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comments8.xml" ContentType="application/vnd.openxmlformats-officedocument.spreadsheetml.comments+xml"/>
  <Override PartName="/xl/drawings/drawing1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drawings/drawing4.xml" ContentType="application/vnd.openxmlformats-officedocument.drawing+xml"/>
  <Override PartName="/xl/comments6.xml" ContentType="application/vnd.openxmlformats-officedocument.spreadsheetml.comments+xml"/>
  <Override PartName="/xl/drawings/drawing17.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xl/drawings/drawing15.xml" ContentType="application/vnd.openxmlformats-officedocument.drawing+xml"/>
  <Override PartName="/xl/comments18.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drawings/drawing13.xml" ContentType="application/vnd.openxmlformats-officedocument.drawing+xml"/>
  <Override PartName="/xl/comments16.xml" ContentType="application/vnd.openxmlformats-officedocument.spreadsheetml.comments+xml"/>
  <Override PartName="/xl/drawings/drawing22.xml" ContentType="application/vnd.openxmlformats-officedocument.drawing+xml"/>
  <Override PartName="/xl/drawings/drawing24.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comments14.xml" ContentType="application/vnd.openxmlformats-officedocument.spreadsheetml.comments+xml"/>
  <Override PartName="/xl/drawings/drawing20.xml" ContentType="application/vnd.openxmlformats-officedocument.drawing+xml"/>
  <Override PartName="/xl/comments23.xml" ContentType="application/vnd.openxmlformats-officedocument.spreadsheetml.comments+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drawings/drawing5.xml" ContentType="application/vnd.openxmlformats-officedocument.drawing+xml"/>
  <Override PartName="/xl/comments7.xml" ContentType="application/vnd.openxmlformats-officedocument.spreadsheetml.comments+xml"/>
  <Override PartName="/xl/drawings/drawing18.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drawings/drawing3.xml" ContentType="application/vnd.openxmlformats-officedocument.drawing+xml"/>
  <Override PartName="/xl/comments5.xml" ContentType="application/vnd.openxmlformats-officedocument.spreadsheetml.comments+xml"/>
  <Override PartName="/xl/drawings/drawing16.xml" ContentType="application/vnd.openxmlformats-officedocument.drawing+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3.xml" ContentType="application/vnd.openxmlformats-officedocument.spreadsheetml.comments+xml"/>
  <Override PartName="/xl/drawings/drawing14.xml" ContentType="application/vnd.openxmlformats-officedocument.drawing+xml"/>
  <Override PartName="/xl/comments17.xml" ContentType="application/vnd.openxmlformats-officedocument.spreadsheetml.comments+xml"/>
  <Override PartName="/xl/drawings/drawing23.xml" ContentType="application/vnd.openxmlformats-officedocument.drawing+xml"/>
  <Default Extension="vml" ContentType="application/vnd.openxmlformats-officedocument.vmlDrawing"/>
  <Override PartName="/xl/comments1.xml" ContentType="application/vnd.openxmlformats-officedocument.spreadsheetml.comments+xml"/>
  <Override PartName="/xl/drawings/drawing12.xml" ContentType="application/vnd.openxmlformats-officedocument.drawing+xml"/>
  <Override PartName="/xl/comments15.xml" ContentType="application/vnd.openxmlformats-officedocument.spreadsheetml.comments+xml"/>
  <Override PartName="/xl/drawings/drawing21.xml" ContentType="application/vnd.openxmlformats-officedocument.drawing+xml"/>
  <Override PartName="/xl/comments24.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firstSheet="10" activeTab="24"/>
  </bookViews>
  <sheets>
    <sheet name="01" sheetId="1" r:id="rId1"/>
    <sheet name="01-M" sheetId="13" r:id="rId2"/>
    <sheet name="02" sheetId="2" r:id="rId3"/>
    <sheet name="02-M" sheetId="14" r:id="rId4"/>
    <sheet name="03" sheetId="3" r:id="rId5"/>
    <sheet name="03-M" sheetId="15" r:id="rId6"/>
    <sheet name="04" sheetId="4" r:id="rId7"/>
    <sheet name="04-M" sheetId="16" r:id="rId8"/>
    <sheet name="05" sheetId="5" r:id="rId9"/>
    <sheet name="05-M" sheetId="17" r:id="rId10"/>
    <sheet name="06" sheetId="6" r:id="rId11"/>
    <sheet name="06-M" sheetId="18" r:id="rId12"/>
    <sheet name="07" sheetId="7" r:id="rId13"/>
    <sheet name="07-M" sheetId="19" r:id="rId14"/>
    <sheet name="08" sheetId="8" r:id="rId15"/>
    <sheet name="08-M" sheetId="20" r:id="rId16"/>
    <sheet name="09" sheetId="9" r:id="rId17"/>
    <sheet name="09-M" sheetId="21" r:id="rId18"/>
    <sheet name="10" sheetId="10" r:id="rId19"/>
    <sheet name="10-M" sheetId="22" r:id="rId20"/>
    <sheet name="11" sheetId="11" r:id="rId21"/>
    <sheet name="11-M" sheetId="23" r:id="rId22"/>
    <sheet name="12" sheetId="12" r:id="rId23"/>
    <sheet name="12-M" sheetId="24" r:id="rId24"/>
    <sheet name="DS" sheetId="25" r:id="rId25"/>
  </sheets>
  <definedNames>
    <definedName name="_xlnm._FilterDatabase" localSheetId="24" hidden="1">DS!$B$2:$E$68</definedName>
    <definedName name="_xlnm.Print_Area" localSheetId="1">'01-M'!$B$4:$L$109</definedName>
    <definedName name="_xlnm.Print_Area" localSheetId="3">'02-M'!$B$3:$L$93</definedName>
    <definedName name="_xlnm.Print_Area" localSheetId="5">'03-M'!$B$4:$L$105</definedName>
    <definedName name="_xlnm.Print_Area" localSheetId="7">'04-M'!$B$4:$L$118</definedName>
    <definedName name="_xlnm.Print_Area" localSheetId="9">'05-M'!$B$4:$L$129</definedName>
    <definedName name="_xlnm.Print_Area" localSheetId="11">'06-M'!$B$4:$L$117</definedName>
    <definedName name="_xlnm.Print_Area" localSheetId="13">'07-M'!$B$4:$L$120</definedName>
    <definedName name="_xlnm.Print_Area" localSheetId="15">'08-M'!$B$4:$L$114</definedName>
    <definedName name="_xlnm.Print_Area" localSheetId="16">'09'!$B$4:$K$65</definedName>
    <definedName name="_xlnm.Print_Area" localSheetId="17">'09-M'!$B$4:$L$208</definedName>
    <definedName name="_xlnm.Print_Area" localSheetId="19">'10-M'!$B$4:$L$166</definedName>
    <definedName name="_xlnm.Print_Area" localSheetId="20">'11'!$B$4:$K$59</definedName>
    <definedName name="_xlnm.Print_Area" localSheetId="21">'11-M'!$B$4:$L$158</definedName>
    <definedName name="_xlnm.Print_Area" localSheetId="22">'12'!$B$4:$K$72</definedName>
    <definedName name="_xlnm.Print_Area" localSheetId="23">'12-M'!$B$4:$L$126</definedName>
    <definedName name="_xlnm.Print_Titles" localSheetId="1">'01-M'!$13:$16</definedName>
    <definedName name="_xlnm.Print_Titles" localSheetId="3">'02-M'!$13:$16</definedName>
    <definedName name="_xlnm.Print_Titles" localSheetId="5">'03-M'!$13:$16</definedName>
    <definedName name="_xlnm.Print_Titles" localSheetId="7">'04-M'!$13:$16</definedName>
    <definedName name="_xlnm.Print_Titles" localSheetId="9">'05-M'!$13:$16</definedName>
    <definedName name="_xlnm.Print_Titles" localSheetId="11">'06-M'!$13:$16</definedName>
    <definedName name="_xlnm.Print_Titles" localSheetId="13">'07-M'!$13:$16</definedName>
    <definedName name="_xlnm.Print_Titles" localSheetId="15">'08-M'!$13:$16</definedName>
    <definedName name="_xlnm.Print_Titles" localSheetId="17">'09-M'!$13:$16</definedName>
    <definedName name="_xlnm.Print_Titles" localSheetId="19">'10-M'!$13:$16</definedName>
    <definedName name="_xlnm.Print_Titles" localSheetId="21">'11-M'!$13:$16</definedName>
    <definedName name="_xlnm.Print_Titles" localSheetId="22">'12'!$13:$15</definedName>
    <definedName name="_xlnm.Print_Titles" localSheetId="23">'12-M'!$13:$16</definedName>
  </definedNames>
  <calcPr calcId="124519"/>
</workbook>
</file>

<file path=xl/calcChain.xml><?xml version="1.0" encoding="utf-8"?>
<calcChain xmlns="http://schemas.openxmlformats.org/spreadsheetml/2006/main">
  <c r="C148" i="21"/>
  <c r="G148"/>
  <c r="I187"/>
  <c r="J187"/>
  <c r="K187"/>
  <c r="C23"/>
  <c r="G23"/>
  <c r="G78" i="22"/>
  <c r="C7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9"/>
  <c r="C80"/>
  <c r="C81"/>
  <c r="C82"/>
  <c r="C83"/>
  <c r="C84"/>
  <c r="C85"/>
  <c r="C86"/>
  <c r="C87"/>
  <c r="C88"/>
  <c r="C89"/>
  <c r="C90"/>
  <c r="C91"/>
  <c r="C92"/>
  <c r="C93"/>
  <c r="C94"/>
  <c r="C95"/>
  <c r="C96"/>
  <c r="C97"/>
  <c r="C98"/>
  <c r="C99"/>
  <c r="C100"/>
  <c r="C101"/>
  <c r="C102"/>
  <c r="C103"/>
  <c r="C104"/>
  <c r="C105"/>
  <c r="C106"/>
  <c r="C107"/>
  <c r="C108"/>
  <c r="C109"/>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8"/>
  <c r="C19" i="23"/>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8"/>
  <c r="C19" i="24"/>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5"/>
  <c r="C76"/>
  <c r="C77"/>
  <c r="C78"/>
  <c r="C79"/>
  <c r="C80"/>
  <c r="C81"/>
  <c r="C82"/>
  <c r="C83"/>
  <c r="C84"/>
  <c r="C85"/>
  <c r="C86"/>
  <c r="C87"/>
  <c r="C88"/>
  <c r="C89"/>
  <c r="C90"/>
  <c r="C91"/>
  <c r="C92"/>
  <c r="C93"/>
  <c r="C94"/>
  <c r="C95"/>
  <c r="C96"/>
  <c r="C97"/>
  <c r="C98"/>
  <c r="C99"/>
  <c r="C100"/>
  <c r="C101"/>
  <c r="C102"/>
  <c r="C103"/>
  <c r="C104"/>
  <c r="C105"/>
  <c r="C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5"/>
  <c r="G76"/>
  <c r="G77"/>
  <c r="G78"/>
  <c r="G79"/>
  <c r="G80"/>
  <c r="G81"/>
  <c r="G82"/>
  <c r="G83"/>
  <c r="G84"/>
  <c r="G85"/>
  <c r="G86"/>
  <c r="G87"/>
  <c r="G88"/>
  <c r="G89"/>
  <c r="G90"/>
  <c r="G91"/>
  <c r="G92"/>
  <c r="G93"/>
  <c r="G94"/>
  <c r="G95"/>
  <c r="G96"/>
  <c r="G97"/>
  <c r="G98"/>
  <c r="G99"/>
  <c r="G100"/>
  <c r="G101"/>
  <c r="G102"/>
  <c r="G103"/>
  <c r="G104"/>
  <c r="G105"/>
  <c r="G18"/>
  <c r="G19" i="23"/>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8"/>
  <c r="G19" i="22"/>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9"/>
  <c r="G80"/>
  <c r="G81"/>
  <c r="G82"/>
  <c r="G83"/>
  <c r="G84"/>
  <c r="G85"/>
  <c r="G86"/>
  <c r="G87"/>
  <c r="G88"/>
  <c r="G89"/>
  <c r="G90"/>
  <c r="G91"/>
  <c r="G92"/>
  <c r="G93"/>
  <c r="G94"/>
  <c r="G95"/>
  <c r="G96"/>
  <c r="G97"/>
  <c r="G98"/>
  <c r="G99"/>
  <c r="G100"/>
  <c r="G101"/>
  <c r="G102"/>
  <c r="G103"/>
  <c r="G104"/>
  <c r="G105"/>
  <c r="G106"/>
  <c r="G107"/>
  <c r="G108"/>
  <c r="G109"/>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8"/>
  <c r="L187" i="21"/>
  <c r="C19" l="1"/>
  <c r="C20"/>
  <c r="C21"/>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8"/>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9"/>
  <c r="G20"/>
  <c r="G21"/>
  <c r="G18"/>
  <c r="B74" i="25"/>
  <c r="B75" s="1"/>
  <c r="B76" s="1"/>
  <c r="B77" s="1"/>
  <c r="B78" s="1"/>
  <c r="B79" s="1"/>
  <c r="B80" s="1"/>
  <c r="C149" i="21"/>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B73" i="25"/>
  <c r="C19" i="20"/>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5"/>
  <c r="C66"/>
  <c r="C67"/>
  <c r="C68"/>
  <c r="C69"/>
  <c r="C70"/>
  <c r="C71"/>
  <c r="C72"/>
  <c r="C73"/>
  <c r="C74"/>
  <c r="C75"/>
  <c r="C76"/>
  <c r="C77"/>
  <c r="C78"/>
  <c r="C79"/>
  <c r="C80"/>
  <c r="C81"/>
  <c r="C82"/>
  <c r="C83"/>
  <c r="C84"/>
  <c r="C85"/>
  <c r="C86"/>
  <c r="C87"/>
  <c r="C88"/>
  <c r="C89"/>
  <c r="C90"/>
  <c r="C91"/>
  <c r="C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5"/>
  <c r="G66"/>
  <c r="G67"/>
  <c r="G68"/>
  <c r="G69"/>
  <c r="G70"/>
  <c r="G71"/>
  <c r="G72"/>
  <c r="G73"/>
  <c r="G74"/>
  <c r="G75"/>
  <c r="G76"/>
  <c r="G77"/>
  <c r="G78"/>
  <c r="G79"/>
  <c r="G80"/>
  <c r="G81"/>
  <c r="G82"/>
  <c r="G83"/>
  <c r="G84"/>
  <c r="G85"/>
  <c r="G86"/>
  <c r="G87"/>
  <c r="G88"/>
  <c r="G89"/>
  <c r="G90"/>
  <c r="G91"/>
  <c r="G18"/>
  <c r="B72" i="25"/>
  <c r="C19" i="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18"/>
  <c r="G19" i="18"/>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18"/>
  <c r="G18"/>
  <c r="B70" i="25"/>
  <c r="B71"/>
  <c r="C19" i="17"/>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6"/>
  <c r="C87"/>
  <c r="C88"/>
  <c r="C89"/>
  <c r="C90"/>
  <c r="C91"/>
  <c r="C92"/>
  <c r="C93"/>
  <c r="C94"/>
  <c r="C95"/>
  <c r="C96"/>
  <c r="C97"/>
  <c r="C98"/>
  <c r="C99"/>
  <c r="C100"/>
  <c r="C101"/>
  <c r="C102"/>
  <c r="C103"/>
  <c r="C104"/>
  <c r="C105"/>
  <c r="C106"/>
  <c r="C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6"/>
  <c r="G67"/>
  <c r="G68"/>
  <c r="G69"/>
  <c r="G70"/>
  <c r="G71"/>
  <c r="G72"/>
  <c r="G73"/>
  <c r="G74"/>
  <c r="G75"/>
  <c r="G76"/>
  <c r="G77"/>
  <c r="G78"/>
  <c r="G79"/>
  <c r="G80"/>
  <c r="G81"/>
  <c r="G82"/>
  <c r="G83"/>
  <c r="G84"/>
  <c r="G86"/>
  <c r="G87"/>
  <c r="G88"/>
  <c r="G89"/>
  <c r="G90"/>
  <c r="G91"/>
  <c r="G92"/>
  <c r="G93"/>
  <c r="G94"/>
  <c r="G95"/>
  <c r="G96"/>
  <c r="G97"/>
  <c r="G98"/>
  <c r="G99"/>
  <c r="G100"/>
  <c r="G101"/>
  <c r="G102"/>
  <c r="G103"/>
  <c r="G104"/>
  <c r="G105"/>
  <c r="G106"/>
  <c r="G18"/>
  <c r="C19" i="16"/>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70"/>
  <c r="C71"/>
  <c r="C72"/>
  <c r="C73"/>
  <c r="C74"/>
  <c r="C75"/>
  <c r="C76"/>
  <c r="C77"/>
  <c r="C78"/>
  <c r="C79"/>
  <c r="C80"/>
  <c r="C81"/>
  <c r="C82"/>
  <c r="C83"/>
  <c r="C84"/>
  <c r="C85"/>
  <c r="C86"/>
  <c r="C87"/>
  <c r="C88"/>
  <c r="C89"/>
  <c r="C90"/>
  <c r="C91"/>
  <c r="C92"/>
  <c r="C93"/>
  <c r="C94"/>
  <c r="C95"/>
  <c r="C96"/>
  <c r="C97"/>
  <c r="C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70"/>
  <c r="G71"/>
  <c r="G72"/>
  <c r="G73"/>
  <c r="G74"/>
  <c r="G75"/>
  <c r="G76"/>
  <c r="G77"/>
  <c r="G78"/>
  <c r="G79"/>
  <c r="G80"/>
  <c r="G81"/>
  <c r="G82"/>
  <c r="G83"/>
  <c r="G84"/>
  <c r="G85"/>
  <c r="G86"/>
  <c r="G87"/>
  <c r="G88"/>
  <c r="G89"/>
  <c r="G90"/>
  <c r="G91"/>
  <c r="G92"/>
  <c r="G93"/>
  <c r="G94"/>
  <c r="G95"/>
  <c r="G96"/>
  <c r="G97"/>
  <c r="G18"/>
  <c r="C19" i="15"/>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18"/>
  <c r="C19" i="14"/>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18"/>
  <c r="B69" i="25"/>
  <c r="C19" i="13"/>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6"/>
  <c r="C67"/>
  <c r="C68"/>
  <c r="C69"/>
  <c r="C70"/>
  <c r="C71"/>
  <c r="C72"/>
  <c r="C73"/>
  <c r="C74"/>
  <c r="C75"/>
  <c r="C76"/>
  <c r="C77"/>
  <c r="C78"/>
  <c r="C79"/>
  <c r="C80"/>
  <c r="C81"/>
  <c r="C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6"/>
  <c r="G67"/>
  <c r="G68"/>
  <c r="G69"/>
  <c r="G70"/>
  <c r="G71"/>
  <c r="G72"/>
  <c r="G73"/>
  <c r="G74"/>
  <c r="G75"/>
  <c r="G76"/>
  <c r="G77"/>
  <c r="G78"/>
  <c r="G79"/>
  <c r="G80"/>
  <c r="G81"/>
  <c r="G18"/>
  <c r="B5" i="25"/>
  <c r="B6" s="1"/>
  <c r="B7" s="1"/>
  <c r="B8" s="1"/>
  <c r="B9" s="1"/>
  <c r="B10" s="1"/>
  <c r="B11" s="1"/>
  <c r="B12" s="1"/>
  <c r="B13" s="1"/>
  <c r="B14" s="1"/>
  <c r="B15" s="1"/>
  <c r="B16" s="1"/>
  <c r="B17" s="1"/>
  <c r="B18" s="1"/>
  <c r="B19" s="1"/>
  <c r="B20" s="1"/>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B49" s="1"/>
  <c r="B50" s="1"/>
  <c r="B51" s="1"/>
  <c r="B52" s="1"/>
  <c r="B53" s="1"/>
  <c r="B54" s="1"/>
  <c r="B55" s="1"/>
  <c r="B56" s="1"/>
  <c r="B57" s="1"/>
  <c r="B58" s="1"/>
  <c r="B59" s="1"/>
  <c r="B60" s="1"/>
  <c r="B61" s="1"/>
  <c r="B62" s="1"/>
  <c r="B63" s="1"/>
  <c r="B64" s="1"/>
  <c r="B65" s="1"/>
  <c r="B66" s="1"/>
  <c r="B67" s="1"/>
  <c r="B68" s="1"/>
  <c r="B4"/>
  <c r="K107" i="24"/>
  <c r="J107"/>
  <c r="I107"/>
  <c r="K137" i="23"/>
  <c r="J137"/>
  <c r="I137"/>
  <c r="K147" i="22"/>
  <c r="J147"/>
  <c r="I147"/>
  <c r="K92" i="20"/>
  <c r="J92"/>
  <c r="I92"/>
  <c r="K98" i="19"/>
  <c r="J98"/>
  <c r="I98"/>
  <c r="K96" i="18"/>
  <c r="J96"/>
  <c r="I96"/>
  <c r="K108" i="17"/>
  <c r="I108"/>
  <c r="K98" i="16"/>
  <c r="I98"/>
  <c r="K76" i="15"/>
  <c r="I76"/>
  <c r="K69" i="14"/>
  <c r="I69"/>
  <c r="K84" i="13"/>
  <c r="I84"/>
  <c r="I59" i="12"/>
  <c r="J58"/>
  <c r="J57"/>
  <c r="J56"/>
  <c r="J55"/>
  <c r="J54"/>
  <c r="J53"/>
  <c r="J52"/>
  <c r="J51"/>
  <c r="J50"/>
  <c r="J59" s="1"/>
  <c r="J45"/>
  <c r="I45"/>
  <c r="J47" i="11"/>
  <c r="I47"/>
  <c r="J33"/>
  <c r="I33"/>
  <c r="I51" i="10"/>
  <c r="J50"/>
  <c r="J49"/>
  <c r="J48"/>
  <c r="J47"/>
  <c r="J46"/>
  <c r="J45"/>
  <c r="J44"/>
  <c r="J51" s="1"/>
  <c r="J43"/>
  <c r="I38"/>
  <c r="I49" i="9"/>
  <c r="J48"/>
  <c r="J47"/>
  <c r="J46"/>
  <c r="J45"/>
  <c r="J44"/>
  <c r="J43"/>
  <c r="J42"/>
  <c r="J49" s="1"/>
  <c r="J37"/>
  <c r="I37"/>
  <c r="J29" i="8"/>
  <c r="I29"/>
  <c r="I45" i="7"/>
  <c r="J44"/>
  <c r="J43"/>
  <c r="J42"/>
  <c r="J41"/>
  <c r="J40"/>
  <c r="J39"/>
  <c r="J38"/>
  <c r="J37"/>
  <c r="J36"/>
  <c r="J45" s="1"/>
  <c r="J31"/>
  <c r="I31"/>
  <c r="I58" i="6"/>
  <c r="J57"/>
  <c r="J56"/>
  <c r="J55"/>
  <c r="J54"/>
  <c r="J53"/>
  <c r="J52"/>
  <c r="J51"/>
  <c r="J50"/>
  <c r="J49"/>
  <c r="J48"/>
  <c r="J47"/>
  <c r="J46"/>
  <c r="J45"/>
  <c r="J58" s="1"/>
  <c r="J40"/>
  <c r="I40"/>
  <c r="J41" i="5"/>
  <c r="I41"/>
  <c r="J35"/>
  <c r="I35"/>
  <c r="J41" i="4"/>
  <c r="I41"/>
  <c r="J31"/>
  <c r="I31"/>
  <c r="J38" i="3"/>
  <c r="I38"/>
  <c r="J28"/>
  <c r="I28"/>
  <c r="J29" i="2"/>
  <c r="I29"/>
  <c r="J23"/>
  <c r="I23"/>
  <c r="J37" i="1"/>
  <c r="I37"/>
  <c r="J28"/>
  <c r="I28"/>
</calcChain>
</file>

<file path=xl/comments1.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10.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11.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12.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13.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14.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15.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16.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17.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18.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19.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2.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20.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21.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22.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23.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24.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3.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4.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5.xml><?xml version="1.0" encoding="utf-8"?>
<comments xmlns="http://schemas.openxmlformats.org/spreadsheetml/2006/main">
  <authors>
    <author>Author</author>
  </authors>
  <commentList>
    <comment ref="B10" authorId="0">
      <text>
        <r>
          <rPr>
            <sz val="8"/>
            <color indexed="81"/>
            <rFont val="Tahoma"/>
            <family val="2"/>
          </rPr>
          <t>Thông tin này bắt buộc phải nhập</t>
        </r>
      </text>
    </comment>
    <comment ref="D12" authorId="0">
      <text>
        <r>
          <rPr>
            <sz val="8"/>
            <color indexed="81"/>
            <rFont val="Tahoma"/>
            <family val="2"/>
          </rPr>
          <t>Nhập ký hiệu hóa đơn theo đúng các hóa đơn, chứng từ bán ra</t>
        </r>
      </text>
    </comment>
    <comment ref="E12" authorId="0">
      <text>
        <r>
          <rPr>
            <sz val="8"/>
            <color indexed="81"/>
            <rFont val="Tahoma"/>
            <family val="2"/>
          </rPr>
          <t>Nhập số hóa đơn theo đúng các hóa đơn, chứng từ bán ra.</t>
        </r>
      </text>
    </comment>
    <comment ref="F12" authorId="0">
      <text>
        <r>
          <rPr>
            <sz val="8"/>
            <color indexed="81"/>
            <rFont val="Tahoma"/>
            <family val="2"/>
          </rPr>
          <t>Nhập ngày tháng năm theo các hóa đơn chứng từ bán hàng, và nhập theo định dạng DD/MM/YYYY</t>
        </r>
      </text>
    </comment>
  </commentList>
</comments>
</file>

<file path=xl/comments6.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7.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8.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9.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<sst xmlns="http://schemas.openxmlformats.org/spreadsheetml/2006/main" count="6790" uniqueCount="1453">
  <si>
    <t>BẢNG KÊ HOÁ ĐƠN, CHỨNG TỪ HÀNG HOÁ, DỊCH VỤ BÁN RA</t>
  </si>
  <si>
    <t>Bangkebanra.xls</t>
  </si>
  <si>
    <t>(Kèm theo tờ khai thuế GTGT theo mẫu số 01/GTGT)</t>
  </si>
  <si>
    <t>Kỳ tính thuế: Tháng....... năm ........../ Quý ….. Năm……</t>
  </si>
  <si>
    <t xml:space="preserve">Người nộp thuế:........................................................................................       </t>
  </si>
  <si>
    <t>Mã số thuế: ...............................................................................................</t>
  </si>
  <si>
    <t>Đơn vị tiền: đồng Việt Nam</t>
  </si>
  <si>
    <t>STT</t>
  </si>
  <si>
    <t>Tên người mua</t>
  </si>
  <si>
    <t>Mặt hàng</t>
  </si>
  <si>
    <t>Doanh số bán chưa có thuế</t>
  </si>
  <si>
    <t>Thuế GTGT</t>
  </si>
  <si>
    <t>Ghi chú</t>
  </si>
  <si>
    <t>Ký hiệu mẫu hóa đơn</t>
  </si>
  <si>
    <t>Ký hiệu hoá đơn</t>
  </si>
  <si>
    <t>Số hoá đơn</t>
  </si>
  <si>
    <t>Ngày, tháng, năm phát hành</t>
  </si>
  <si>
    <t>[1]</t>
  </si>
  <si>
    <t>[2]</t>
  </si>
  <si>
    <t>[3]</t>
  </si>
  <si>
    <t>[4]</t>
  </si>
  <si>
    <t>[5]</t>
  </si>
  <si>
    <t>[6]</t>
  </si>
  <si>
    <t>[8]</t>
  </si>
  <si>
    <t>[9]</t>
  </si>
  <si>
    <t>[10]</t>
  </si>
  <si>
    <t>[11]</t>
  </si>
  <si>
    <t>1. Hàng hóa, dịch vụ không chịu thuế giá trị gia tăng (GTGT):</t>
  </si>
  <si>
    <t>Tổng</t>
  </si>
  <si>
    <t>2. Hàng hoá, dịch vụ chịu thuế suất thuế GTGT 0%:</t>
  </si>
  <si>
    <t>01</t>
  </si>
  <si>
    <t>01GTKT3/001</t>
  </si>
  <si>
    <t>AL/11P</t>
  </si>
  <si>
    <t>0000166</t>
  </si>
  <si>
    <t>ZHOUSHAN FAR EAST NANYANG AQUATIC PRODUCT</t>
  </si>
  <si>
    <t>Khô cá cơm B TP</t>
  </si>
  <si>
    <t>02</t>
  </si>
  <si>
    <t>0000167</t>
  </si>
  <si>
    <t>KOJUBU B AND F CO., LTD CHUNGJU BRANCH</t>
  </si>
  <si>
    <t>Ghẹ khô tẩm TP</t>
  </si>
  <si>
    <t>03</t>
  </si>
  <si>
    <t>0000168</t>
  </si>
  <si>
    <t>TOKAI DENPUN</t>
  </si>
  <si>
    <t>Ghẹ khô TP</t>
  </si>
  <si>
    <t>04</t>
  </si>
  <si>
    <t>Cá đục tẩm TP</t>
  </si>
  <si>
    <t>05</t>
  </si>
  <si>
    <t>0000169</t>
  </si>
  <si>
    <t>Cá bò khô tẩm B TP</t>
  </si>
  <si>
    <t>06</t>
  </si>
  <si>
    <t>0000170</t>
  </si>
  <si>
    <t>MICHANG COMMERCIAL</t>
  </si>
  <si>
    <t>07</t>
  </si>
  <si>
    <t>0000171</t>
  </si>
  <si>
    <t>CHUNG HAE WON CO., LTD</t>
  </si>
  <si>
    <t>Khô cá chai tẩm TP</t>
  </si>
  <si>
    <t>3. Hàng hoá, dịch vụ chịu thuế suất thuế GTGT 5%:</t>
  </si>
  <si>
    <t>4. Hàng hoá, dịch vụ chịu thuế suất thuế GTGT 10%:</t>
  </si>
  <si>
    <t>08</t>
  </si>
  <si>
    <t>0000172</t>
  </si>
  <si>
    <t>Cty TNHH Thuỷ Sản Việt Kim</t>
  </si>
  <si>
    <t>Khô cá chỉ vàng tẩm TP</t>
  </si>
  <si>
    <t>09</t>
  </si>
  <si>
    <t>Khô cá lóc TP</t>
  </si>
  <si>
    <t>10</t>
  </si>
  <si>
    <t>Khô cá sặc TP</t>
  </si>
  <si>
    <t>11</t>
  </si>
  <si>
    <t>Bánh cá surimi</t>
  </si>
  <si>
    <t>5. Hàng hóa, dịch vụ không phải tổng hợp trên tờ khai 01/GTGT:</t>
  </si>
  <si>
    <t>Tổng doanh thu hàng hoá, dịch vụ bán ra:             ............................</t>
  </si>
  <si>
    <t>Tổng thuế GTGT của hàng hóa, dịch vụ bán ra:    ............................</t>
  </si>
  <si>
    <t>..............., ngày......... tháng........... năm..........</t>
  </si>
  <si>
    <t>NGƯỜI NỘP THUẾ hoặc</t>
  </si>
  <si>
    <t>ĐẠI DIỆN HỢP PHÁP CỦA NGƯỜI NỘP THUẾ</t>
  </si>
  <si>
    <t xml:space="preserve"> Ký tên, đóng dấu (ghi rõ họ tên và chức vụ)</t>
  </si>
  <si>
    <t>0000175</t>
  </si>
  <si>
    <t>Cty CP XNK Thực Phẩm Sài Gòn</t>
  </si>
  <si>
    <t>Khô cá chỉ vàng TP</t>
  </si>
  <si>
    <t>0000176</t>
  </si>
  <si>
    <t>0000173</t>
  </si>
  <si>
    <t>Công Ty TNHH Bosgaurus Coffee</t>
  </si>
  <si>
    <t>0000177</t>
  </si>
  <si>
    <t>0000178</t>
  </si>
  <si>
    <t>DNTN Anh Long</t>
  </si>
  <si>
    <t>Khô cá đù TP</t>
  </si>
  <si>
    <t>0000179</t>
  </si>
  <si>
    <t>SNACK DEPOT, INC.</t>
  </si>
  <si>
    <t>Khô cá cơm tẩm nướng</t>
  </si>
  <si>
    <t>Khô cá cơm tẩm mè</t>
  </si>
  <si>
    <t>Khô cá cơm tẩm cay</t>
  </si>
  <si>
    <t>0000180</t>
  </si>
  <si>
    <t>0000181</t>
  </si>
  <si>
    <t>0000182</t>
  </si>
  <si>
    <t>0000183</t>
  </si>
  <si>
    <t>12</t>
  </si>
  <si>
    <t>13</t>
  </si>
  <si>
    <t>Khô cá chỉ vàng tẩm mặn TP</t>
  </si>
  <si>
    <t>14</t>
  </si>
  <si>
    <t>Khô cá chỉ vàng tẩm ngọt TP</t>
  </si>
  <si>
    <t>0000184</t>
  </si>
  <si>
    <t>0000186</t>
  </si>
  <si>
    <t>0000187</t>
  </si>
  <si>
    <t>0000188</t>
  </si>
  <si>
    <t>Khô cá bò TP</t>
  </si>
  <si>
    <t>0000189</t>
  </si>
  <si>
    <t>Khô cá cơm trắng B TP</t>
  </si>
  <si>
    <t>0000190</t>
  </si>
  <si>
    <t>0000185</t>
  </si>
  <si>
    <t>Khô cá chỉ vàng tẩm ghép TP</t>
  </si>
  <si>
    <t>0000191</t>
  </si>
  <si>
    <t>0000192</t>
  </si>
  <si>
    <t>BAYON TRADING PTE. LTD</t>
  </si>
  <si>
    <t>Mực TP</t>
  </si>
  <si>
    <t>Cá bò khô tẩm TP</t>
  </si>
  <si>
    <t>0000193</t>
  </si>
  <si>
    <t>0000194</t>
  </si>
  <si>
    <t>0000195</t>
  </si>
  <si>
    <t>SAY D.S CO., LTD</t>
  </si>
  <si>
    <t>0000196</t>
  </si>
  <si>
    <t>0000197</t>
  </si>
  <si>
    <t>0000198</t>
  </si>
  <si>
    <t>0000199</t>
  </si>
  <si>
    <t>WORLD FOODS CORPORATION LTD.</t>
  </si>
  <si>
    <t>Khô cá mai tẩm TP</t>
  </si>
  <si>
    <t>0000201</t>
  </si>
  <si>
    <t>15</t>
  </si>
  <si>
    <t>0000202</t>
  </si>
  <si>
    <t>0000200</t>
  </si>
  <si>
    <t>0000203</t>
  </si>
  <si>
    <t>0000204</t>
  </si>
  <si>
    <t>Khô cá mối tẩm nướng TP</t>
  </si>
  <si>
    <t>Khô cá mao ếch tẩm nướng TP</t>
  </si>
  <si>
    <t>0000205</t>
  </si>
  <si>
    <t>0000206</t>
  </si>
  <si>
    <t>JIN WON CO., LTD</t>
  </si>
  <si>
    <t>Khô cá bò tẩm TP</t>
  </si>
  <si>
    <t>Khô cá mao ếch TP</t>
  </si>
  <si>
    <t>0000209</t>
  </si>
  <si>
    <t>0000210</t>
  </si>
  <si>
    <t>Khô cá đổng tẩm TP</t>
  </si>
  <si>
    <t>Khô cá đục tẩm TP</t>
  </si>
  <si>
    <t>Khô cá đuối tẩm TP</t>
  </si>
  <si>
    <t>Ghẹ khô lạt TP</t>
  </si>
  <si>
    <t>0000211</t>
  </si>
  <si>
    <t>DAE YEONG FOOD CO., LTD</t>
  </si>
  <si>
    <t>Ghẹ khô tẩm nướng TP</t>
  </si>
  <si>
    <t>16</t>
  </si>
  <si>
    <t>0000212</t>
  </si>
  <si>
    <t>17</t>
  </si>
  <si>
    <t>0000213</t>
  </si>
  <si>
    <t>SEJIN DISTRIBUTION COMPANY</t>
  </si>
  <si>
    <t>Xương cá bò TP</t>
  </si>
  <si>
    <t>18</t>
  </si>
  <si>
    <t>0000214</t>
  </si>
  <si>
    <t>0000207</t>
  </si>
  <si>
    <t>Khô cá chỉ mặn TP</t>
  </si>
  <si>
    <t>Khô cá chỉ ngọt TP</t>
  </si>
  <si>
    <t>Khô cá chạch TP</t>
  </si>
  <si>
    <t>Tôm khô</t>
  </si>
  <si>
    <t>Mực khô</t>
  </si>
  <si>
    <t>Khô cá cơm</t>
  </si>
  <si>
    <t>Mực Daruma</t>
  </si>
  <si>
    <t>Tôm mẫu</t>
  </si>
  <si>
    <t>0000208</t>
  </si>
  <si>
    <t>XN Chế Biến Thuỷ Sản Xuất Khẩu III - Chi Nhánh</t>
  </si>
  <si>
    <t>Phí gia công  khô cá mai</t>
  </si>
  <si>
    <t>0000216</t>
  </si>
  <si>
    <t>0000217</t>
  </si>
  <si>
    <t>GOODSEA .CORP</t>
  </si>
  <si>
    <t>0000218</t>
  </si>
  <si>
    <t>0000219</t>
  </si>
  <si>
    <t>0000220</t>
  </si>
  <si>
    <t>0000221</t>
  </si>
  <si>
    <t>0000222</t>
  </si>
  <si>
    <t>0000223</t>
  </si>
  <si>
    <t>Khô cá bò tẩm xé bướm TP</t>
  </si>
  <si>
    <t>0000224</t>
  </si>
  <si>
    <t>0000225</t>
  </si>
  <si>
    <t>0000226</t>
  </si>
  <si>
    <t>Khô cá cơm TP</t>
  </si>
  <si>
    <t>19</t>
  </si>
  <si>
    <t>0000227</t>
  </si>
  <si>
    <t>0000228</t>
  </si>
  <si>
    <t>0000229</t>
  </si>
  <si>
    <t>0000230</t>
  </si>
  <si>
    <t>0000231</t>
  </si>
  <si>
    <t>Khô cá chai bò tẩm TP</t>
  </si>
  <si>
    <t>0000232</t>
  </si>
  <si>
    <t>0000233</t>
  </si>
  <si>
    <t>0000236</t>
  </si>
  <si>
    <t>HUNAN TIANHONG BIOENERGY TECHNOLOGY DEVELOPMENT CO., LTD</t>
  </si>
  <si>
    <t>0000237</t>
  </si>
  <si>
    <t>0000238</t>
  </si>
  <si>
    <t>HAECHEONG FOOD CO., LTD</t>
  </si>
  <si>
    <t>0000239</t>
  </si>
  <si>
    <t>0000240</t>
  </si>
  <si>
    <t>0000241</t>
  </si>
  <si>
    <t>0000242</t>
  </si>
  <si>
    <t>0000243</t>
  </si>
  <si>
    <t>0000244</t>
  </si>
  <si>
    <t>0000245</t>
  </si>
  <si>
    <t>0000246</t>
  </si>
  <si>
    <t>0000247</t>
  </si>
  <si>
    <t>0000248</t>
  </si>
  <si>
    <t>0000250</t>
  </si>
  <si>
    <t>TOKAI DENPUN CO., LTD</t>
  </si>
  <si>
    <t>Ghẹ khô lạt</t>
  </si>
  <si>
    <t>0000234</t>
  </si>
  <si>
    <t>Khô cá cơm tẩm ngọt TP</t>
  </si>
  <si>
    <t>0000235</t>
  </si>
  <si>
    <t>Ruốc TP</t>
  </si>
  <si>
    <t>0000249</t>
  </si>
  <si>
    <t>0000251</t>
  </si>
  <si>
    <t>Khô cá cơm C TP</t>
  </si>
  <si>
    <t>0000252</t>
  </si>
  <si>
    <t>0000253</t>
  </si>
  <si>
    <t>0000254</t>
  </si>
  <si>
    <t>0000255</t>
  </si>
  <si>
    <t>0000256</t>
  </si>
  <si>
    <t>0000257</t>
  </si>
  <si>
    <t>0000259</t>
  </si>
  <si>
    <t>0000260</t>
  </si>
  <si>
    <t>0000261</t>
  </si>
  <si>
    <t>0000262</t>
  </si>
  <si>
    <t>0000263</t>
  </si>
  <si>
    <t>0000269</t>
  </si>
  <si>
    <t>0000270</t>
  </si>
  <si>
    <t>0000271</t>
  </si>
  <si>
    <t>0000272</t>
  </si>
  <si>
    <t>0000273</t>
  </si>
  <si>
    <t>0000274</t>
  </si>
  <si>
    <t>0000275</t>
  </si>
  <si>
    <t>Mực khô (L20) TP</t>
  </si>
  <si>
    <t>Mực khô (M30) TP</t>
  </si>
  <si>
    <t>Mực khô (S40) TP</t>
  </si>
  <si>
    <t>Mực khô (2S50) TP</t>
  </si>
  <si>
    <t>Khô cá bò tẩm (2S) TP</t>
  </si>
  <si>
    <t>0000278</t>
  </si>
  <si>
    <t>0000279</t>
  </si>
  <si>
    <t>0000280</t>
  </si>
  <si>
    <t>Ghẹ tẩm nướng TP</t>
  </si>
  <si>
    <t>0000282</t>
  </si>
  <si>
    <t>0000283</t>
  </si>
  <si>
    <t>0000277</t>
  </si>
  <si>
    <t>Khô cá mai tẩm nướng TP</t>
  </si>
  <si>
    <t>Khô cá bò tẩm B TP</t>
  </si>
  <si>
    <t>0000284</t>
  </si>
  <si>
    <t>01GTGTKT3/001</t>
  </si>
  <si>
    <t>0000285</t>
  </si>
  <si>
    <t>0000286</t>
  </si>
  <si>
    <t>0000287</t>
  </si>
  <si>
    <t>0000288</t>
  </si>
  <si>
    <t>0000289</t>
  </si>
  <si>
    <t>0000290</t>
  </si>
  <si>
    <t>SEOREA FOOD CO., LTD</t>
  </si>
  <si>
    <t>Khô cá bò xe bướm TP</t>
  </si>
  <si>
    <t>0000291</t>
  </si>
  <si>
    <t>Ghẹ TP</t>
  </si>
  <si>
    <t>0000292</t>
  </si>
  <si>
    <t>Khô cá cơm nướng tẩm mè TP</t>
  </si>
  <si>
    <t>Khô cá cơm nướng tẩm hành TP</t>
  </si>
  <si>
    <t>Khô cá cơm nướng tẩm TP</t>
  </si>
  <si>
    <t>Khô cá chỉ tẩm nướng TP</t>
  </si>
  <si>
    <t>Khô cá chai tẩm nướng TP</t>
  </si>
  <si>
    <t>0000293</t>
  </si>
  <si>
    <t>0000294</t>
  </si>
  <si>
    <t>20</t>
  </si>
  <si>
    <t>0000295</t>
  </si>
  <si>
    <t>21</t>
  </si>
  <si>
    <t>0000300</t>
  </si>
  <si>
    <t>LLC SNACK PRODUTION</t>
  </si>
  <si>
    <t>22</t>
  </si>
  <si>
    <t>23</t>
  </si>
  <si>
    <t>24</t>
  </si>
  <si>
    <t>0000301</t>
  </si>
  <si>
    <t>0000298</t>
  </si>
  <si>
    <t>0000299</t>
  </si>
  <si>
    <t>BẢNG KÊ HOÁ ĐƠN, CHỨNG TỪ HÀNG HOÁ, DỊCH VỤ MUA VÀO</t>
  </si>
  <si>
    <t>Bangkemuavao.xls</t>
  </si>
  <si>
    <t>Kỳ tính thuế: Tháng....... năm ........../ Quý …. Năm….</t>
  </si>
  <si>
    <t>Tên người bán</t>
  </si>
  <si>
    <t>Mã số thuế người bán</t>
  </si>
  <si>
    <t>Doanh số mua chưa có thuế</t>
  </si>
  <si>
    <t>Thuế suất</t>
  </si>
  <si>
    <t>[7]</t>
  </si>
  <si>
    <t>[12]</t>
  </si>
  <si>
    <t xml:space="preserve">1. Hàng hoá, dịch vụ dùng riêng cho SXKD chịu thuế GTGT và sử dụng cho các hoạt động cung cấp hàng hoá, dịch vụ không kê khai, nộp thuế GTGT đủ điều kiện khấu trừ thuế: </t>
  </si>
  <si>
    <t>0000357</t>
  </si>
  <si>
    <t>Cty TNHH Giao Nhận Vận Chuyển Ánh Dương</t>
  </si>
  <si>
    <t>Phí phát hành bill, điện giao hàng, xếp dỡ, niêm chì</t>
  </si>
  <si>
    <t>0000376</t>
  </si>
  <si>
    <t>0000380</t>
  </si>
  <si>
    <t>0002343</t>
  </si>
  <si>
    <t>Cty TNHH DV Giao Nhận AAAS</t>
  </si>
  <si>
    <t>Phí xếp dỡ, niêm chì, chứng từ</t>
  </si>
  <si>
    <t>27</t>
  </si>
  <si>
    <t>0002390</t>
  </si>
  <si>
    <t>0002460</t>
  </si>
  <si>
    <t>0001758</t>
  </si>
  <si>
    <t>Cty TNHH Asia Shiping Logistics And Warehousse Vietnam</t>
  </si>
  <si>
    <t>Phí vệ sinh, dịch vụ, xếp dỡ, giao hàng, gia hạn lệnh</t>
  </si>
  <si>
    <t>0001814</t>
  </si>
  <si>
    <t>Phí vận đơn, niêm chì, xếp dỡ, vận chuyển, nâng hạ, khai hải quan</t>
  </si>
  <si>
    <t>0000312</t>
  </si>
  <si>
    <t>Cty Điện Lực Long An</t>
  </si>
  <si>
    <t>Tiền điện kỳ 1 T1/2017</t>
  </si>
  <si>
    <t>0055474</t>
  </si>
  <si>
    <t>Tiền điện kỳ 2 T1/2017</t>
  </si>
  <si>
    <t>0056682</t>
  </si>
  <si>
    <t>Tiền điện kỳ 3 T1/2017</t>
  </si>
  <si>
    <t>0000026</t>
  </si>
  <si>
    <t>Cty TNHH Hải Sản An Lạc Trà Vinh</t>
  </si>
  <si>
    <t xml:space="preserve">Phí gia công </t>
  </si>
  <si>
    <t>Cty TNHH Bao Bì Giấy Kim Dung Phát</t>
  </si>
  <si>
    <t>Thùng carton 50x29.5x19</t>
  </si>
  <si>
    <t>0001111</t>
  </si>
  <si>
    <t>Cty TNHH SX TM Nghị Hòa</t>
  </si>
  <si>
    <t>Thùng carton 46.5x34.5x26.5</t>
  </si>
  <si>
    <t>Thùng carton 54.5x37.5x32.5</t>
  </si>
  <si>
    <t>Thùng carton 48x35.5x22</t>
  </si>
  <si>
    <t>Thùng carton 54x41x2</t>
  </si>
  <si>
    <t>0002391</t>
  </si>
  <si>
    <t>DNTN SX TM XNK Khang Thịnh Phước</t>
  </si>
  <si>
    <t>Băng keo</t>
  </si>
  <si>
    <t>25</t>
  </si>
  <si>
    <t>26</t>
  </si>
  <si>
    <t>29</t>
  </si>
  <si>
    <t>0000477</t>
  </si>
  <si>
    <t>Cty TNHH TM DV SX Bao Bì Giấy Tân Minh Thư</t>
  </si>
  <si>
    <t>Hộp ghẹ</t>
  </si>
  <si>
    <t>30</t>
  </si>
  <si>
    <t>0001137</t>
  </si>
  <si>
    <t>0004427</t>
  </si>
  <si>
    <t>Viện Pastuer TP HCM</t>
  </si>
  <si>
    <t>Phí xét nghiệm nước</t>
  </si>
  <si>
    <t>0013727</t>
  </si>
  <si>
    <t>TT Dịch Vụ Phân Tích Thí Nghiệm TPHCM</t>
  </si>
  <si>
    <t>Phí phân tích thí nghiệm</t>
  </si>
  <si>
    <t>31</t>
  </si>
  <si>
    <t>0595249</t>
  </si>
  <si>
    <t>Cty CP TM Nguyễn Kim</t>
  </si>
  <si>
    <t>Tủ đông</t>
  </si>
  <si>
    <t>32</t>
  </si>
  <si>
    <t>0192124</t>
  </si>
  <si>
    <t>Cty CP Vật Tư - Xăng Dầu Comeco</t>
  </si>
  <si>
    <t>Xăng, dầu DO</t>
  </si>
  <si>
    <t>33</t>
  </si>
  <si>
    <t>1520844</t>
  </si>
  <si>
    <t>TT Kinh Doanh VNPT - Long An</t>
  </si>
  <si>
    <t>Cước VT - CNTT tháng T12/2016</t>
  </si>
  <si>
    <t>34</t>
  </si>
  <si>
    <t>0014433</t>
  </si>
  <si>
    <t>35</t>
  </si>
  <si>
    <t>0018752</t>
  </si>
  <si>
    <t>Cty TNHH DV Ôtô Sài Gòn Toyota Tsusho</t>
  </si>
  <si>
    <t>Sửa chữa xe 51F - 080.56</t>
  </si>
  <si>
    <t>36</t>
  </si>
  <si>
    <t>0012999</t>
  </si>
  <si>
    <t>Cty TNHH Tân Hải Việt</t>
  </si>
  <si>
    <t>Gas</t>
  </si>
  <si>
    <t>37</t>
  </si>
  <si>
    <t>1861045, 1868984, 1867975, 1868988</t>
  </si>
  <si>
    <t>Cty TNHH MTV Tổng Công Ty Tân Cảng SG</t>
  </si>
  <si>
    <t>Phí nâng hạ, điện lạnh</t>
  </si>
  <si>
    <t>38</t>
  </si>
  <si>
    <t>0003810</t>
  </si>
  <si>
    <t>Cty CP Tiếp Vận Cát Lái</t>
  </si>
  <si>
    <t>Cước vận chuyển</t>
  </si>
  <si>
    <t>39</t>
  </si>
  <si>
    <t>0192338</t>
  </si>
  <si>
    <t>40</t>
  </si>
  <si>
    <t>0004294</t>
  </si>
  <si>
    <t>Cty CP TM DV Ngọc An</t>
  </si>
  <si>
    <t>Sửa chữa xe 51A - 141.74</t>
  </si>
  <si>
    <t>41</t>
  </si>
  <si>
    <t>0192457, 0192461</t>
  </si>
  <si>
    <t>42</t>
  </si>
  <si>
    <t>0007980</t>
  </si>
  <si>
    <t>Cty TNHH Chuyển Phát Nhanh DHL</t>
  </si>
  <si>
    <t>Cước CPN</t>
  </si>
  <si>
    <t>43</t>
  </si>
  <si>
    <t>0192599</t>
  </si>
  <si>
    <t>44</t>
  </si>
  <si>
    <t>0020703</t>
  </si>
  <si>
    <t>Cty TNHH Sagawa Express Việt Nam</t>
  </si>
  <si>
    <t>45</t>
  </si>
  <si>
    <t>0250048</t>
  </si>
  <si>
    <t>Cty CP TM DV Phong Vũ</t>
  </si>
  <si>
    <t>Thiết bị mạng</t>
  </si>
  <si>
    <t>46</t>
  </si>
  <si>
    <t>0192747</t>
  </si>
  <si>
    <t>47</t>
  </si>
  <si>
    <t>0179652</t>
  </si>
  <si>
    <t>Phí DHL</t>
  </si>
  <si>
    <t>48</t>
  </si>
  <si>
    <t>0001213</t>
  </si>
  <si>
    <t>Cty TNHH DV Bảo Vệ Huỳnh Long</t>
  </si>
  <si>
    <t>Phí dịch vụ bảo vệ T1/2017</t>
  </si>
  <si>
    <t>49</t>
  </si>
  <si>
    <t>0192827</t>
  </si>
  <si>
    <t>50</t>
  </si>
  <si>
    <t>Nguyễn Văn Bé Tư</t>
  </si>
  <si>
    <t>Phí giao thông T1/2017</t>
  </si>
  <si>
    <t>51</t>
  </si>
  <si>
    <t>PV</t>
  </si>
  <si>
    <t>NH PV Combank</t>
  </si>
  <si>
    <t>Phí dịch vụ</t>
  </si>
  <si>
    <t>52</t>
  </si>
  <si>
    <t>53</t>
  </si>
  <si>
    <t>54</t>
  </si>
  <si>
    <t>55</t>
  </si>
  <si>
    <t>56</t>
  </si>
  <si>
    <t>57</t>
  </si>
  <si>
    <t>58</t>
  </si>
  <si>
    <t>59</t>
  </si>
  <si>
    <t>60</t>
  </si>
  <si>
    <t>Phí chuyển NT</t>
  </si>
  <si>
    <t>61</t>
  </si>
  <si>
    <t>Q4</t>
  </si>
  <si>
    <t>NH Eximbank CN Q4</t>
  </si>
  <si>
    <t>Phí kiểm đếm</t>
  </si>
  <si>
    <t>62</t>
  </si>
  <si>
    <t>63</t>
  </si>
  <si>
    <t>64</t>
  </si>
  <si>
    <t>65</t>
  </si>
  <si>
    <t>66</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</si>
  <si>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</si>
  <si>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</si>
  <si>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</si>
  <si>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Tổng giá trị hàng hoá, dịch vụ mua vào:             ............................</t>
  </si>
  <si>
    <t>Tổng thuế GTGT của hàng hoá, dịch vụ mua vào:    ............................</t>
  </si>
  <si>
    <t>0000592</t>
  </si>
  <si>
    <t>Cty TNHH TM Dịch Vụ Hải Trung Anh</t>
  </si>
  <si>
    <t>Clorine</t>
  </si>
  <si>
    <t>0000078</t>
  </si>
  <si>
    <t>Cty TNHH TM XNK Vận Tải Vĩnh Phát</t>
  </si>
  <si>
    <t>0000054</t>
  </si>
  <si>
    <t>0057643</t>
  </si>
  <si>
    <t>Tiền điện kỳ 1 T2/2017</t>
  </si>
  <si>
    <t>0112959</t>
  </si>
  <si>
    <t>Tiền điện kỳ 2 T2/2017</t>
  </si>
  <si>
    <t>0114616</t>
  </si>
  <si>
    <t>Tiền điện kỳ 3 T2/2017</t>
  </si>
  <si>
    <t>TĂNG</t>
  </si>
  <si>
    <t>0001184</t>
  </si>
  <si>
    <t>Thùng carton 49x30x10</t>
  </si>
  <si>
    <t>Cty Liên Doanh Phát Triển Tiếp Vận Số 1</t>
  </si>
  <si>
    <t>Cty TNHH Cảng Phước Long</t>
  </si>
  <si>
    <t>Cty CP Đại Lý Giao Nhận Vận Tải Xếp Dỡ Tân Cảng</t>
  </si>
  <si>
    <t>Phí hạ bãi chờ xuất</t>
  </si>
  <si>
    <t>0208914</t>
  </si>
  <si>
    <t>Tổng Cty CP Bưu Chính Viettel</t>
  </si>
  <si>
    <t>0192972</t>
  </si>
  <si>
    <t>000492</t>
  </si>
  <si>
    <t>Cty TNHH Công Nghệ Môi Trường Minh Việt</t>
  </si>
  <si>
    <t>Tư vấn giám sát môi trường</t>
  </si>
  <si>
    <t>1674020</t>
  </si>
  <si>
    <t>Cước VT - CNTT tháng T01/2017</t>
  </si>
  <si>
    <t>0193157</t>
  </si>
  <si>
    <t>0193264</t>
  </si>
  <si>
    <t>0010582</t>
  </si>
  <si>
    <t>Cty CP Sách &amp; Dịch Vụ Văn Hoá Long An</t>
  </si>
  <si>
    <t>Văn phòng phẩm</t>
  </si>
  <si>
    <t>0193351</t>
  </si>
  <si>
    <t>0193452</t>
  </si>
  <si>
    <t>0001260</t>
  </si>
  <si>
    <t>Phí dịch vụ bảo vệ T2/2017</t>
  </si>
  <si>
    <t>0193666</t>
  </si>
  <si>
    <t>Phí dịch vụ thông báo số dư tự động</t>
  </si>
  <si>
    <t>Phí LC 1027317000016</t>
  </si>
  <si>
    <t>Phí LC 1027317000011</t>
  </si>
  <si>
    <t>Phí LC 1027417000017</t>
  </si>
  <si>
    <t>Phí LC 1027417000022</t>
  </si>
  <si>
    <t>0000767</t>
  </si>
  <si>
    <t>Cty CP chiếu xạ An Phú</t>
  </si>
  <si>
    <t>Phí xử lý cá khô</t>
  </si>
  <si>
    <t>0000818</t>
  </si>
  <si>
    <t>0000104</t>
  </si>
  <si>
    <t>0000106</t>
  </si>
  <si>
    <t>0000108</t>
  </si>
  <si>
    <t>0002049</t>
  </si>
  <si>
    <t>0000031</t>
  </si>
  <si>
    <t>0000032</t>
  </si>
  <si>
    <t>0000033</t>
  </si>
  <si>
    <t>0000036</t>
  </si>
  <si>
    <t>0115386</t>
  </si>
  <si>
    <t>Tiền điện kỳ 1 T3/2017</t>
  </si>
  <si>
    <t>0171296</t>
  </si>
  <si>
    <t>Tiền điện kỳ 2 T3/2017</t>
  </si>
  <si>
    <t>0172832</t>
  </si>
  <si>
    <t>Tiền điện kỳ 3 T3/2017</t>
  </si>
  <si>
    <t>0003547</t>
  </si>
  <si>
    <t>Phí chứng từ</t>
  </si>
  <si>
    <t>0003544</t>
  </si>
  <si>
    <t>Phí xếp dỡ, bốc xếp</t>
  </si>
  <si>
    <t>0000264</t>
  </si>
  <si>
    <t>0000267</t>
  </si>
  <si>
    <t>0001228</t>
  </si>
  <si>
    <t>Thùng carton 50x35x25</t>
  </si>
  <si>
    <t>28</t>
  </si>
  <si>
    <t>0021684</t>
  </si>
  <si>
    <t>Phí sửa chữa, bảo dưỡng xe 51F-080.56</t>
  </si>
  <si>
    <t>0209517</t>
  </si>
  <si>
    <t>Cước CPN T2/17</t>
  </si>
  <si>
    <t>0193840</t>
  </si>
  <si>
    <t>1900168, 1829273</t>
  </si>
  <si>
    <t>Cước VT - CNTT T2/17</t>
  </si>
  <si>
    <t>00141114</t>
  </si>
  <si>
    <t>0000391</t>
  </si>
  <si>
    <t>Phí CPN</t>
  </si>
  <si>
    <t>0322174</t>
  </si>
  <si>
    <t>0006285</t>
  </si>
  <si>
    <t>0322376</t>
  </si>
  <si>
    <t>0044966</t>
  </si>
  <si>
    <t>Cty TNHH SX TM Nam Đại Thành</t>
  </si>
  <si>
    <t>Bồn Inox</t>
  </si>
  <si>
    <t>0001040</t>
  </si>
  <si>
    <t>Cty TNHH TM - DV Ngọc An</t>
  </si>
  <si>
    <t>Bảo dưỡng xe ôtô 51A - 141.74</t>
  </si>
  <si>
    <t>0001319</t>
  </si>
  <si>
    <t>Phí dịch vụ bảo vệ</t>
  </si>
  <si>
    <t>0005584</t>
  </si>
  <si>
    <t>0322788</t>
  </si>
  <si>
    <t>Cước CPN T3/17</t>
  </si>
  <si>
    <t>GiẢM</t>
  </si>
  <si>
    <t>Phí mở LC</t>
  </si>
  <si>
    <t>Phí thông báo số dư tự động</t>
  </si>
  <si>
    <t>Phí dịch vụ internet banking</t>
  </si>
  <si>
    <t>0002980</t>
  </si>
  <si>
    <t>0000920</t>
  </si>
  <si>
    <t>0192643</t>
  </si>
  <si>
    <t>Tiền điện kỳ 1 T4/2017</t>
  </si>
  <si>
    <t>0229978</t>
  </si>
  <si>
    <t>Tiền điện kỳ 2 T4/2017</t>
  </si>
  <si>
    <t>0231606</t>
  </si>
  <si>
    <t>Tiền điện kỳ 3 T4/2017</t>
  </si>
  <si>
    <t>0002010</t>
  </si>
  <si>
    <t>Cty TNHH Hải Sơn</t>
  </si>
  <si>
    <t>Tiền nước sinh hoạt, phí CSHT</t>
  </si>
  <si>
    <t>0002322</t>
  </si>
  <si>
    <t>0000043</t>
  </si>
  <si>
    <t>0000044</t>
  </si>
  <si>
    <t>0000656</t>
  </si>
  <si>
    <t xml:space="preserve">Cty TNHH SX TM Kim Dung Phát </t>
  </si>
  <si>
    <t>0000657</t>
  </si>
  <si>
    <t>0000659</t>
  </si>
  <si>
    <t>0000660</t>
  </si>
  <si>
    <t>0000662</t>
  </si>
  <si>
    <t>0000663</t>
  </si>
  <si>
    <t>0000665</t>
  </si>
  <si>
    <t>0000752</t>
  </si>
  <si>
    <t>0000314</t>
  </si>
  <si>
    <t>0001262</t>
  </si>
  <si>
    <t>Thùng carton 50x35x12.5</t>
  </si>
  <si>
    <t>Thùng carton 50x30x13</t>
  </si>
  <si>
    <t>Thùng carton 50x35x11</t>
  </si>
  <si>
    <t>Thùng carton 47x37x11</t>
  </si>
  <si>
    <t>Thùng carton 49x37x11</t>
  </si>
  <si>
    <t>0000671</t>
  </si>
  <si>
    <t>0000339</t>
  </si>
  <si>
    <t>0000315</t>
  </si>
  <si>
    <t>0322911</t>
  </si>
  <si>
    <t>Xăng</t>
  </si>
  <si>
    <t>0011730</t>
  </si>
  <si>
    <t>Cty CP Vận Tải &amp; TM Quốc Tế</t>
  </si>
  <si>
    <t>Cước nâng cont tại bãi</t>
  </si>
  <si>
    <t>1990998, 2058296</t>
  </si>
  <si>
    <t>Cước VT - CNTT T3</t>
  </si>
  <si>
    <t>Phí nâng rỗng lạnh</t>
  </si>
  <si>
    <t>0014792</t>
  </si>
  <si>
    <t>0024473</t>
  </si>
  <si>
    <t>Sửa chữa xe 51F - 08056</t>
  </si>
  <si>
    <t>Cty TNHH TM &amp; DV Giang Nam</t>
  </si>
  <si>
    <t>Phí nâng cont rỗng lạnh</t>
  </si>
  <si>
    <t>Phí cấp cont rỗng lạnh</t>
  </si>
  <si>
    <t>Phí nâng hạ tại bãi</t>
  </si>
  <si>
    <t>0323401</t>
  </si>
  <si>
    <t>Xăng, dầu</t>
  </si>
  <si>
    <t>0019157</t>
  </si>
  <si>
    <t>0323536</t>
  </si>
  <si>
    <t>0000689</t>
  </si>
  <si>
    <t>Cty TNHH Kỹ Thuật Tự Động Đại Phát</t>
  </si>
  <si>
    <t>Biến tần</t>
  </si>
  <si>
    <t>0001385</t>
  </si>
  <si>
    <t>Phí dịch vụ bảo vệ T4</t>
  </si>
  <si>
    <t>0210666</t>
  </si>
  <si>
    <t>Cước CPN T4/17</t>
  </si>
  <si>
    <t>Phí giao thông T4/2017</t>
  </si>
  <si>
    <t>0323953</t>
  </si>
  <si>
    <t>67</t>
  </si>
  <si>
    <t>Phí ngân hàng</t>
  </si>
  <si>
    <t>68</t>
  </si>
  <si>
    <t>69</t>
  </si>
  <si>
    <t>70</t>
  </si>
  <si>
    <t>71</t>
  </si>
  <si>
    <t>72</t>
  </si>
  <si>
    <t>Phí rút tiền mặt trong ngày</t>
  </si>
  <si>
    <t>73</t>
  </si>
  <si>
    <t>74</t>
  </si>
  <si>
    <t>75</t>
  </si>
  <si>
    <t>76</t>
  </si>
  <si>
    <t>77</t>
  </si>
  <si>
    <t>78</t>
  </si>
  <si>
    <t>79</t>
  </si>
  <si>
    <t>80</t>
  </si>
  <si>
    <t>81</t>
  </si>
  <si>
    <t>82</t>
  </si>
  <si>
    <t>83</t>
  </si>
  <si>
    <t>84</t>
  </si>
  <si>
    <t>85</t>
  </si>
  <si>
    <t>86</t>
  </si>
  <si>
    <t>0001116</t>
  </si>
  <si>
    <t>0001193</t>
  </si>
  <si>
    <t>0004340</t>
  </si>
  <si>
    <t>0004343</t>
  </si>
  <si>
    <t>0004511</t>
  </si>
  <si>
    <t>0000881</t>
  </si>
  <si>
    <t>0242666</t>
  </si>
  <si>
    <t>Tiền điện kỳ 1 T5/2017</t>
  </si>
  <si>
    <t>0289083</t>
  </si>
  <si>
    <t>Tiền điện kỳ 2 T5/2017</t>
  </si>
  <si>
    <t>Tiền điện kỳ 3 T5/2017</t>
  </si>
  <si>
    <t>0000305</t>
  </si>
  <si>
    <t>0000307</t>
  </si>
  <si>
    <t>0000309</t>
  </si>
  <si>
    <t>0000313</t>
  </si>
  <si>
    <t>0000361</t>
  </si>
  <si>
    <t>0000363</t>
  </si>
  <si>
    <t>0000365</t>
  </si>
  <si>
    <t>0044021</t>
  </si>
  <si>
    <t>Cty TNHH Khoa Kỹ Sinh Vật Thăng Long</t>
  </si>
  <si>
    <t>Phí dịch vụ kho lạnh</t>
  </si>
  <si>
    <t>0000343</t>
  </si>
  <si>
    <t>0000344</t>
  </si>
  <si>
    <t>0000351</t>
  </si>
  <si>
    <t>0000356</t>
  </si>
  <si>
    <t>0000358</t>
  </si>
  <si>
    <t>0000678</t>
  </si>
  <si>
    <t>0000680</t>
  </si>
  <si>
    <t>0000681</t>
  </si>
  <si>
    <t>0000370</t>
  </si>
  <si>
    <t>0001298</t>
  </si>
  <si>
    <t>Thùng carton 54x30x30</t>
  </si>
  <si>
    <t>0000372</t>
  </si>
  <si>
    <t>0000373</t>
  </si>
  <si>
    <t>0000377</t>
  </si>
  <si>
    <t>0000378</t>
  </si>
  <si>
    <t>0000388</t>
  </si>
  <si>
    <t>0000642</t>
  </si>
  <si>
    <t>Cty TNHH Hóa Chất Thành Phương</t>
  </si>
  <si>
    <t xml:space="preserve">Sorbitol </t>
  </si>
  <si>
    <t>0000389</t>
  </si>
  <si>
    <t>0000393</t>
  </si>
  <si>
    <t>0000396</t>
  </si>
  <si>
    <t>0001311</t>
  </si>
  <si>
    <t>0000398</t>
  </si>
  <si>
    <t>0000402</t>
  </si>
  <si>
    <t>0000404</t>
  </si>
  <si>
    <t>0000355</t>
  </si>
  <si>
    <t>Cty TNHH Tư Vấn An Toàn Thực Phẩm FSA</t>
  </si>
  <si>
    <t>Phí tư vấn dịch vụ ATTP</t>
  </si>
  <si>
    <t>0011270</t>
  </si>
  <si>
    <t xml:space="preserve">Phí CPN </t>
  </si>
  <si>
    <t>0004698</t>
  </si>
  <si>
    <t>Cty TNHH Liên Kết Năng Động</t>
  </si>
  <si>
    <t>Phí chứng từ, bốc xếp, phụ trội, giao nhận</t>
  </si>
  <si>
    <t>2613062</t>
  </si>
  <si>
    <t>Ngân Sách Nhà Nước</t>
  </si>
  <si>
    <t>Nộp thuế GTGT hàng nhập khẩu</t>
  </si>
  <si>
    <t xml:space="preserve">Cty CP Thẩm Định Giám Đinh Cửu Long </t>
  </si>
  <si>
    <t>Phí thẩm định HĐ: CT094/17/TĐ</t>
  </si>
  <si>
    <t>0428145</t>
  </si>
  <si>
    <t>Dầu DO</t>
  </si>
  <si>
    <t>0070470</t>
  </si>
  <si>
    <t>Cty CP Kho Vận Tải Tân Cảng</t>
  </si>
  <si>
    <t>Phí bốc xếp, lưu kho</t>
  </si>
  <si>
    <t>0015365</t>
  </si>
  <si>
    <t>2149690; 2217718</t>
  </si>
  <si>
    <t>Cước VT - CNTT tháng T04/2017</t>
  </si>
  <si>
    <t>Cước vận chuyển hàng</t>
  </si>
  <si>
    <t>0015467</t>
  </si>
  <si>
    <t>0428537</t>
  </si>
  <si>
    <t>Xăng, Dầu DO</t>
  </si>
  <si>
    <t>0456996</t>
  </si>
  <si>
    <t>Phí đổi thông tin tàu xuất</t>
  </si>
  <si>
    <t>0000362</t>
  </si>
  <si>
    <t>Cty TNHH Giao Nhận Đại Đông</t>
  </si>
  <si>
    <t>Phí vận đơn, khai báo, xếp dỡ, kẹp chì, nhân công, chạy điện</t>
  </si>
  <si>
    <t>0011394</t>
  </si>
  <si>
    <t>0011393</t>
  </si>
  <si>
    <t>0395008</t>
  </si>
  <si>
    <t>Bưu Điện Trung Tâm Sài Gòn</t>
  </si>
  <si>
    <t>0428751</t>
  </si>
  <si>
    <t>0015048</t>
  </si>
  <si>
    <t>Phí bảo dưỡng xe 51F - 080.56</t>
  </si>
  <si>
    <t>0001445</t>
  </si>
  <si>
    <t>Phí dịch vụ bảo vệ T5/2017</t>
  </si>
  <si>
    <t>0008148</t>
  </si>
  <si>
    <t>0429213</t>
  </si>
  <si>
    <t>0210913</t>
  </si>
  <si>
    <t>Cước CPN T5</t>
  </si>
  <si>
    <t>Phí giao thông T5/2017</t>
  </si>
  <si>
    <t>87</t>
  </si>
  <si>
    <t>88</t>
  </si>
  <si>
    <t>Phí tài trợ thương mại</t>
  </si>
  <si>
    <t>89</t>
  </si>
  <si>
    <t>90</t>
  </si>
  <si>
    <t>91</t>
  </si>
  <si>
    <t>92</t>
  </si>
  <si>
    <t>93</t>
  </si>
  <si>
    <t>94</t>
  </si>
  <si>
    <t>95</t>
  </si>
  <si>
    <t>0004821</t>
  </si>
  <si>
    <t>0001384</t>
  </si>
  <si>
    <t>0001494</t>
  </si>
  <si>
    <t>0030897</t>
  </si>
  <si>
    <t>Cty CP Bảo Hiểm Viễn Đông (VASS)</t>
  </si>
  <si>
    <t>Phí bảo hiểm nhà xưởng</t>
  </si>
  <si>
    <t>0005026</t>
  </si>
  <si>
    <t>0300249</t>
  </si>
  <si>
    <t>Tiền điện kỳ 1 T6/2017</t>
  </si>
  <si>
    <t>0349298</t>
  </si>
  <si>
    <t>Tiền điện kỳ 2 T6/2017</t>
  </si>
  <si>
    <t>0350538</t>
  </si>
  <si>
    <t>Tiền điện kỳ 3 T6/2017</t>
  </si>
  <si>
    <t>0005108</t>
  </si>
  <si>
    <t>Phí xếp dỡ, bốc  xếp, chứng từ</t>
  </si>
  <si>
    <t>0005111</t>
  </si>
  <si>
    <t>0005112</t>
  </si>
  <si>
    <t>0000467</t>
  </si>
  <si>
    <t>0000470</t>
  </si>
  <si>
    <t>0000472</t>
  </si>
  <si>
    <t>0000474</t>
  </si>
  <si>
    <t>0002387</t>
  </si>
  <si>
    <t>Nước sinh hoạt, phí CSHT</t>
  </si>
  <si>
    <t>0002577</t>
  </si>
  <si>
    <t>0002771</t>
  </si>
  <si>
    <t>0000813</t>
  </si>
  <si>
    <t>Cty TNHH MTV Khởi Nguyên An</t>
  </si>
  <si>
    <t>0000843</t>
  </si>
  <si>
    <t>0000850</t>
  </si>
  <si>
    <t>0000858</t>
  </si>
  <si>
    <t>0000407</t>
  </si>
  <si>
    <t>0001323</t>
  </si>
  <si>
    <t>Thùng carton</t>
  </si>
  <si>
    <t>0000412</t>
  </si>
  <si>
    <t>0000416</t>
  </si>
  <si>
    <t>0000421</t>
  </si>
  <si>
    <t>0001353</t>
  </si>
  <si>
    <t>0000879</t>
  </si>
  <si>
    <t>0016273</t>
  </si>
  <si>
    <t>Hạ bãi chờ xuất</t>
  </si>
  <si>
    <t>0001409</t>
  </si>
  <si>
    <t>Phí sửa chữa, bảo dưỡng xe 51A - 141.74</t>
  </si>
  <si>
    <t>Cấp cont rỗng lạnh</t>
  </si>
  <si>
    <t>0429402</t>
  </si>
  <si>
    <t>2309641, 2378453</t>
  </si>
  <si>
    <t>Cước VT - CNTT T5/2017</t>
  </si>
  <si>
    <t>0429843</t>
  </si>
  <si>
    <t>0532024</t>
  </si>
  <si>
    <t>0008361</t>
  </si>
  <si>
    <t>0001503</t>
  </si>
  <si>
    <t>Phí dịch vụ bảo vệ T6/2017</t>
  </si>
  <si>
    <t>0532398</t>
  </si>
  <si>
    <t>0211550</t>
  </si>
  <si>
    <t>Phí CPN T6/2017</t>
  </si>
  <si>
    <t>Q11</t>
  </si>
  <si>
    <t>NH Eximbank CN Q11</t>
  </si>
  <si>
    <t>Phí nhận chuyển khoản và rút tiền mặt trong ngày</t>
  </si>
  <si>
    <t>0000070</t>
  </si>
  <si>
    <t>0005332</t>
  </si>
  <si>
    <t>0001608</t>
  </si>
  <si>
    <t>0001672</t>
  </si>
  <si>
    <t>0005629</t>
  </si>
  <si>
    <t>0365175</t>
  </si>
  <si>
    <t>Tiền điện kỳ 1 T7/2017</t>
  </si>
  <si>
    <t>0409358</t>
  </si>
  <si>
    <t>Tiền điện kỳ 2 T7/2017</t>
  </si>
  <si>
    <t>Tiền điện kỳ 3 T7/2017</t>
  </si>
  <si>
    <t>0000553</t>
  </si>
  <si>
    <t>0000554</t>
  </si>
  <si>
    <t>0000557</t>
  </si>
  <si>
    <t>0000559</t>
  </si>
  <si>
    <t>0000561</t>
  </si>
  <si>
    <t>0000563</t>
  </si>
  <si>
    <t>0000581</t>
  </si>
  <si>
    <t>0000583</t>
  </si>
  <si>
    <t>0000870</t>
  </si>
  <si>
    <t>0000872</t>
  </si>
  <si>
    <t>0000873</t>
  </si>
  <si>
    <t>0000875</t>
  </si>
  <si>
    <t>0000877</t>
  </si>
  <si>
    <t>0000882</t>
  </si>
  <si>
    <t>0001373</t>
  </si>
  <si>
    <t>0001392</t>
  </si>
  <si>
    <t>0003389</t>
  </si>
  <si>
    <t>0532637</t>
  </si>
  <si>
    <t>0013218</t>
  </si>
  <si>
    <t>0013233</t>
  </si>
  <si>
    <t>0059971</t>
  </si>
  <si>
    <t>Cước VT - CNTT T6/2017</t>
  </si>
  <si>
    <t>0059592</t>
  </si>
  <si>
    <t>0044881</t>
  </si>
  <si>
    <t>Cty TNHH  Bảo Hiểm Liberty</t>
  </si>
  <si>
    <t>Phí BH theo HĐBH S-MPB-00048787-05-17</t>
  </si>
  <si>
    <t>0533074</t>
  </si>
  <si>
    <t>0005408</t>
  </si>
  <si>
    <t>0001081</t>
  </si>
  <si>
    <t>Cty TNHH TM &amp; DV Ắc Quy Vạn Phước Thịnh</t>
  </si>
  <si>
    <t xml:space="preserve">Bình Ắc quy </t>
  </si>
  <si>
    <t>0533372</t>
  </si>
  <si>
    <t>0533423</t>
  </si>
  <si>
    <t>0001568</t>
  </si>
  <si>
    <t>Phí dịch vụ bảo vệ T7/2017</t>
  </si>
  <si>
    <t>0533689</t>
  </si>
  <si>
    <t>0220311</t>
  </si>
  <si>
    <t>Cước CPN T7/2017</t>
  </si>
  <si>
    <t>Phí thanh toán bộ chứng từ</t>
  </si>
  <si>
    <t>Bưu phí</t>
  </si>
  <si>
    <t>Phí xử lý bộ chứng từ XK</t>
  </si>
  <si>
    <t>VP</t>
  </si>
  <si>
    <t>NH VP Bank</t>
  </si>
  <si>
    <t>96</t>
  </si>
  <si>
    <t>97</t>
  </si>
  <si>
    <t>0002213</t>
  </si>
  <si>
    <t>0004959</t>
  </si>
  <si>
    <t>0006001</t>
  </si>
  <si>
    <t>0006110</t>
  </si>
  <si>
    <t>0033299</t>
  </si>
  <si>
    <t>Phí bảo hiểm hàng xuất</t>
  </si>
  <si>
    <t>0033333</t>
  </si>
  <si>
    <t>0033335</t>
  </si>
  <si>
    <t>0033374</t>
  </si>
  <si>
    <t>0000623</t>
  </si>
  <si>
    <t>Cty TNHH TM Thuỷ Giang Sơn</t>
  </si>
  <si>
    <t>Túi PP 40x60</t>
  </si>
  <si>
    <t>0000134</t>
  </si>
  <si>
    <t>0000639</t>
  </si>
  <si>
    <t>0000641</t>
  </si>
  <si>
    <t>0000643</t>
  </si>
  <si>
    <t>0000676</t>
  </si>
  <si>
    <t>0416805</t>
  </si>
  <si>
    <t>Tiền điện kỳ 1 T8/2017</t>
  </si>
  <si>
    <t>0470202</t>
  </si>
  <si>
    <t>Tiền điện kỳ 2 T8/2017</t>
  </si>
  <si>
    <t>Tiền điện kỳ 3 T8/2017</t>
  </si>
  <si>
    <t>0001042</t>
  </si>
  <si>
    <t>0001428</t>
  </si>
  <si>
    <t>0000538</t>
  </si>
  <si>
    <t>0009995</t>
  </si>
  <si>
    <t>0002176</t>
  </si>
  <si>
    <t>0000628</t>
  </si>
  <si>
    <t>0019438</t>
  </si>
  <si>
    <t>0533832</t>
  </si>
  <si>
    <t>2470407; 2539626</t>
  </si>
  <si>
    <t>Cước VT -CNTT T7/17</t>
  </si>
  <si>
    <t>0005338</t>
  </si>
  <si>
    <t>0628100</t>
  </si>
  <si>
    <t>0001314</t>
  </si>
  <si>
    <t>Trung Tâm Hạt Nhân TPHCM</t>
  </si>
  <si>
    <t>Phí phân tích độ phóng xạ mẫu cá</t>
  </si>
  <si>
    <t>0017502</t>
  </si>
  <si>
    <t>0040894</t>
  </si>
  <si>
    <t>TT Kỹ Thuật Tiêu Chuẩn Đo Lường Chất Lượng 3</t>
  </si>
  <si>
    <t>Phí hiệu chuẩn</t>
  </si>
  <si>
    <t>0628306</t>
  </si>
  <si>
    <t>0628359</t>
  </si>
  <si>
    <t>0006019</t>
  </si>
  <si>
    <t>Phí chứng từ, dịch vụ, xếp dỡ, niêm chì</t>
  </si>
  <si>
    <t>0628550</t>
  </si>
  <si>
    <t>0001822</t>
  </si>
  <si>
    <t>0939747; 0941899</t>
  </si>
  <si>
    <t>Phí hạ kiểm hoá, điện lạnh</t>
  </si>
  <si>
    <t>0004199</t>
  </si>
  <si>
    <t>Cty TNHH Hyundai Merchant Marine Việt Nam</t>
  </si>
  <si>
    <t>Phí lưu bãi</t>
  </si>
  <si>
    <t>0000860</t>
  </si>
  <si>
    <t>Cty CP Kỹ Thuật Lạnh Rồng Việt</t>
  </si>
  <si>
    <t>Quạt tản nhiệt</t>
  </si>
  <si>
    <t>0006159</t>
  </si>
  <si>
    <t>0628802</t>
  </si>
  <si>
    <t>0001629</t>
  </si>
  <si>
    <t>Phí dịch vụ bảo vệ T8/2017</t>
  </si>
  <si>
    <t>0006601</t>
  </si>
  <si>
    <t>0629129</t>
  </si>
  <si>
    <t>0220941</t>
  </si>
  <si>
    <t>Cước CPN T8/2017</t>
  </si>
  <si>
    <t>Phí giao thông T8/2017</t>
  </si>
  <si>
    <t>0003092</t>
  </si>
  <si>
    <t>0003169</t>
  </si>
  <si>
    <t>0003391</t>
  </si>
  <si>
    <t>0000432</t>
  </si>
  <si>
    <t>101626358210</t>
  </si>
  <si>
    <t>HWA LIM INDUSTRIAL CO</t>
  </si>
  <si>
    <t>Máy fillet</t>
  </si>
  <si>
    <t>0006369</t>
  </si>
  <si>
    <t>0002179</t>
  </si>
  <si>
    <t>0002258</t>
  </si>
  <si>
    <t>0006638</t>
  </si>
  <si>
    <t>0000754</t>
  </si>
  <si>
    <t>0000756</t>
  </si>
  <si>
    <t>0000758</t>
  </si>
  <si>
    <t>0000760</t>
  </si>
  <si>
    <t>0000762</t>
  </si>
  <si>
    <t>0000764</t>
  </si>
  <si>
    <t>0000766</t>
  </si>
  <si>
    <t>0000768</t>
  </si>
  <si>
    <t>0000773</t>
  </si>
  <si>
    <t>0000775</t>
  </si>
  <si>
    <t>0008973</t>
  </si>
  <si>
    <t>0034427</t>
  </si>
  <si>
    <t>0034448</t>
  </si>
  <si>
    <t>0034479</t>
  </si>
  <si>
    <t>0034513</t>
  </si>
  <si>
    <t>0015620</t>
  </si>
  <si>
    <t>0015622</t>
  </si>
  <si>
    <t>0472105</t>
  </si>
  <si>
    <t>Tiền điện kỳ 1 T9/2017</t>
  </si>
  <si>
    <t>0531172</t>
  </si>
  <si>
    <t>Tiền điện kỳ 2 T9/2017</t>
  </si>
  <si>
    <t>0532428</t>
  </si>
  <si>
    <t>Tiền điện kỳ 3 T9/2017</t>
  </si>
  <si>
    <t>0001543</t>
  </si>
  <si>
    <t>Cty TNHH DL Và TM Thành Thành Phát</t>
  </si>
  <si>
    <t>Đường</t>
  </si>
  <si>
    <t>0001561</t>
  </si>
  <si>
    <t>0008275</t>
  </si>
  <si>
    <t>Cty TNHH TM Thành Long</t>
  </si>
  <si>
    <t>Bột ngọt</t>
  </si>
  <si>
    <t>0008690</t>
  </si>
  <si>
    <t>0000904</t>
  </si>
  <si>
    <t>0001400</t>
  </si>
  <si>
    <t>Thùng carton 45x31x11</t>
  </si>
  <si>
    <t>0000923</t>
  </si>
  <si>
    <t>0000924</t>
  </si>
  <si>
    <t>0000928</t>
  </si>
  <si>
    <t>0000935</t>
  </si>
  <si>
    <t>0000937</t>
  </si>
  <si>
    <t>0000946</t>
  </si>
  <si>
    <t>0000947</t>
  </si>
  <si>
    <t>0001456</t>
  </si>
  <si>
    <t>0000950</t>
  </si>
  <si>
    <t>0000951</t>
  </si>
  <si>
    <t>0011348</t>
  </si>
  <si>
    <t>0000952</t>
  </si>
  <si>
    <t>0000956</t>
  </si>
  <si>
    <t>0000580</t>
  </si>
  <si>
    <t>0000960</t>
  </si>
  <si>
    <t>0000022</t>
  </si>
  <si>
    <t>Cty TNHH SX - TM Bao Bì Thiên Thành</t>
  </si>
  <si>
    <t>0000029</t>
  </si>
  <si>
    <t>0000030</t>
  </si>
  <si>
    <t>0000037</t>
  </si>
  <si>
    <t>0001477</t>
  </si>
  <si>
    <t>Nhãn 13x10</t>
  </si>
  <si>
    <t>Phí chuyển tiền</t>
  </si>
  <si>
    <t>0044897</t>
  </si>
  <si>
    <t>0055509</t>
  </si>
  <si>
    <t>0586009</t>
  </si>
  <si>
    <t>Phí cấp cont rỗng</t>
  </si>
  <si>
    <t>0031533</t>
  </si>
  <si>
    <t>0691056</t>
  </si>
  <si>
    <t>0051609</t>
  </si>
  <si>
    <t>0836084</t>
  </si>
  <si>
    <t>0088129</t>
  </si>
  <si>
    <t>0834760</t>
  </si>
  <si>
    <t>0856220</t>
  </si>
  <si>
    <t>0629297</t>
  </si>
  <si>
    <t>0001296</t>
  </si>
  <si>
    <t>Cty TNHH Vỏ Xe Vạn Lợi</t>
  </si>
  <si>
    <t>Thay vỏ xe</t>
  </si>
  <si>
    <t>Phí nộp tiền mặt vào TK</t>
  </si>
  <si>
    <t>2796202; 2866432</t>
  </si>
  <si>
    <t>Cước VT - CNTT T8/2017</t>
  </si>
  <si>
    <t>0006370</t>
  </si>
  <si>
    <t>1026378</t>
  </si>
  <si>
    <t>Phí điện lạnh</t>
  </si>
  <si>
    <t>0629709</t>
  </si>
  <si>
    <t>0629972</t>
  </si>
  <si>
    <t>0629973</t>
  </si>
  <si>
    <t>0018381</t>
  </si>
  <si>
    <t>0001510</t>
  </si>
  <si>
    <t>0001694</t>
  </si>
  <si>
    <t>0002408</t>
  </si>
  <si>
    <t>Cty TNHH SG Sagawa VN</t>
  </si>
  <si>
    <t>0692445</t>
  </si>
  <si>
    <t>Phí giao thông T9/2017</t>
  </si>
  <si>
    <t>Phí Chuyển NT</t>
  </si>
  <si>
    <t>Phí phát hành séc</t>
  </si>
  <si>
    <t>0000368</t>
  </si>
  <si>
    <t>0003612</t>
  </si>
  <si>
    <t>0003838</t>
  </si>
  <si>
    <t>0009218</t>
  </si>
  <si>
    <t>0011790</t>
  </si>
  <si>
    <t>0009356</t>
  </si>
  <si>
    <t>Cty Bảo Hiểm Bưu Điện Phú Mỹ Hưng</t>
  </si>
  <si>
    <t>Phí Bảo hiểm xe và TNDS</t>
  </si>
  <si>
    <t>0006885</t>
  </si>
  <si>
    <t>0006999</t>
  </si>
  <si>
    <t>0007000</t>
  </si>
  <si>
    <t>0007108</t>
  </si>
  <si>
    <t>0007110</t>
  </si>
  <si>
    <t>0007147</t>
  </si>
  <si>
    <t>0002382</t>
  </si>
  <si>
    <t>0000883</t>
  </si>
  <si>
    <t>0000885</t>
  </si>
  <si>
    <t>0000887</t>
  </si>
  <si>
    <t>0000889</t>
  </si>
  <si>
    <t>0000891</t>
  </si>
  <si>
    <t>0000893</t>
  </si>
  <si>
    <t>0000895</t>
  </si>
  <si>
    <t>0000913</t>
  </si>
  <si>
    <t>0004059</t>
  </si>
  <si>
    <t>Nước, phí cơ sở hạ tầng</t>
  </si>
  <si>
    <t>0533371</t>
  </si>
  <si>
    <t>Tiền điện kỳ 1 T10/2017</t>
  </si>
  <si>
    <t>Tiền điện kỳ 2 T10/2017</t>
  </si>
  <si>
    <t>Tiền điện kỳ 3 T10/2017</t>
  </si>
  <si>
    <t>0015663</t>
  </si>
  <si>
    <t>0015664</t>
  </si>
  <si>
    <t>0016376</t>
  </si>
  <si>
    <t>0000092</t>
  </si>
  <si>
    <t>0000939</t>
  </si>
  <si>
    <t>0000961</t>
  </si>
  <si>
    <t>0000962</t>
  </si>
  <si>
    <t>0011465</t>
  </si>
  <si>
    <t>0000963</t>
  </si>
  <si>
    <t>0000964</t>
  </si>
  <si>
    <t>0000971</t>
  </si>
  <si>
    <t>0000041</t>
  </si>
  <si>
    <t>0000972</t>
  </si>
  <si>
    <t>0000042</t>
  </si>
  <si>
    <t>0000974</t>
  </si>
  <si>
    <t>0000975</t>
  </si>
  <si>
    <t>0000045</t>
  </si>
  <si>
    <t>0001069</t>
  </si>
  <si>
    <t>Cty TNHH SX TM Và DV An Xuân Phát</t>
  </si>
  <si>
    <t>0001450</t>
  </si>
  <si>
    <t>0001495</t>
  </si>
  <si>
    <t>0011804</t>
  </si>
  <si>
    <t>0000735</t>
  </si>
  <si>
    <t>0001217</t>
  </si>
  <si>
    <t>Phi cấp container rỗng lạnh</t>
  </si>
  <si>
    <t>0002400</t>
  </si>
  <si>
    <t>Cty TNHH CPN DHL - VNPT</t>
  </si>
  <si>
    <t>0003721</t>
  </si>
  <si>
    <t>Phí cấp lệnh giao hàng, xếp dỡ, phụ trội</t>
  </si>
  <si>
    <t>Phi hạ bãi chờ xuất</t>
  </si>
  <si>
    <t>Phi cấp container lạnh</t>
  </si>
  <si>
    <t>0097941</t>
  </si>
  <si>
    <t>Phí lưu kho</t>
  </si>
  <si>
    <t>0000297</t>
  </si>
  <si>
    <t>Cty TNHH DV - TM - Vận Tải Thanh Phú</t>
  </si>
  <si>
    <t>0221690</t>
  </si>
  <si>
    <t>Phí CPN T9/2017</t>
  </si>
  <si>
    <t>Phi cấp container rỗng</t>
  </si>
  <si>
    <t>1140439</t>
  </si>
  <si>
    <t>0002040</t>
  </si>
  <si>
    <t>0018760</t>
  </si>
  <si>
    <t>0020164</t>
  </si>
  <si>
    <t>0018849</t>
  </si>
  <si>
    <t>0020461</t>
  </si>
  <si>
    <t>0002101</t>
  </si>
  <si>
    <t>0003296</t>
  </si>
  <si>
    <t>0008997</t>
  </si>
  <si>
    <t>TT DV Phân Tích Thí Nghiệm TP.HCM</t>
  </si>
  <si>
    <t>0020620</t>
  </si>
  <si>
    <t>0019016</t>
  </si>
  <si>
    <t>0009093</t>
  </si>
  <si>
    <t>0009094</t>
  </si>
  <si>
    <t>0009095</t>
  </si>
  <si>
    <t>0000017</t>
  </si>
  <si>
    <t>Cty TNHH MTV TM DV Điện Lạnh Hoàng Phúc</t>
  </si>
  <si>
    <t>Bảo trì máy lạnh</t>
  </si>
  <si>
    <t>0020832</t>
  </si>
  <si>
    <t>0002139</t>
  </si>
  <si>
    <t>0020924</t>
  </si>
  <si>
    <t>0009277</t>
  </si>
  <si>
    <t>0002141</t>
  </si>
  <si>
    <t>0019165</t>
  </si>
  <si>
    <t>0024085</t>
  </si>
  <si>
    <t>Phí bảo dưỡng, sửa chữa xe 51F - 080.56</t>
  </si>
  <si>
    <t>0021183</t>
  </si>
  <si>
    <t>0002491</t>
  </si>
  <si>
    <t>Cty CP Nguồn Nhân Lực Siêu Việt</t>
  </si>
  <si>
    <t>Phí tuyển dụng (vieclam24h.vn)</t>
  </si>
  <si>
    <t>0001760</t>
  </si>
  <si>
    <t>Phí dịch vụ bảo vệ T10/2017</t>
  </si>
  <si>
    <t>0004258</t>
  </si>
  <si>
    <t>0021499</t>
  </si>
  <si>
    <t>Phí giao thông</t>
  </si>
  <si>
    <t>Phí SMS</t>
  </si>
  <si>
    <t>98</t>
  </si>
  <si>
    <t>99</t>
  </si>
  <si>
    <t>100</t>
  </si>
  <si>
    <t>101</t>
  </si>
  <si>
    <t>102</t>
  </si>
  <si>
    <t>103</t>
  </si>
  <si>
    <t>104</t>
  </si>
  <si>
    <t>Phí chuyển USD</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</si>
  <si>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</si>
  <si>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</si>
  <si>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</si>
  <si>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</si>
  <si>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</si>
  <si>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</si>
  <si>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</si>
  <si>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</si>
  <si>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</si>
  <si>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</si>
  <si>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</si>
  <si>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</si>
  <si>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</si>
  <si>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</si>
  <si>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</si>
  <si>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</si>
  <si>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</si>
  <si>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</si>
  <si>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</si>
  <si>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</si>
  <si>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</si>
  <si>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</si>
  <si>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</si>
  <si>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</si>
  <si>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0000529</t>
  </si>
  <si>
    <t>0000107</t>
  </si>
  <si>
    <t>0000565</t>
  </si>
  <si>
    <t>0007472</t>
  </si>
  <si>
    <t>0007646</t>
  </si>
  <si>
    <t>0007799</t>
  </si>
  <si>
    <t>0017724</t>
  </si>
  <si>
    <t>0594850</t>
  </si>
  <si>
    <t>Tiền điện kỳ 1 T11/2017</t>
  </si>
  <si>
    <t>0655043</t>
  </si>
  <si>
    <t>Tiền điện kỳ 2 T11/2017</t>
  </si>
  <si>
    <t>0655856</t>
  </si>
  <si>
    <t>Tiền điện kỳ 3 T11/2017</t>
  </si>
  <si>
    <t>0002774</t>
  </si>
  <si>
    <t>0002839</t>
  </si>
  <si>
    <t>Túi PP 86x60</t>
  </si>
  <si>
    <t>0001002</t>
  </si>
  <si>
    <t>0001004</t>
  </si>
  <si>
    <t>0001006</t>
  </si>
  <si>
    <t>0000984</t>
  </si>
  <si>
    <t>0000995</t>
  </si>
  <si>
    <t>0001000</t>
  </si>
  <si>
    <t>0001009</t>
  </si>
  <si>
    <t>0001012</t>
  </si>
  <si>
    <t>0001016</t>
  </si>
  <si>
    <t>0000154</t>
  </si>
  <si>
    <t>Cty TNHH MTV BTFood</t>
  </si>
  <si>
    <t>0001302</t>
  </si>
  <si>
    <t>0001557</t>
  </si>
  <si>
    <t>Thùng carton 50x35x13</t>
  </si>
  <si>
    <t>0000844</t>
  </si>
  <si>
    <t>0257284</t>
  </si>
  <si>
    <t>Phí hạ rỗng lạnh</t>
  </si>
  <si>
    <t>1140865</t>
  </si>
  <si>
    <t>1142872</t>
  </si>
  <si>
    <t>1141609</t>
  </si>
  <si>
    <t>2959407; 3029910</t>
  </si>
  <si>
    <t>Cước VT - CNTT T9/2017</t>
  </si>
  <si>
    <t>1165190</t>
  </si>
  <si>
    <t>1170973</t>
  </si>
  <si>
    <t>1171441</t>
  </si>
  <si>
    <t>1174404</t>
  </si>
  <si>
    <t>1174711</t>
  </si>
  <si>
    <t>1175016</t>
  </si>
  <si>
    <t>1177474</t>
  </si>
  <si>
    <t>0100896</t>
  </si>
  <si>
    <t>Phí cấp cont rồng lạnh</t>
  </si>
  <si>
    <t>1213451</t>
  </si>
  <si>
    <t>1214877</t>
  </si>
  <si>
    <t>1220690</t>
  </si>
  <si>
    <t>1221034</t>
  </si>
  <si>
    <t>1230433</t>
  </si>
  <si>
    <t>0424868</t>
  </si>
  <si>
    <t>1237176</t>
  </si>
  <si>
    <t>1241518</t>
  </si>
  <si>
    <t>1241984</t>
  </si>
  <si>
    <t>0129563</t>
  </si>
  <si>
    <t>1250580</t>
  </si>
  <si>
    <t>1255522</t>
  </si>
  <si>
    <t>0106479</t>
  </si>
  <si>
    <t>1265828</t>
  </si>
  <si>
    <t>0222286</t>
  </si>
  <si>
    <t>0019566</t>
  </si>
  <si>
    <t>0021719</t>
  </si>
  <si>
    <t>3194079</t>
  </si>
  <si>
    <t>Cước VT - CNTT T10/17</t>
  </si>
  <si>
    <t>3122994</t>
  </si>
  <si>
    <t>0002230</t>
  </si>
  <si>
    <t>0010281</t>
  </si>
  <si>
    <t>0019667</t>
  </si>
  <si>
    <t>0002078</t>
  </si>
  <si>
    <t>Cty TNHH Du Lịch Xin Chào</t>
  </si>
  <si>
    <t>Chi phí công tác, tiếp khách</t>
  </si>
  <si>
    <t>0098348</t>
  </si>
  <si>
    <t>0010679</t>
  </si>
  <si>
    <t>0010680</t>
  </si>
  <si>
    <t>0019771</t>
  </si>
  <si>
    <t>0005987</t>
  </si>
  <si>
    <t>0098575</t>
  </si>
  <si>
    <t>0019930</t>
  </si>
  <si>
    <t>0098899</t>
  </si>
  <si>
    <t>0099115</t>
  </si>
  <si>
    <t>0001058</t>
  </si>
  <si>
    <t>0001830</t>
  </si>
  <si>
    <t>Phí dịch vụ bảo hiểm T11/17</t>
  </si>
  <si>
    <t>0223091</t>
  </si>
  <si>
    <t>Cước CPN T11/2017</t>
  </si>
  <si>
    <t>0004282</t>
  </si>
  <si>
    <t>Tiền nước sinh hoạt, phí CSHT T11/17</t>
  </si>
  <si>
    <t>0656872</t>
  </si>
  <si>
    <t>Tiền điện kỳ 1 T12/2017</t>
  </si>
  <si>
    <t>0716496</t>
  </si>
  <si>
    <t>Tiền điện kỳ 2 T12/2017</t>
  </si>
  <si>
    <t>0718417</t>
  </si>
  <si>
    <t>Tiền điện kỳ 3 T12/2017</t>
  </si>
  <si>
    <t>0008021</t>
  </si>
  <si>
    <t>0002960</t>
  </si>
  <si>
    <t>0003022</t>
  </si>
  <si>
    <t>0003210</t>
  </si>
  <si>
    <t>0000419</t>
  </si>
  <si>
    <t>0001089</t>
  </si>
  <si>
    <t>0001091</t>
  </si>
  <si>
    <t>0001093</t>
  </si>
  <si>
    <t>0001095</t>
  </si>
  <si>
    <t>0001097</t>
  </si>
  <si>
    <t>0001099</t>
  </si>
  <si>
    <t>0001131</t>
  </si>
  <si>
    <t>Phí chỉnh sửa Bill</t>
  </si>
  <si>
    <t>0008279</t>
  </si>
  <si>
    <t>0008280</t>
  </si>
  <si>
    <t>0008283</t>
  </si>
  <si>
    <t>0008284</t>
  </si>
  <si>
    <t>0008287</t>
  </si>
  <si>
    <t>0004523</t>
  </si>
  <si>
    <t>Tiền nước sinh hoạt, phí CSHT T12/17</t>
  </si>
  <si>
    <t>0001571</t>
  </si>
  <si>
    <t>Thùng carton 45x31x10.5</t>
  </si>
  <si>
    <t>Thùng carton 46.5x34x26.5</t>
  </si>
  <si>
    <t>0001580</t>
  </si>
  <si>
    <t>Thùng carton 48x35.5x20</t>
  </si>
  <si>
    <t>Thùng carton 48x33x15</t>
  </si>
  <si>
    <t>0000322</t>
  </si>
  <si>
    <t>0000324</t>
  </si>
  <si>
    <t>0001984</t>
  </si>
  <si>
    <t>0001613</t>
  </si>
  <si>
    <t>0005940</t>
  </si>
  <si>
    <t>Phí xuất khẩu</t>
  </si>
  <si>
    <t>0000325</t>
  </si>
  <si>
    <t>0099374</t>
  </si>
  <si>
    <t>0002386</t>
  </si>
  <si>
    <t>3287746</t>
  </si>
  <si>
    <t>Cước VT - CNTT T11/17</t>
  </si>
  <si>
    <t>3359391</t>
  </si>
  <si>
    <t>0011831</t>
  </si>
  <si>
    <t>0011832</t>
  </si>
  <si>
    <t>0001374</t>
  </si>
  <si>
    <t>0001463</t>
  </si>
  <si>
    <t>0000525</t>
  </si>
  <si>
    <t>0099922</t>
  </si>
  <si>
    <t>0172138</t>
  </si>
  <si>
    <t>0007820</t>
  </si>
  <si>
    <t>Phí CPN T12</t>
  </si>
  <si>
    <t>0002496</t>
  </si>
  <si>
    <t>0034502</t>
  </si>
  <si>
    <t>0001895</t>
  </si>
  <si>
    <t>Phí dịch vụ bảo vệ T12/17</t>
  </si>
  <si>
    <t>0172649</t>
  </si>
  <si>
    <t>Điện phí</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</si>
  <si>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</si>
  <si>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</si>
  <si>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</si>
  <si>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</si>
  <si>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</si>
  <si>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</si>
  <si>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</si>
  <si>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</si>
  <si>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</si>
  <si>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</si>
  <si>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</si>
  <si>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</si>
  <si>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</si>
  <si>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</si>
  <si>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</si>
  <si>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</si>
  <si>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</si>
  <si>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</si>
  <si>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</si>
  <si>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</si>
  <si>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</si>
  <si>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</si>
  <si>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</si>
  <si>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</si>
  <si>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</si>
  <si>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</si>
  <si>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</si>
  <si>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</si>
  <si>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</si>
  <si>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</si>
  <si>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</si>
  <si>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</si>
  <si>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</si>
  <si>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</si>
  <si>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</si>
  <si>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</si>
  <si>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</si>
  <si>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</si>
  <si>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</si>
  <si>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</si>
  <si>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</si>
  <si>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</si>
  <si>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</si>
  <si>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</si>
  <si>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Tên Công Ty</t>
  </si>
  <si>
    <t>Mã Số Thuế</t>
  </si>
  <si>
    <t>Ký Hiệu HĐ</t>
  </si>
  <si>
    <t>0301755780</t>
  </si>
  <si>
    <t>TP/16P</t>
  </si>
  <si>
    <t>0312654537</t>
  </si>
  <si>
    <t>Cty TNHH MTV Thuỷ Giang Sơn</t>
  </si>
  <si>
    <t>0305305214</t>
  </si>
  <si>
    <t>GS/11P</t>
  </si>
  <si>
    <t>0300942001017</t>
  </si>
  <si>
    <t>AC/17E</t>
  </si>
  <si>
    <t>1100601422</t>
  </si>
  <si>
    <t>HS/16P</t>
  </si>
  <si>
    <t>3702076037</t>
  </si>
  <si>
    <t>KN/12P</t>
  </si>
  <si>
    <t>BT/17P</t>
  </si>
  <si>
    <t>Cty TNHH MTV Muối Tân Thành</t>
  </si>
  <si>
    <t>0305622894</t>
  </si>
  <si>
    <t>TT/16T</t>
  </si>
  <si>
    <t>0312790184</t>
  </si>
  <si>
    <t>TA/16P</t>
  </si>
  <si>
    <t>0303036566</t>
  </si>
  <si>
    <t>TH/16T</t>
  </si>
  <si>
    <t>0302673259</t>
  </si>
  <si>
    <t>NH/15P</t>
  </si>
  <si>
    <t>1100592721</t>
  </si>
  <si>
    <t>TL/16P</t>
  </si>
  <si>
    <t>2100346855</t>
  </si>
  <si>
    <t>AL/16P</t>
  </si>
  <si>
    <t>3700480244</t>
  </si>
  <si>
    <t>AP/16P</t>
  </si>
  <si>
    <t>0303099446</t>
  </si>
  <si>
    <t>VD/16P</t>
  </si>
  <si>
    <t>0312991194</t>
  </si>
  <si>
    <t>VP/16P</t>
  </si>
  <si>
    <t>0303092786</t>
  </si>
  <si>
    <t>AA/16P</t>
  </si>
  <si>
    <t>0313408566</t>
  </si>
  <si>
    <t>AD/16P</t>
  </si>
  <si>
    <t>0313158764</t>
  </si>
  <si>
    <t>AS/15P</t>
  </si>
  <si>
    <t>0101057919-029</t>
  </si>
  <si>
    <t>0100233583-007</t>
  </si>
  <si>
    <t>SG/17T</t>
  </si>
  <si>
    <t>0301179079-035</t>
  </si>
  <si>
    <t>BT/17T</t>
  </si>
  <si>
    <t>0301179079</t>
  </si>
  <si>
    <t>MM/16T</t>
  </si>
  <si>
    <t>1100678866</t>
  </si>
  <si>
    <t>HL/15P</t>
  </si>
  <si>
    <t>0303507529</t>
  </si>
  <si>
    <t>NA/16P</t>
  </si>
  <si>
    <t>1101819710</t>
  </si>
  <si>
    <t>DP/16P</t>
  </si>
  <si>
    <t>1100112728</t>
  </si>
  <si>
    <t>LB/16P</t>
  </si>
  <si>
    <t>0104093672</t>
  </si>
  <si>
    <t>AC/16P</t>
  </si>
  <si>
    <t>0300514849</t>
  </si>
  <si>
    <t>0304791385</t>
  </si>
  <si>
    <t>PL/16P</t>
  </si>
  <si>
    <t>0300450673</t>
  </si>
  <si>
    <t>0106869738-030</t>
  </si>
  <si>
    <t>LA/16E</t>
  </si>
  <si>
    <t>0301349813</t>
  </si>
  <si>
    <t>TL/15P</t>
  </si>
  <si>
    <t>0300710843</t>
  </si>
  <si>
    <t>TT/16P</t>
  </si>
  <si>
    <t>0312439120</t>
  </si>
  <si>
    <t>SA/14P</t>
  </si>
  <si>
    <t>0304680974</t>
  </si>
  <si>
    <t>NN/16P</t>
  </si>
  <si>
    <t>0309226997</t>
  </si>
  <si>
    <t>0301225896</t>
  </si>
  <si>
    <t>PA/16P</t>
  </si>
  <si>
    <t>0304697569</t>
  </si>
  <si>
    <t>GN/17P</t>
  </si>
  <si>
    <t>0304875444</t>
  </si>
  <si>
    <t>TC/17P</t>
  </si>
  <si>
    <t>0300740037</t>
  </si>
  <si>
    <t>SE/17P</t>
  </si>
  <si>
    <t>0301481321</t>
  </si>
  <si>
    <t>AA/14P</t>
  </si>
  <si>
    <t>0304998358</t>
  </si>
  <si>
    <t>PV/16T</t>
  </si>
  <si>
    <t>Cty TNHH DL &amp; TM Thành Thành Phát</t>
  </si>
  <si>
    <t>0312072962</t>
  </si>
  <si>
    <t>0310686815</t>
  </si>
  <si>
    <t>KD/15P</t>
  </si>
  <si>
    <t>0301798833</t>
  </si>
  <si>
    <t>DT/13P</t>
  </si>
  <si>
    <t>0302499201</t>
  </si>
  <si>
    <t>0310102555</t>
  </si>
  <si>
    <t>DP/16T</t>
  </si>
  <si>
    <t>1801171288</t>
  </si>
  <si>
    <t>CL/16P</t>
  </si>
  <si>
    <t>0309484691</t>
  </si>
  <si>
    <t>TP/17P</t>
  </si>
  <si>
    <t>0309532497</t>
  </si>
  <si>
    <t>KV/17P</t>
  </si>
  <si>
    <t>0303799374</t>
  </si>
  <si>
    <t>DD/17P</t>
  </si>
  <si>
    <t>0305402267-001</t>
  </si>
  <si>
    <t>AT/16P</t>
  </si>
  <si>
    <t>0302345459</t>
  </si>
  <si>
    <t>SP/15P</t>
  </si>
  <si>
    <t>0305200772</t>
  </si>
  <si>
    <t>PT/16P</t>
  </si>
  <si>
    <t>0301514584</t>
  </si>
  <si>
    <t>0305064424</t>
  </si>
  <si>
    <t>AA/17P</t>
  </si>
  <si>
    <t>0312938443</t>
  </si>
  <si>
    <t>RV/14P</t>
  </si>
  <si>
    <t>302554935</t>
  </si>
  <si>
    <t>0312181545</t>
  </si>
  <si>
    <t>MV/14P</t>
  </si>
  <si>
    <t>0300602277</t>
  </si>
  <si>
    <t>0310151760</t>
  </si>
  <si>
    <t>TV/17P</t>
  </si>
  <si>
    <t>AA/17T</t>
  </si>
  <si>
    <t>0304732887</t>
  </si>
  <si>
    <t>0302554933</t>
  </si>
  <si>
    <t>1101806694</t>
  </si>
  <si>
    <t>TT/17P</t>
  </si>
  <si>
    <t>0312308657</t>
  </si>
  <si>
    <t>VL/17P</t>
  </si>
  <si>
    <t>3400841852</t>
  </si>
  <si>
    <t>XC/15P</t>
  </si>
  <si>
    <t>0100774631-033</t>
  </si>
  <si>
    <t>BH/17P</t>
  </si>
  <si>
    <t>0313297856</t>
  </si>
  <si>
    <t>XP/15P</t>
  </si>
  <si>
    <t>0311429627</t>
  </si>
  <si>
    <t>HP/17P</t>
  </si>
  <si>
    <t>038792252</t>
  </si>
  <si>
    <t>TP/15P</t>
  </si>
  <si>
    <t>Thùng carton 50x30x14</t>
  </si>
</sst>
</file>

<file path=xl/styles.xml><?xml version="1.0" encoding="utf-8"?>
<styleSheet xmlns="http://schemas.openxmlformats.org/spreadsheetml/2006/main">
  <numFmts count="3">
    <numFmt numFmtId="43" formatCode="_(* #,##0.00_);_(* \(#,##0.00\);_(* &quot;-&quot;??_);_(@_)"/>
    <numFmt numFmtId="164" formatCode="dd/mm/yyyy;@"/>
    <numFmt numFmtId="165" formatCode="_(* #,##0_);_(* \(#,##0\);_(* &quot;-&quot;??_);_(@_)"/>
  </numFmts>
  <fonts count="10">
    <font>
      <sz val="11"/>
      <color theme="1"/>
      <name val="Calibri"/>
      <family val="2"/>
      <scheme val="minor"/>
    </font>
    <font>
      <sz val="10"/>
      <name val="Arial"/>
      <family val="2"/>
    </font>
    <font>
      <b/>
      <sz val="11"/>
      <color indexed="12"/>
      <name val="Arial"/>
      <family val="2"/>
    </font>
    <font>
      <b/>
      <sz val="9"/>
      <name val="Arial"/>
      <family val="2"/>
    </font>
    <font>
      <b/>
      <sz val="10"/>
      <name val="Arial"/>
      <family val="2"/>
    </font>
    <font>
      <sz val="8"/>
      <color indexed="81"/>
      <name val="Tahoma"/>
      <family val="2"/>
    </font>
    <font>
      <sz val="11"/>
      <color theme="1"/>
      <name val="Calibri"/>
      <family val="2"/>
      <scheme val="minor"/>
    </font>
    <font>
      <sz val="9"/>
      <name val="Arial"/>
      <family val="2"/>
    </font>
    <font>
      <sz val="9"/>
      <name val="Times New Roman"/>
      <family val="1"/>
    </font>
    <font>
      <sz val="10"/>
      <name val="Times New Roman"/>
      <family val="1"/>
    </font>
  </fonts>
  <fills count="3">
    <fill>
      <patternFill patternType="none"/>
    </fill>
    <fill>
      <patternFill patternType="gray125"/>
    </fill>
    <fill>
      <patternFill patternType="solid">
        <fgColor rgb="FFFF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top/>
      <bottom/>
      <diagonal/>
    </border>
  </borders>
  <cellStyleXfs count="3">
    <xf numFmtId="0" fontId="0" fillId="0" borderId="0"/>
    <xf numFmtId="43" fontId="6" fillId="0" borderId="0" applyFont="0" applyFill="0" applyBorder="0" applyAlignment="0" applyProtection="0"/>
    <xf numFmtId="0" fontId="1" fillId="0" borderId="0"/>
  </cellStyleXfs>
  <cellXfs count="212">
    <xf numFmtId="0" fontId="0" fillId="0" borderId="0" xfId="0"/>
    <xf numFmtId="0" fontId="1" fillId="0" borderId="0" xfId="0" applyFont="1"/>
    <xf numFmtId="49" fontId="2" fillId="0" borderId="0" xfId="0" applyNumberFormat="1" applyFont="1" applyAlignment="1">
      <alignment horizontal="center"/>
    </xf>
    <xf numFmtId="49" fontId="1" fillId="0" borderId="0" xfId="0" applyNumberFormat="1" applyFont="1"/>
    <xf numFmtId="0" fontId="1" fillId="0" borderId="0" xfId="0" applyFont="1" applyAlignment="1">
      <alignment horizontal="center"/>
    </xf>
    <xf numFmtId="49" fontId="1" fillId="0" borderId="0" xfId="0" applyNumberFormat="1" applyFont="1" applyAlignment="1">
      <alignment horizontal="center"/>
    </xf>
    <xf numFmtId="49" fontId="1" fillId="0" borderId="0" xfId="0" applyNumberFormat="1" applyFont="1" applyAlignment="1">
      <alignment horizontal="left" indent="4"/>
    </xf>
    <xf numFmtId="49" fontId="3" fillId="0" borderId="1" xfId="0" applyNumberFormat="1" applyFont="1" applyBorder="1" applyAlignment="1">
      <alignment horizontal="center" vertical="center" wrapText="1"/>
    </xf>
    <xf numFmtId="49" fontId="1" fillId="0" borderId="1" xfId="0" applyNumberFormat="1" applyFont="1" applyBorder="1" applyAlignment="1">
      <alignment horizontal="center" wrapText="1"/>
    </xf>
    <xf numFmtId="49" fontId="1" fillId="0" borderId="1" xfId="0" applyNumberFormat="1" applyFont="1" applyBorder="1" applyAlignment="1">
      <alignment horizontal="center" vertical="top" wrapText="1"/>
    </xf>
    <xf numFmtId="0" fontId="1" fillId="0" borderId="1" xfId="0" applyFont="1" applyBorder="1" applyAlignment="1">
      <alignment horizontal="center" wrapText="1"/>
    </xf>
    <xf numFmtId="3" fontId="1" fillId="0" borderId="7" xfId="0" applyNumberFormat="1" applyFont="1" applyBorder="1" applyAlignment="1">
      <alignment vertical="top" wrapText="1"/>
    </xf>
    <xf numFmtId="49" fontId="1" fillId="0" borderId="8" xfId="0" applyNumberFormat="1" applyFont="1" applyBorder="1" applyAlignment="1">
      <alignment vertical="top" wrapText="1"/>
    </xf>
    <xf numFmtId="49" fontId="1" fillId="0" borderId="1" xfId="0" applyNumberFormat="1" applyFont="1" applyBorder="1" applyAlignment="1">
      <alignment vertical="top" wrapText="1"/>
    </xf>
    <xf numFmtId="164" fontId="1" fillId="0" borderId="1" xfId="0" applyNumberFormat="1" applyFont="1" applyBorder="1" applyAlignment="1">
      <alignment vertical="top" wrapText="1"/>
    </xf>
    <xf numFmtId="3" fontId="1" fillId="0" borderId="1" xfId="0" applyNumberFormat="1" applyFont="1" applyBorder="1" applyAlignment="1">
      <alignment vertical="top" wrapText="1"/>
    </xf>
    <xf numFmtId="0" fontId="4" fillId="0" borderId="0" xfId="0" applyFont="1"/>
    <xf numFmtId="49" fontId="4" fillId="0" borderId="1" xfId="0" applyNumberFormat="1" applyFont="1" applyBorder="1" applyAlignment="1">
      <alignment vertical="top" wrapText="1"/>
    </xf>
    <xf numFmtId="3" fontId="4" fillId="0" borderId="1" xfId="0" applyNumberFormat="1" applyFont="1" applyBorder="1" applyAlignment="1">
      <alignment vertical="top" wrapText="1"/>
    </xf>
    <xf numFmtId="0" fontId="1" fillId="0" borderId="8" xfId="0" applyFont="1" applyBorder="1" applyAlignment="1">
      <alignment vertical="top" wrapText="1"/>
    </xf>
    <xf numFmtId="49" fontId="1" fillId="0" borderId="9" xfId="0" applyNumberFormat="1" applyFont="1" applyBorder="1" applyAlignment="1">
      <alignment horizontal="center" vertical="center" wrapText="1"/>
    </xf>
    <xf numFmtId="0" fontId="1" fillId="0" borderId="9" xfId="0" applyFont="1" applyBorder="1" applyAlignment="1">
      <alignment vertical="center" wrapText="1"/>
    </xf>
    <xf numFmtId="49" fontId="1" fillId="0" borderId="9" xfId="0" quotePrefix="1" applyNumberFormat="1" applyFont="1" applyBorder="1" applyAlignment="1">
      <alignment horizontal="center" vertical="center" wrapText="1"/>
    </xf>
    <xf numFmtId="164" fontId="1" fillId="0" borderId="9" xfId="0" applyNumberFormat="1" applyFont="1" applyBorder="1" applyAlignment="1">
      <alignment vertical="center" wrapText="1"/>
    </xf>
    <xf numFmtId="49" fontId="1" fillId="0" borderId="9" xfId="0" applyNumberFormat="1" applyFont="1" applyBorder="1" applyAlignment="1">
      <alignment horizontal="left" vertical="center" wrapText="1"/>
    </xf>
    <xf numFmtId="3" fontId="1" fillId="0" borderId="9" xfId="0" applyNumberFormat="1" applyFont="1" applyBorder="1" applyAlignment="1">
      <alignment vertical="center" wrapText="1"/>
    </xf>
    <xf numFmtId="49" fontId="1" fillId="0" borderId="9" xfId="0" applyNumberFormat="1" applyFont="1" applyBorder="1" applyAlignment="1">
      <alignment vertical="center" wrapText="1"/>
    </xf>
    <xf numFmtId="49" fontId="1" fillId="0" borderId="10" xfId="0" applyNumberFormat="1" applyFont="1" applyBorder="1" applyAlignment="1">
      <alignment horizontal="center" vertical="center" wrapText="1"/>
    </xf>
    <xf numFmtId="0" fontId="1" fillId="0" borderId="10" xfId="0" applyFont="1" applyBorder="1" applyAlignment="1">
      <alignment vertical="center" wrapText="1"/>
    </xf>
    <xf numFmtId="49" fontId="1" fillId="0" borderId="10" xfId="0" quotePrefix="1" applyNumberFormat="1" applyFont="1" applyBorder="1" applyAlignment="1">
      <alignment horizontal="center" vertical="center" wrapText="1"/>
    </xf>
    <xf numFmtId="164" fontId="1" fillId="0" borderId="10" xfId="0" applyNumberFormat="1" applyFont="1" applyBorder="1" applyAlignment="1">
      <alignment vertical="center" wrapText="1"/>
    </xf>
    <xf numFmtId="49" fontId="1" fillId="0" borderId="10" xfId="0" applyNumberFormat="1" applyFont="1" applyBorder="1" applyAlignment="1">
      <alignment horizontal="left" vertical="center" wrapText="1"/>
    </xf>
    <xf numFmtId="3" fontId="1" fillId="0" borderId="10" xfId="0" applyNumberFormat="1" applyFont="1" applyBorder="1" applyAlignment="1">
      <alignment vertical="center" wrapText="1"/>
    </xf>
    <xf numFmtId="49" fontId="1" fillId="0" borderId="10" xfId="0" applyNumberFormat="1" applyFont="1" applyBorder="1" applyAlignment="1">
      <alignment vertical="center" wrapText="1"/>
    </xf>
    <xf numFmtId="49" fontId="1" fillId="0" borderId="1" xfId="0" applyNumberFormat="1" applyFont="1" applyBorder="1" applyAlignment="1">
      <alignment horizontal="center" vertical="center" wrapText="1"/>
    </xf>
    <xf numFmtId="0" fontId="1" fillId="0" borderId="1" xfId="0" applyFont="1" applyBorder="1" applyAlignment="1">
      <alignment vertical="center" wrapText="1"/>
    </xf>
    <xf numFmtId="164" fontId="1" fillId="0" borderId="1" xfId="0" applyNumberFormat="1" applyFont="1" applyBorder="1" applyAlignment="1">
      <alignment vertical="center" wrapText="1"/>
    </xf>
    <xf numFmtId="49" fontId="1" fillId="0" borderId="1" xfId="0" applyNumberFormat="1" applyFont="1" applyBorder="1" applyAlignment="1">
      <alignment horizontal="left" vertical="center" wrapText="1"/>
    </xf>
    <xf numFmtId="49" fontId="1" fillId="0" borderId="1" xfId="0" applyNumberFormat="1" applyFont="1" applyBorder="1" applyAlignment="1">
      <alignment vertical="center" wrapText="1"/>
    </xf>
    <xf numFmtId="49" fontId="1" fillId="0" borderId="0" xfId="0" applyNumberFormat="1" applyFont="1" applyAlignment="1">
      <alignment horizontal="left" indent="15"/>
    </xf>
    <xf numFmtId="49" fontId="1" fillId="0" borderId="0" xfId="0" applyNumberFormat="1" applyFont="1" applyAlignment="1">
      <alignment horizontal="justify"/>
    </xf>
    <xf numFmtId="3" fontId="1" fillId="0" borderId="1" xfId="0" applyNumberFormat="1" applyFont="1" applyBorder="1" applyAlignment="1">
      <alignment vertical="center" wrapText="1"/>
    </xf>
    <xf numFmtId="49" fontId="1" fillId="0" borderId="1" xfId="0" quotePrefix="1" applyNumberFormat="1" applyFont="1" applyBorder="1" applyAlignment="1">
      <alignment horizontal="center" vertical="center" wrapText="1"/>
    </xf>
    <xf numFmtId="49" fontId="1" fillId="0" borderId="11" xfId="0" applyNumberFormat="1" applyFont="1" applyBorder="1" applyAlignment="1">
      <alignment horizontal="center" vertical="center" wrapText="1"/>
    </xf>
    <xf numFmtId="3" fontId="4" fillId="0" borderId="1" xfId="0" applyNumberFormat="1"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49" fontId="1" fillId="0" borderId="18" xfId="0" applyNumberFormat="1" applyFont="1" applyBorder="1" applyAlignment="1">
      <alignment horizontal="left" vertical="center" wrapText="1"/>
    </xf>
    <xf numFmtId="3" fontId="1" fillId="0" borderId="18" xfId="0" applyNumberFormat="1" applyFont="1" applyBorder="1" applyAlignment="1">
      <alignment vertical="center" wrapText="1"/>
    </xf>
    <xf numFmtId="3" fontId="1" fillId="0" borderId="11" xfId="0" applyNumberFormat="1" applyFont="1" applyBorder="1" applyAlignment="1">
      <alignment vertical="center" wrapText="1"/>
    </xf>
    <xf numFmtId="49" fontId="1" fillId="0" borderId="18" xfId="0" applyNumberFormat="1" applyFont="1" applyBorder="1" applyAlignment="1">
      <alignment vertical="center" wrapText="1"/>
    </xf>
    <xf numFmtId="0" fontId="1" fillId="0" borderId="0" xfId="0" applyFont="1" applyAlignment="1">
      <alignment horizontal="center"/>
    </xf>
    <xf numFmtId="49" fontId="3" fillId="0" borderId="1" xfId="0" applyNumberFormat="1" applyFont="1" applyBorder="1" applyAlignment="1">
      <alignment horizontal="center" vertical="center" wrapText="1"/>
    </xf>
    <xf numFmtId="0" fontId="7" fillId="0" borderId="0" xfId="0" applyFont="1"/>
    <xf numFmtId="49" fontId="7" fillId="0" borderId="0" xfId="0" applyNumberFormat="1" applyFont="1"/>
    <xf numFmtId="1" fontId="7" fillId="0" borderId="0" xfId="0" applyNumberFormat="1" applyFont="1"/>
    <xf numFmtId="0" fontId="3" fillId="0" borderId="0" xfId="0" applyFont="1" applyAlignment="1">
      <alignment horizontal="center"/>
    </xf>
    <xf numFmtId="0" fontId="7" fillId="0" borderId="0" xfId="0" applyFont="1" applyAlignment="1">
      <alignment horizontal="center"/>
    </xf>
    <xf numFmtId="0" fontId="7" fillId="0" borderId="0" xfId="0" applyFont="1" applyAlignment="1">
      <alignment horizontal="left" indent="4"/>
    </xf>
    <xf numFmtId="0" fontId="7" fillId="0" borderId="1" xfId="0" applyFont="1" applyBorder="1" applyAlignment="1">
      <alignment horizontal="center" wrapText="1"/>
    </xf>
    <xf numFmtId="49" fontId="7" fillId="0" borderId="1" xfId="0" applyNumberFormat="1" applyFont="1" applyBorder="1" applyAlignment="1">
      <alignment horizontal="center" wrapText="1"/>
    </xf>
    <xf numFmtId="49" fontId="7" fillId="0" borderId="1" xfId="0" applyNumberFormat="1" applyFont="1" applyBorder="1" applyAlignment="1">
      <alignment horizontal="center" vertical="top" wrapText="1"/>
    </xf>
    <xf numFmtId="1" fontId="7" fillId="0" borderId="1" xfId="0" applyNumberFormat="1" applyFont="1" applyBorder="1" applyAlignment="1">
      <alignment horizontal="center" wrapText="1"/>
    </xf>
    <xf numFmtId="49" fontId="7" fillId="0" borderId="9" xfId="0" applyNumberFormat="1" applyFont="1" applyBorder="1" applyAlignment="1">
      <alignment horizontal="center" vertical="center" wrapText="1"/>
    </xf>
    <xf numFmtId="49" fontId="7" fillId="0" borderId="10" xfId="0" applyNumberFormat="1" applyFont="1" applyBorder="1" applyAlignment="1">
      <alignment horizontal="center" vertical="center" wrapText="1"/>
    </xf>
    <xf numFmtId="164" fontId="7" fillId="0" borderId="10" xfId="0" applyNumberFormat="1" applyFont="1" applyBorder="1" applyAlignment="1">
      <alignment vertical="center" wrapText="1"/>
    </xf>
    <xf numFmtId="49" fontId="7" fillId="0" borderId="10" xfId="0" applyNumberFormat="1" applyFont="1" applyBorder="1" applyAlignment="1">
      <alignment horizontal="left" vertical="center" wrapText="1"/>
    </xf>
    <xf numFmtId="2" fontId="7" fillId="0" borderId="10" xfId="0" applyNumberFormat="1" applyFont="1" applyFill="1" applyBorder="1" applyAlignment="1" applyProtection="1">
      <alignment horizontal="center" vertical="center" wrapText="1"/>
      <protection hidden="1"/>
    </xf>
    <xf numFmtId="3" fontId="7" fillId="0" borderId="10" xfId="1" applyNumberFormat="1" applyFont="1" applyBorder="1" applyAlignment="1">
      <alignment horizontal="right" vertical="center" wrapText="1"/>
    </xf>
    <xf numFmtId="49" fontId="7" fillId="0" borderId="19" xfId="0" applyNumberFormat="1" applyFont="1" applyBorder="1" applyAlignment="1">
      <alignment horizontal="center" vertical="center" wrapText="1"/>
    </xf>
    <xf numFmtId="49" fontId="7" fillId="0" borderId="9" xfId="0" applyNumberFormat="1" applyFont="1" applyBorder="1" applyAlignment="1">
      <alignment horizontal="center" vertical="top" wrapText="1"/>
    </xf>
    <xf numFmtId="165" fontId="7" fillId="0" borderId="0" xfId="1" applyNumberFormat="1" applyFont="1"/>
    <xf numFmtId="3" fontId="7" fillId="0" borderId="10" xfId="0" applyNumberFormat="1" applyFont="1" applyBorder="1" applyAlignment="1">
      <alignment horizontal="right" vertical="center" wrapText="1"/>
    </xf>
    <xf numFmtId="49" fontId="7" fillId="0" borderId="19" xfId="0" applyNumberFormat="1" applyFont="1" applyBorder="1" applyAlignment="1">
      <alignment horizontal="center" vertical="top" wrapText="1"/>
    </xf>
    <xf numFmtId="49" fontId="7" fillId="0" borderId="10" xfId="0" applyNumberFormat="1" applyFont="1" applyBorder="1" applyAlignment="1">
      <alignment vertical="center" wrapText="1"/>
    </xf>
    <xf numFmtId="3" fontId="7" fillId="0" borderId="10" xfId="0" applyNumberFormat="1" applyFont="1" applyBorder="1" applyAlignment="1">
      <alignment vertical="center" wrapText="1"/>
    </xf>
    <xf numFmtId="165" fontId="7" fillId="0" borderId="10" xfId="1" applyNumberFormat="1" applyFont="1" applyBorder="1" applyAlignment="1">
      <alignment horizontal="center" vertical="center" wrapText="1"/>
    </xf>
    <xf numFmtId="165" fontId="7" fillId="0" borderId="10" xfId="1" applyNumberFormat="1" applyFont="1" applyBorder="1" applyAlignment="1">
      <alignment horizontal="right" vertical="center" wrapText="1"/>
    </xf>
    <xf numFmtId="49" fontId="7" fillId="0" borderId="18" xfId="0" applyNumberFormat="1" applyFont="1" applyBorder="1" applyAlignment="1">
      <alignment horizontal="center" vertical="center" wrapText="1"/>
    </xf>
    <xf numFmtId="164" fontId="7" fillId="0" borderId="18" xfId="0" applyNumberFormat="1" applyFont="1" applyBorder="1" applyAlignment="1">
      <alignment vertical="center" wrapText="1"/>
    </xf>
    <xf numFmtId="49" fontId="7" fillId="0" borderId="18" xfId="0" applyNumberFormat="1" applyFont="1" applyBorder="1" applyAlignment="1">
      <alignment horizontal="left" vertical="center" wrapText="1"/>
    </xf>
    <xf numFmtId="2" fontId="7" fillId="0" borderId="18" xfId="0" applyNumberFormat="1" applyFont="1" applyFill="1" applyBorder="1" applyAlignment="1" applyProtection="1">
      <alignment horizontal="center" vertical="center" wrapText="1"/>
      <protection hidden="1"/>
    </xf>
    <xf numFmtId="165" fontId="7" fillId="0" borderId="18" xfId="1" applyNumberFormat="1" applyFont="1" applyBorder="1" applyAlignment="1">
      <alignment horizontal="right" vertical="center" wrapText="1"/>
    </xf>
    <xf numFmtId="165" fontId="7" fillId="0" borderId="18" xfId="1" applyNumberFormat="1" applyFont="1" applyBorder="1" applyAlignment="1">
      <alignment horizontal="center" vertical="center" wrapText="1"/>
    </xf>
    <xf numFmtId="49" fontId="7" fillId="0" borderId="18" xfId="0" applyNumberFormat="1" applyFont="1" applyBorder="1" applyAlignment="1">
      <alignment vertical="center" wrapText="1"/>
    </xf>
    <xf numFmtId="0" fontId="3" fillId="0" borderId="0" xfId="0" applyFont="1"/>
    <xf numFmtId="0" fontId="3" fillId="0" borderId="1" xfId="0" applyFont="1" applyBorder="1" applyAlignment="1">
      <alignment vertical="top" wrapText="1"/>
    </xf>
    <xf numFmtId="0" fontId="3" fillId="0" borderId="1" xfId="0" applyFont="1" applyBorder="1" applyAlignment="1">
      <alignment horizontal="center" vertical="top" wrapText="1"/>
    </xf>
    <xf numFmtId="49" fontId="3" fillId="0" borderId="1" xfId="0" applyNumberFormat="1" applyFont="1" applyBorder="1" applyAlignment="1">
      <alignment vertical="top" wrapText="1"/>
    </xf>
    <xf numFmtId="3" fontId="3" fillId="0" borderId="1" xfId="0" applyNumberFormat="1" applyFont="1" applyBorder="1" applyAlignment="1">
      <alignment vertical="top" wrapText="1"/>
    </xf>
    <xf numFmtId="3" fontId="7" fillId="0" borderId="7" xfId="0" applyNumberFormat="1" applyFont="1" applyBorder="1" applyAlignment="1">
      <alignment vertical="top" wrapText="1"/>
    </xf>
    <xf numFmtId="49" fontId="7" fillId="0" borderId="7" xfId="0" applyNumberFormat="1" applyFont="1" applyBorder="1" applyAlignment="1">
      <alignment vertical="top" wrapText="1"/>
    </xf>
    <xf numFmtId="0" fontId="7" fillId="0" borderId="8" xfId="0" applyFont="1" applyBorder="1" applyAlignment="1">
      <alignment vertical="top" wrapText="1"/>
    </xf>
    <xf numFmtId="49" fontId="7" fillId="0" borderId="1" xfId="0" applyNumberFormat="1" applyFont="1" applyBorder="1" applyAlignment="1">
      <alignment vertical="top" wrapText="1"/>
    </xf>
    <xf numFmtId="164" fontId="7" fillId="0" borderId="1" xfId="0" applyNumberFormat="1" applyFont="1" applyBorder="1" applyAlignment="1">
      <alignment vertical="top" wrapText="1"/>
    </xf>
    <xf numFmtId="49" fontId="7" fillId="0" borderId="1" xfId="0" applyNumberFormat="1" applyFont="1" applyBorder="1" applyAlignment="1">
      <alignment horizontal="center" vertical="center" wrapText="1"/>
    </xf>
    <xf numFmtId="3" fontId="7" fillId="0" borderId="1" xfId="0" applyNumberFormat="1" applyFont="1" applyBorder="1" applyAlignment="1">
      <alignment vertical="top" wrapText="1"/>
    </xf>
    <xf numFmtId="0" fontId="7" fillId="0" borderId="0" xfId="0" applyFont="1" applyAlignment="1">
      <alignment horizontal="left" indent="15"/>
    </xf>
    <xf numFmtId="0" fontId="7" fillId="0" borderId="0" xfId="0" applyFont="1" applyAlignment="1">
      <alignment horizontal="justify"/>
    </xf>
    <xf numFmtId="0" fontId="7" fillId="0" borderId="0" xfId="0" applyFont="1" applyFill="1"/>
    <xf numFmtId="0" fontId="3" fillId="0" borderId="0" xfId="0" applyFont="1" applyFill="1" applyAlignment="1">
      <alignment horizontal="center"/>
    </xf>
    <xf numFmtId="0" fontId="7" fillId="0" borderId="0" xfId="0" applyFont="1" applyFill="1" applyAlignment="1">
      <alignment horizontal="center"/>
    </xf>
    <xf numFmtId="49" fontId="7" fillId="0" borderId="0" xfId="0" applyNumberFormat="1" applyFont="1" applyFill="1"/>
    <xf numFmtId="1" fontId="7" fillId="0" borderId="0" xfId="0" applyNumberFormat="1" applyFont="1" applyFill="1"/>
    <xf numFmtId="0" fontId="7" fillId="0" borderId="0" xfId="0" applyFont="1" applyFill="1" applyAlignment="1">
      <alignment horizontal="left" indent="4"/>
    </xf>
    <xf numFmtId="49" fontId="3" fillId="0" borderId="1" xfId="0" applyNumberFormat="1" applyFont="1" applyFill="1" applyBorder="1" applyAlignment="1">
      <alignment horizontal="center" vertical="center" wrapText="1"/>
    </xf>
    <xf numFmtId="0" fontId="7" fillId="0" borderId="1" xfId="0" applyFont="1" applyFill="1" applyBorder="1" applyAlignment="1">
      <alignment horizontal="center" wrapText="1"/>
    </xf>
    <xf numFmtId="49" fontId="7" fillId="0" borderId="1" xfId="0" applyNumberFormat="1" applyFont="1" applyFill="1" applyBorder="1" applyAlignment="1">
      <alignment horizontal="center" wrapText="1"/>
    </xf>
    <xf numFmtId="49" fontId="7" fillId="0" borderId="1" xfId="0" applyNumberFormat="1" applyFont="1" applyFill="1" applyBorder="1" applyAlignment="1">
      <alignment horizontal="center" vertical="top" wrapText="1"/>
    </xf>
    <xf numFmtId="1" fontId="7" fillId="0" borderId="1" xfId="0" applyNumberFormat="1" applyFont="1" applyFill="1" applyBorder="1" applyAlignment="1">
      <alignment horizontal="center" wrapText="1"/>
    </xf>
    <xf numFmtId="49" fontId="7" fillId="0" borderId="9" xfId="0" applyNumberFormat="1" applyFont="1" applyFill="1" applyBorder="1" applyAlignment="1">
      <alignment horizontal="center" vertical="center" wrapText="1"/>
    </xf>
    <xf numFmtId="49" fontId="7" fillId="0" borderId="10" xfId="0" applyNumberFormat="1" applyFont="1" applyFill="1" applyBorder="1" applyAlignment="1">
      <alignment horizontal="center" vertical="center" wrapText="1"/>
    </xf>
    <xf numFmtId="164" fontId="7" fillId="0" borderId="10" xfId="0" applyNumberFormat="1" applyFont="1" applyFill="1" applyBorder="1" applyAlignment="1">
      <alignment vertical="center" wrapText="1"/>
    </xf>
    <xf numFmtId="49" fontId="7" fillId="0" borderId="10" xfId="0" applyNumberFormat="1" applyFont="1" applyFill="1" applyBorder="1" applyAlignment="1">
      <alignment horizontal="left" vertical="center" wrapText="1"/>
    </xf>
    <xf numFmtId="3" fontId="7" fillId="0" borderId="10" xfId="1" applyNumberFormat="1" applyFont="1" applyFill="1" applyBorder="1" applyAlignment="1">
      <alignment horizontal="right" vertical="center" wrapText="1"/>
    </xf>
    <xf numFmtId="49" fontId="7" fillId="0" borderId="19" xfId="0" applyNumberFormat="1" applyFont="1" applyFill="1" applyBorder="1" applyAlignment="1">
      <alignment horizontal="center" vertical="center" wrapText="1"/>
    </xf>
    <xf numFmtId="49" fontId="7" fillId="0" borderId="9" xfId="0" applyNumberFormat="1" applyFont="1" applyFill="1" applyBorder="1" applyAlignment="1">
      <alignment horizontal="center" vertical="top" wrapText="1"/>
    </xf>
    <xf numFmtId="165" fontId="7" fillId="0" borderId="0" xfId="1" applyNumberFormat="1" applyFont="1" applyFill="1"/>
    <xf numFmtId="3" fontId="7" fillId="0" borderId="10" xfId="0" applyNumberFormat="1" applyFont="1" applyFill="1" applyBorder="1" applyAlignment="1">
      <alignment horizontal="right" vertical="center" wrapText="1"/>
    </xf>
    <xf numFmtId="49" fontId="7" fillId="0" borderId="19" xfId="0" applyNumberFormat="1" applyFont="1" applyFill="1" applyBorder="1" applyAlignment="1">
      <alignment horizontal="center" vertical="top" wrapText="1"/>
    </xf>
    <xf numFmtId="49" fontId="7" fillId="0" borderId="10" xfId="0" applyNumberFormat="1" applyFont="1" applyFill="1" applyBorder="1" applyAlignment="1">
      <alignment vertical="center" wrapText="1"/>
    </xf>
    <xf numFmtId="3" fontId="7" fillId="0" borderId="10" xfId="0" applyNumberFormat="1" applyFont="1" applyFill="1" applyBorder="1" applyAlignment="1">
      <alignment vertical="center" wrapText="1"/>
    </xf>
    <xf numFmtId="165" fontId="7" fillId="0" borderId="10" xfId="1" applyNumberFormat="1" applyFont="1" applyFill="1" applyBorder="1" applyAlignment="1">
      <alignment horizontal="center" vertical="center" wrapText="1"/>
    </xf>
    <xf numFmtId="0" fontId="7" fillId="0" borderId="0" xfId="0" quotePrefix="1" applyFont="1" applyFill="1"/>
    <xf numFmtId="165" fontId="8" fillId="0" borderId="10" xfId="0" applyNumberFormat="1" applyFont="1" applyFill="1" applyBorder="1" applyAlignment="1">
      <alignment horizontal="left" vertical="center" wrapText="1"/>
    </xf>
    <xf numFmtId="165" fontId="7" fillId="0" borderId="10" xfId="1" applyNumberFormat="1" applyFont="1" applyFill="1" applyBorder="1" applyAlignment="1">
      <alignment horizontal="right" vertical="center" wrapText="1"/>
    </xf>
    <xf numFmtId="0" fontId="7" fillId="0" borderId="0" xfId="0" applyFont="1" applyFill="1" applyAlignment="1">
      <alignment vertical="center"/>
    </xf>
    <xf numFmtId="49" fontId="7" fillId="0" borderId="11" xfId="0" applyNumberFormat="1" applyFont="1" applyFill="1" applyBorder="1" applyAlignment="1">
      <alignment horizontal="center" vertical="center" wrapText="1"/>
    </xf>
    <xf numFmtId="0" fontId="3" fillId="0" borderId="0" xfId="0" applyFont="1" applyFill="1"/>
    <xf numFmtId="0" fontId="3" fillId="0" borderId="1" xfId="0" applyFont="1" applyFill="1" applyBorder="1" applyAlignment="1">
      <alignment vertical="top" wrapText="1"/>
    </xf>
    <xf numFmtId="0" fontId="3" fillId="0" borderId="1" xfId="0" applyFont="1" applyFill="1" applyBorder="1" applyAlignment="1">
      <alignment horizontal="center" vertical="top" wrapText="1"/>
    </xf>
    <xf numFmtId="49" fontId="3" fillId="0" borderId="1" xfId="0" applyNumberFormat="1" applyFont="1" applyFill="1" applyBorder="1" applyAlignment="1">
      <alignment vertical="top" wrapText="1"/>
    </xf>
    <xf numFmtId="3" fontId="3" fillId="0" borderId="1" xfId="0" applyNumberFormat="1" applyFont="1" applyFill="1" applyBorder="1" applyAlignment="1">
      <alignment vertical="top" wrapText="1"/>
    </xf>
    <xf numFmtId="3" fontId="7" fillId="0" borderId="7" xfId="0" applyNumberFormat="1" applyFont="1" applyFill="1" applyBorder="1" applyAlignment="1">
      <alignment vertical="top" wrapText="1"/>
    </xf>
    <xf numFmtId="49" fontId="7" fillId="0" borderId="7" xfId="0" applyNumberFormat="1" applyFont="1" applyFill="1" applyBorder="1" applyAlignment="1">
      <alignment vertical="top" wrapText="1"/>
    </xf>
    <xf numFmtId="0" fontId="7" fillId="0" borderId="8" xfId="0" applyFont="1" applyFill="1" applyBorder="1" applyAlignment="1">
      <alignment vertical="top" wrapText="1"/>
    </xf>
    <xf numFmtId="49" fontId="7" fillId="0" borderId="1" xfId="0" applyNumberFormat="1" applyFont="1" applyFill="1" applyBorder="1" applyAlignment="1">
      <alignmen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horizontal="center" vertical="center" wrapText="1"/>
    </xf>
    <xf numFmtId="3" fontId="7" fillId="0" borderId="1" xfId="0" applyNumberFormat="1" applyFont="1" applyFill="1" applyBorder="1" applyAlignment="1">
      <alignment vertical="top" wrapText="1"/>
    </xf>
    <xf numFmtId="165" fontId="3" fillId="0" borderId="0" xfId="1" applyNumberFormat="1" applyFont="1" applyFill="1"/>
    <xf numFmtId="0" fontId="7" fillId="0" borderId="0" xfId="0" applyFont="1" applyFill="1" applyAlignment="1">
      <alignment horizontal="left" indent="15"/>
    </xf>
    <xf numFmtId="0" fontId="7" fillId="0" borderId="0" xfId="0" applyFont="1" applyFill="1" applyAlignment="1">
      <alignment horizontal="justify"/>
    </xf>
    <xf numFmtId="164" fontId="7" fillId="0" borderId="10" xfId="0" quotePrefix="1" applyNumberFormat="1" applyFont="1" applyFill="1" applyBorder="1" applyAlignment="1">
      <alignment vertical="center" wrapText="1"/>
    </xf>
    <xf numFmtId="49" fontId="7" fillId="0" borderId="18" xfId="0" applyNumberFormat="1" applyFont="1" applyFill="1" applyBorder="1" applyAlignment="1">
      <alignment horizontal="center" vertical="center" wrapText="1"/>
    </xf>
    <xf numFmtId="164" fontId="7" fillId="0" borderId="18" xfId="0" applyNumberFormat="1" applyFont="1" applyFill="1" applyBorder="1" applyAlignment="1">
      <alignment vertical="center" wrapText="1"/>
    </xf>
    <xf numFmtId="49" fontId="7" fillId="0" borderId="18" xfId="0" applyNumberFormat="1" applyFont="1" applyFill="1" applyBorder="1" applyAlignment="1">
      <alignment horizontal="left" vertical="center" wrapText="1"/>
    </xf>
    <xf numFmtId="165" fontId="7" fillId="0" borderId="18" xfId="1" applyNumberFormat="1" applyFont="1" applyFill="1" applyBorder="1" applyAlignment="1">
      <alignment horizontal="right" vertical="center" wrapText="1"/>
    </xf>
    <xf numFmtId="165" fontId="7" fillId="0" borderId="18" xfId="1" applyNumberFormat="1" applyFont="1" applyFill="1" applyBorder="1" applyAlignment="1">
      <alignment horizontal="center" vertical="center" wrapText="1"/>
    </xf>
    <xf numFmtId="49" fontId="7" fillId="0" borderId="18" xfId="0" applyNumberFormat="1" applyFont="1" applyFill="1" applyBorder="1" applyAlignment="1">
      <alignment vertical="center" wrapText="1"/>
    </xf>
    <xf numFmtId="43" fontId="7" fillId="0" borderId="0" xfId="1" applyFont="1" applyFill="1"/>
    <xf numFmtId="43" fontId="7" fillId="0" borderId="0" xfId="1" quotePrefix="1" applyFont="1" applyFill="1"/>
    <xf numFmtId="43" fontId="7" fillId="0" borderId="10" xfId="1" applyFont="1" applyFill="1" applyBorder="1" applyAlignment="1">
      <alignment horizontal="center" vertical="center" wrapText="1"/>
    </xf>
    <xf numFmtId="43" fontId="7" fillId="0" borderId="0" xfId="1" applyFont="1" applyFill="1" applyAlignment="1">
      <alignment vertical="center"/>
    </xf>
    <xf numFmtId="165" fontId="9" fillId="0" borderId="10" xfId="0" applyNumberFormat="1" applyFont="1" applyFill="1" applyBorder="1" applyAlignment="1">
      <alignment horizontal="left" vertical="center"/>
    </xf>
    <xf numFmtId="49" fontId="9" fillId="0" borderId="10" xfId="2" applyNumberFormat="1" applyFont="1" applyFill="1" applyBorder="1" applyAlignment="1">
      <alignment horizontal="left" vertical="center"/>
    </xf>
    <xf numFmtId="0" fontId="4" fillId="0" borderId="0" xfId="0" applyFont="1" applyAlignment="1">
      <alignment horizontal="center"/>
    </xf>
    <xf numFmtId="0" fontId="1" fillId="0" borderId="0" xfId="0" quotePrefix="1" applyFont="1"/>
    <xf numFmtId="0" fontId="7" fillId="0" borderId="0" xfId="0" quotePrefix="1" applyFont="1"/>
    <xf numFmtId="165" fontId="7" fillId="0" borderId="10" xfId="0" applyNumberFormat="1" applyFont="1" applyBorder="1" applyAlignment="1">
      <alignment horizontal="left" vertical="center" wrapText="1"/>
    </xf>
    <xf numFmtId="165" fontId="3" fillId="0" borderId="0" xfId="1" applyNumberFormat="1" applyFont="1"/>
    <xf numFmtId="49" fontId="1" fillId="0" borderId="10" xfId="0" applyNumberFormat="1" applyFont="1" applyFill="1" applyBorder="1" applyAlignment="1">
      <alignment horizontal="left" vertical="center" wrapText="1"/>
    </xf>
    <xf numFmtId="165" fontId="8" fillId="0" borderId="10" xfId="0" applyNumberFormat="1" applyFont="1" applyBorder="1" applyAlignment="1">
      <alignment horizontal="left" vertical="center" wrapText="1"/>
    </xf>
    <xf numFmtId="164" fontId="1" fillId="0" borderId="1" xfId="0" applyNumberFormat="1" applyFont="1" applyBorder="1" applyAlignment="1">
      <alignment horizontal="center" vertical="top" wrapText="1"/>
    </xf>
    <xf numFmtId="49" fontId="4" fillId="0" borderId="1" xfId="0" applyNumberFormat="1" applyFont="1" applyBorder="1" applyAlignment="1">
      <alignment horizontal="center" vertical="top"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164" fontId="1" fillId="0" borderId="10" xfId="0" applyNumberFormat="1"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164" fontId="1" fillId="0" borderId="9" xfId="0" applyNumberFormat="1"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wrapText="1"/>
    </xf>
    <xf numFmtId="0" fontId="1" fillId="0" borderId="0" xfId="0" applyFont="1" applyAlignment="1">
      <alignment horizontal="center"/>
    </xf>
    <xf numFmtId="49" fontId="1" fillId="0" borderId="6" xfId="0" applyNumberFormat="1" applyFont="1" applyBorder="1" applyAlignment="1">
      <alignment horizontal="left" vertical="top" wrapText="1"/>
    </xf>
    <xf numFmtId="49" fontId="1" fillId="0" borderId="7" xfId="0" applyNumberFormat="1" applyFont="1" applyBorder="1" applyAlignment="1">
      <alignment horizontal="left" vertical="top" wrapText="1"/>
    </xf>
    <xf numFmtId="0" fontId="1" fillId="0" borderId="0" xfId="0" applyFont="1" applyBorder="1" applyAlignment="1">
      <alignment horizontal="right"/>
    </xf>
    <xf numFmtId="49" fontId="3" fillId="0" borderId="1" xfId="0" applyNumberFormat="1" applyFont="1" applyBorder="1" applyAlignment="1">
      <alignment horizontal="center" vertical="center" wrapText="1"/>
    </xf>
    <xf numFmtId="49" fontId="3" fillId="0" borderId="2" xfId="0" applyNumberFormat="1" applyFont="1" applyBorder="1" applyAlignment="1">
      <alignment horizontal="center" vertical="center" wrapText="1"/>
    </xf>
    <xf numFmtId="49" fontId="3" fillId="0" borderId="3" xfId="0" applyNumberFormat="1" applyFont="1" applyBorder="1" applyAlignment="1">
      <alignment horizontal="center" vertical="center" wrapText="1"/>
    </xf>
    <xf numFmtId="49" fontId="3" fillId="0" borderId="4" xfId="0" applyNumberFormat="1" applyFont="1" applyBorder="1" applyAlignment="1">
      <alignment horizontal="center" vertical="center" wrapText="1"/>
    </xf>
    <xf numFmtId="49" fontId="3" fillId="0" borderId="5" xfId="0" applyNumberFormat="1" applyFont="1" applyBorder="1" applyAlignment="1">
      <alignment horizontal="center" vertical="center" wrapText="1"/>
    </xf>
    <xf numFmtId="0" fontId="1" fillId="0" borderId="0" xfId="0" applyFont="1" applyAlignment="1">
      <alignment horizontal="left"/>
    </xf>
    <xf numFmtId="0" fontId="2" fillId="0" borderId="0" xfId="0" applyFont="1" applyAlignment="1">
      <alignment horizontal="center"/>
    </xf>
    <xf numFmtId="0" fontId="7" fillId="0" borderId="0" xfId="0" applyFont="1" applyAlignment="1">
      <alignment horizontal="left"/>
    </xf>
    <xf numFmtId="0" fontId="3" fillId="0" borderId="0" xfId="0" applyFont="1" applyAlignment="1">
      <alignment horizontal="center"/>
    </xf>
    <xf numFmtId="0" fontId="7" fillId="0" borderId="0" xfId="0" applyFont="1" applyAlignment="1">
      <alignment horizontal="center"/>
    </xf>
    <xf numFmtId="0" fontId="7" fillId="0" borderId="0" xfId="0" applyFont="1" applyBorder="1" applyAlignment="1">
      <alignment horizontal="right"/>
    </xf>
    <xf numFmtId="1" fontId="3" fillId="0" borderId="1" xfId="0" applyNumberFormat="1" applyFont="1" applyBorder="1" applyAlignment="1">
      <alignment horizontal="center" vertical="center" wrapText="1"/>
    </xf>
    <xf numFmtId="49" fontId="7" fillId="0" borderId="6" xfId="0" applyNumberFormat="1" applyFont="1" applyBorder="1" applyAlignment="1">
      <alignment horizontal="center" vertical="top" wrapText="1"/>
    </xf>
    <xf numFmtId="49" fontId="7" fillId="0" borderId="7" xfId="0" applyNumberFormat="1" applyFont="1" applyBorder="1" applyAlignment="1">
      <alignment horizontal="center" vertical="top" wrapText="1"/>
    </xf>
    <xf numFmtId="49" fontId="7" fillId="0" borderId="8" xfId="0" applyNumberFormat="1" applyFont="1" applyBorder="1" applyAlignment="1">
      <alignment horizontal="center" vertical="top" wrapText="1"/>
    </xf>
    <xf numFmtId="49" fontId="7" fillId="0" borderId="6" xfId="0" applyNumberFormat="1" applyFont="1" applyBorder="1" applyAlignment="1">
      <alignment horizontal="left" vertical="top" wrapText="1"/>
    </xf>
    <xf numFmtId="49" fontId="7" fillId="0" borderId="7" xfId="0" applyNumberFormat="1" applyFont="1" applyBorder="1" applyAlignment="1">
      <alignment horizontal="left" vertical="top" wrapText="1"/>
    </xf>
    <xf numFmtId="165" fontId="7" fillId="2" borderId="20" xfId="1" applyNumberFormat="1" applyFont="1" applyFill="1" applyBorder="1" applyAlignment="1">
      <alignment horizontal="center" vertical="center"/>
    </xf>
    <xf numFmtId="0" fontId="7" fillId="0" borderId="0" xfId="0" applyFont="1" applyFill="1" applyAlignment="1">
      <alignment horizontal="left"/>
    </xf>
    <xf numFmtId="0" fontId="3" fillId="0" borderId="0" xfId="0" applyFont="1" applyFill="1" applyAlignment="1">
      <alignment horizontal="center"/>
    </xf>
    <xf numFmtId="0" fontId="7" fillId="0" borderId="0" xfId="0" applyFont="1" applyFill="1" applyAlignment="1">
      <alignment horizontal="center"/>
    </xf>
    <xf numFmtId="0" fontId="7" fillId="0" borderId="0" xfId="0" applyFont="1" applyFill="1" applyBorder="1" applyAlignment="1">
      <alignment horizontal="right"/>
    </xf>
    <xf numFmtId="49" fontId="3" fillId="0" borderId="1" xfId="0" applyNumberFormat="1" applyFont="1" applyFill="1" applyBorder="1" applyAlignment="1">
      <alignment horizontal="center" vertical="center" wrapText="1"/>
    </xf>
    <xf numFmtId="49" fontId="3" fillId="0" borderId="2" xfId="0" applyNumberFormat="1" applyFont="1" applyFill="1" applyBorder="1" applyAlignment="1">
      <alignment horizontal="center" vertical="center" wrapText="1"/>
    </xf>
    <xf numFmtId="49" fontId="3" fillId="0" borderId="3" xfId="0" applyNumberFormat="1" applyFont="1" applyFill="1" applyBorder="1" applyAlignment="1">
      <alignment horizontal="center" vertical="center" wrapText="1"/>
    </xf>
    <xf numFmtId="49" fontId="3" fillId="0" borderId="4" xfId="0" applyNumberFormat="1" applyFont="1" applyFill="1" applyBorder="1" applyAlignment="1">
      <alignment horizontal="center" vertical="center" wrapText="1"/>
    </xf>
    <xf numFmtId="49" fontId="3" fillId="0" borderId="5" xfId="0" applyNumberFormat="1" applyFont="1" applyFill="1" applyBorder="1" applyAlignment="1">
      <alignment horizontal="center" vertical="center" wrapText="1"/>
    </xf>
    <xf numFmtId="1" fontId="3" fillId="0" borderId="1" xfId="0" applyNumberFormat="1" applyFont="1" applyFill="1" applyBorder="1" applyAlignment="1">
      <alignment horizontal="center" vertical="center" wrapText="1"/>
    </xf>
    <xf numFmtId="49" fontId="7" fillId="0" borderId="6" xfId="0" applyNumberFormat="1" applyFont="1" applyFill="1" applyBorder="1" applyAlignment="1">
      <alignment horizontal="center" vertical="top" wrapText="1"/>
    </xf>
    <xf numFmtId="49" fontId="7" fillId="0" borderId="7" xfId="0" applyNumberFormat="1" applyFont="1" applyFill="1" applyBorder="1" applyAlignment="1">
      <alignment horizontal="center" vertical="top" wrapText="1"/>
    </xf>
    <xf numFmtId="49" fontId="7" fillId="0" borderId="8" xfId="0" applyNumberFormat="1" applyFont="1" applyFill="1" applyBorder="1" applyAlignment="1">
      <alignment horizontal="center" vertical="top" wrapText="1"/>
    </xf>
    <xf numFmtId="49" fontId="7" fillId="0" borderId="6" xfId="0" applyNumberFormat="1" applyFont="1" applyFill="1" applyBorder="1" applyAlignment="1">
      <alignment horizontal="left" vertical="top" wrapText="1"/>
    </xf>
    <xf numFmtId="49" fontId="7" fillId="0" borderId="7" xfId="0" applyNumberFormat="1" applyFont="1" applyFill="1" applyBorder="1" applyAlignment="1">
      <alignment horizontal="left" vertical="top" wrapText="1"/>
    </xf>
  </cellXfs>
  <cellStyles count="3">
    <cellStyle name="Comma" xfId="1" builtinId="3"/>
    <cellStyle name="Normal" xfId="0" builtinId="0"/>
    <cellStyle name="Normal_ketoanthucte_NhatKySoCai 2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38100</xdr:colOff>
      <xdr:row>1</xdr:row>
      <xdr:rowOff>142874</xdr:rowOff>
    </xdr:from>
    <xdr:to>
      <xdr:col>4</xdr:col>
      <xdr:colOff>400049</xdr:colOff>
      <xdr:row>6</xdr:row>
      <xdr:rowOff>85725</xdr:rowOff>
    </xdr:to>
    <xdr:sp macro="" textlink="">
      <xdr:nvSpPr>
        <xdr:cNvPr id="2" name="Text Box 1"/>
        <xdr:cNvSpPr txBox="1">
          <a:spLocks noChangeArrowheads="1"/>
        </xdr:cNvSpPr>
      </xdr:nvSpPr>
      <xdr:spPr bwMode="auto">
        <a:xfrm>
          <a:off x="552450" y="30479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485774</xdr:colOff>
      <xdr:row>3</xdr:row>
      <xdr:rowOff>104775</xdr:rowOff>
    </xdr:from>
    <xdr:to>
      <xdr:col>5</xdr:col>
      <xdr:colOff>685799</xdr:colOff>
      <xdr:row>8</xdr:row>
      <xdr:rowOff>28575</xdr:rowOff>
    </xdr:to>
    <xdr:sp macro="" textlink="">
      <xdr:nvSpPr>
        <xdr:cNvPr id="2" name="Text Box 1"/>
        <xdr:cNvSpPr txBox="1">
          <a:spLocks noChangeArrowheads="1"/>
        </xdr:cNvSpPr>
      </xdr:nvSpPr>
      <xdr:spPr bwMode="auto">
        <a:xfrm>
          <a:off x="1504949" y="561975"/>
          <a:ext cx="1666875" cy="685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133351</xdr:colOff>
      <xdr:row>3</xdr:row>
      <xdr:rowOff>38101</xdr:rowOff>
    </xdr:from>
    <xdr:to>
      <xdr:col>4</xdr:col>
      <xdr:colOff>647701</xdr:colOff>
      <xdr:row>7</xdr:row>
      <xdr:rowOff>142875</xdr:rowOff>
    </xdr:to>
    <xdr:sp macro="" textlink="">
      <xdr:nvSpPr>
        <xdr:cNvPr id="2" name="Text Box 1"/>
        <xdr:cNvSpPr txBox="1">
          <a:spLocks noChangeArrowheads="1"/>
        </xdr:cNvSpPr>
      </xdr:nvSpPr>
      <xdr:spPr bwMode="auto">
        <a:xfrm>
          <a:off x="647701" y="552451"/>
          <a:ext cx="1828800" cy="61912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361950</xdr:colOff>
      <xdr:row>3</xdr:row>
      <xdr:rowOff>66675</xdr:rowOff>
    </xdr:from>
    <xdr:to>
      <xdr:col>5</xdr:col>
      <xdr:colOff>638175</xdr:colOff>
      <xdr:row>8</xdr:row>
      <xdr:rowOff>28575</xdr:rowOff>
    </xdr:to>
    <xdr:sp macro="" textlink="">
      <xdr:nvSpPr>
        <xdr:cNvPr id="2" name="Text Box 1"/>
        <xdr:cNvSpPr txBox="1">
          <a:spLocks noChangeArrowheads="1"/>
        </xdr:cNvSpPr>
      </xdr:nvSpPr>
      <xdr:spPr bwMode="auto">
        <a:xfrm>
          <a:off x="1581150" y="523875"/>
          <a:ext cx="1771650" cy="7239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123825</xdr:colOff>
      <xdr:row>3</xdr:row>
      <xdr:rowOff>38099</xdr:rowOff>
    </xdr:from>
    <xdr:to>
      <xdr:col>4</xdr:col>
      <xdr:colOff>485774</xdr:colOff>
      <xdr:row>8</xdr:row>
      <xdr:rowOff>9525</xdr:rowOff>
    </xdr:to>
    <xdr:sp macro="" textlink="">
      <xdr:nvSpPr>
        <xdr:cNvPr id="2" name="Text Box 1"/>
        <xdr:cNvSpPr txBox="1">
          <a:spLocks noChangeArrowheads="1"/>
        </xdr:cNvSpPr>
      </xdr:nvSpPr>
      <xdr:spPr bwMode="auto">
        <a:xfrm>
          <a:off x="638175" y="55244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400050</xdr:colOff>
      <xdr:row>3</xdr:row>
      <xdr:rowOff>57150</xdr:rowOff>
    </xdr:from>
    <xdr:to>
      <xdr:col>5</xdr:col>
      <xdr:colOff>676275</xdr:colOff>
      <xdr:row>8</xdr:row>
      <xdr:rowOff>9525</xdr:rowOff>
    </xdr:to>
    <xdr:sp macro="" textlink="">
      <xdr:nvSpPr>
        <xdr:cNvPr id="2" name="Text Box 1"/>
        <xdr:cNvSpPr txBox="1">
          <a:spLocks noChangeArrowheads="1"/>
        </xdr:cNvSpPr>
      </xdr:nvSpPr>
      <xdr:spPr bwMode="auto">
        <a:xfrm>
          <a:off x="1666875" y="514350"/>
          <a:ext cx="1638300" cy="7143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123825</xdr:colOff>
      <xdr:row>3</xdr:row>
      <xdr:rowOff>38099</xdr:rowOff>
    </xdr:from>
    <xdr:to>
      <xdr:col>4</xdr:col>
      <xdr:colOff>485774</xdr:colOff>
      <xdr:row>8</xdr:row>
      <xdr:rowOff>9525</xdr:rowOff>
    </xdr:to>
    <xdr:sp macro="" textlink="">
      <xdr:nvSpPr>
        <xdr:cNvPr id="2" name="Text Box 1"/>
        <xdr:cNvSpPr txBox="1">
          <a:spLocks noChangeArrowheads="1"/>
        </xdr:cNvSpPr>
      </xdr:nvSpPr>
      <xdr:spPr bwMode="auto">
        <a:xfrm>
          <a:off x="638175" y="55244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400049</xdr:colOff>
      <xdr:row>3</xdr:row>
      <xdr:rowOff>57150</xdr:rowOff>
    </xdr:from>
    <xdr:to>
      <xdr:col>5</xdr:col>
      <xdr:colOff>581025</xdr:colOff>
      <xdr:row>7</xdr:row>
      <xdr:rowOff>104775</xdr:rowOff>
    </xdr:to>
    <xdr:sp macro="" textlink="">
      <xdr:nvSpPr>
        <xdr:cNvPr id="2" name="Text Box 1"/>
        <xdr:cNvSpPr txBox="1">
          <a:spLocks noChangeArrowheads="1"/>
        </xdr:cNvSpPr>
      </xdr:nvSpPr>
      <xdr:spPr bwMode="auto">
        <a:xfrm>
          <a:off x="1504949" y="514350"/>
          <a:ext cx="1943101" cy="6572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xdr:col>
      <xdr:colOff>123825</xdr:colOff>
      <xdr:row>3</xdr:row>
      <xdr:rowOff>38099</xdr:rowOff>
    </xdr:from>
    <xdr:to>
      <xdr:col>4</xdr:col>
      <xdr:colOff>485774</xdr:colOff>
      <xdr:row>8</xdr:row>
      <xdr:rowOff>9525</xdr:rowOff>
    </xdr:to>
    <xdr:sp macro="" textlink="">
      <xdr:nvSpPr>
        <xdr:cNvPr id="2" name="Text Box 1"/>
        <xdr:cNvSpPr txBox="1">
          <a:spLocks noChangeArrowheads="1"/>
        </xdr:cNvSpPr>
      </xdr:nvSpPr>
      <xdr:spPr bwMode="auto">
        <a:xfrm>
          <a:off x="638175" y="55244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400050</xdr:colOff>
      <xdr:row>3</xdr:row>
      <xdr:rowOff>57150</xdr:rowOff>
    </xdr:from>
    <xdr:to>
      <xdr:col>5</xdr:col>
      <xdr:colOff>695325</xdr:colOff>
      <xdr:row>8</xdr:row>
      <xdr:rowOff>9525</xdr:rowOff>
    </xdr:to>
    <xdr:sp macro="" textlink="">
      <xdr:nvSpPr>
        <xdr:cNvPr id="2" name="Text Box 1"/>
        <xdr:cNvSpPr txBox="1">
          <a:spLocks noChangeArrowheads="1"/>
        </xdr:cNvSpPr>
      </xdr:nvSpPr>
      <xdr:spPr bwMode="auto">
        <a:xfrm>
          <a:off x="1524000" y="514350"/>
          <a:ext cx="1762125" cy="7143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2</xdr:col>
      <xdr:colOff>123825</xdr:colOff>
      <xdr:row>3</xdr:row>
      <xdr:rowOff>38099</xdr:rowOff>
    </xdr:from>
    <xdr:to>
      <xdr:col>4</xdr:col>
      <xdr:colOff>485774</xdr:colOff>
      <xdr:row>8</xdr:row>
      <xdr:rowOff>9525</xdr:rowOff>
    </xdr:to>
    <xdr:sp macro="" textlink="">
      <xdr:nvSpPr>
        <xdr:cNvPr id="2" name="Text Box 1"/>
        <xdr:cNvSpPr txBox="1">
          <a:spLocks noChangeArrowheads="1"/>
        </xdr:cNvSpPr>
      </xdr:nvSpPr>
      <xdr:spPr bwMode="auto">
        <a:xfrm>
          <a:off x="638175" y="55244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285750</xdr:colOff>
      <xdr:row>3</xdr:row>
      <xdr:rowOff>19050</xdr:rowOff>
    </xdr:from>
    <xdr:to>
      <xdr:col>5</xdr:col>
      <xdr:colOff>19050</xdr:colOff>
      <xdr:row>7</xdr:row>
      <xdr:rowOff>9525</xdr:rowOff>
    </xdr:to>
    <xdr:sp macro="" textlink="">
      <xdr:nvSpPr>
        <xdr:cNvPr id="2" name="Text Box 1"/>
        <xdr:cNvSpPr txBox="1">
          <a:spLocks noChangeArrowheads="1"/>
        </xdr:cNvSpPr>
      </xdr:nvSpPr>
      <xdr:spPr bwMode="auto">
        <a:xfrm>
          <a:off x="847725" y="476250"/>
          <a:ext cx="1285875" cy="6667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400049</xdr:colOff>
      <xdr:row>3</xdr:row>
      <xdr:rowOff>57150</xdr:rowOff>
    </xdr:from>
    <xdr:to>
      <xdr:col>5</xdr:col>
      <xdr:colOff>419099</xdr:colOff>
      <xdr:row>8</xdr:row>
      <xdr:rowOff>28575</xdr:rowOff>
    </xdr:to>
    <xdr:sp macro="" textlink="">
      <xdr:nvSpPr>
        <xdr:cNvPr id="2" name="Text Box 1"/>
        <xdr:cNvSpPr txBox="1">
          <a:spLocks noChangeArrowheads="1"/>
        </xdr:cNvSpPr>
      </xdr:nvSpPr>
      <xdr:spPr bwMode="auto">
        <a:xfrm>
          <a:off x="1466849" y="514350"/>
          <a:ext cx="1647825" cy="7334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123825</xdr:colOff>
      <xdr:row>3</xdr:row>
      <xdr:rowOff>38099</xdr:rowOff>
    </xdr:from>
    <xdr:to>
      <xdr:col>4</xdr:col>
      <xdr:colOff>485774</xdr:colOff>
      <xdr:row>8</xdr:row>
      <xdr:rowOff>9525</xdr:rowOff>
    </xdr:to>
    <xdr:sp macro="" textlink="">
      <xdr:nvSpPr>
        <xdr:cNvPr id="2" name="Text Box 1"/>
        <xdr:cNvSpPr txBox="1">
          <a:spLocks noChangeArrowheads="1"/>
        </xdr:cNvSpPr>
      </xdr:nvSpPr>
      <xdr:spPr bwMode="auto">
        <a:xfrm>
          <a:off x="638175" y="55244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400050</xdr:colOff>
      <xdr:row>3</xdr:row>
      <xdr:rowOff>57150</xdr:rowOff>
    </xdr:from>
    <xdr:to>
      <xdr:col>5</xdr:col>
      <xdr:colOff>571500</xdr:colOff>
      <xdr:row>8</xdr:row>
      <xdr:rowOff>19050</xdr:rowOff>
    </xdr:to>
    <xdr:sp macro="" textlink="">
      <xdr:nvSpPr>
        <xdr:cNvPr id="2" name="Text Box 1"/>
        <xdr:cNvSpPr txBox="1">
          <a:spLocks noChangeArrowheads="1"/>
        </xdr:cNvSpPr>
      </xdr:nvSpPr>
      <xdr:spPr bwMode="auto">
        <a:xfrm>
          <a:off x="1409700" y="514350"/>
          <a:ext cx="1676400" cy="7239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123825</xdr:colOff>
      <xdr:row>3</xdr:row>
      <xdr:rowOff>38099</xdr:rowOff>
    </xdr:from>
    <xdr:to>
      <xdr:col>4</xdr:col>
      <xdr:colOff>485774</xdr:colOff>
      <xdr:row>8</xdr:row>
      <xdr:rowOff>9525</xdr:rowOff>
    </xdr:to>
    <xdr:sp macro="" textlink="">
      <xdr:nvSpPr>
        <xdr:cNvPr id="2" name="Text Box 1"/>
        <xdr:cNvSpPr txBox="1">
          <a:spLocks noChangeArrowheads="1"/>
        </xdr:cNvSpPr>
      </xdr:nvSpPr>
      <xdr:spPr bwMode="auto">
        <a:xfrm>
          <a:off x="638175" y="552449"/>
          <a:ext cx="18002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400050</xdr:colOff>
      <xdr:row>3</xdr:row>
      <xdr:rowOff>57150</xdr:rowOff>
    </xdr:from>
    <xdr:to>
      <xdr:col>5</xdr:col>
      <xdr:colOff>409575</xdr:colOff>
      <xdr:row>8</xdr:row>
      <xdr:rowOff>0</xdr:rowOff>
    </xdr:to>
    <xdr:sp macro="" textlink="">
      <xdr:nvSpPr>
        <xdr:cNvPr id="2" name="Text Box 1"/>
        <xdr:cNvSpPr txBox="1">
          <a:spLocks noChangeArrowheads="1"/>
        </xdr:cNvSpPr>
      </xdr:nvSpPr>
      <xdr:spPr bwMode="auto">
        <a:xfrm>
          <a:off x="2228850" y="514350"/>
          <a:ext cx="1704975" cy="7048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133350</xdr:colOff>
      <xdr:row>1</xdr:row>
      <xdr:rowOff>152399</xdr:rowOff>
    </xdr:from>
    <xdr:to>
      <xdr:col>4</xdr:col>
      <xdr:colOff>495299</xdr:colOff>
      <xdr:row>6</xdr:row>
      <xdr:rowOff>95250</xdr:rowOff>
    </xdr:to>
    <xdr:sp macro="" textlink="">
      <xdr:nvSpPr>
        <xdr:cNvPr id="2" name="Text Box 1"/>
        <xdr:cNvSpPr txBox="1">
          <a:spLocks noChangeArrowheads="1"/>
        </xdr:cNvSpPr>
      </xdr:nvSpPr>
      <xdr:spPr bwMode="auto">
        <a:xfrm>
          <a:off x="647700" y="314324"/>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3</xdr:row>
      <xdr:rowOff>10086</xdr:rowOff>
    </xdr:from>
    <xdr:to>
      <xdr:col>4</xdr:col>
      <xdr:colOff>459441</xdr:colOff>
      <xdr:row>7</xdr:row>
      <xdr:rowOff>69477</xdr:rowOff>
    </xdr:to>
    <xdr:sp macro="" textlink="">
      <xdr:nvSpPr>
        <xdr:cNvPr id="2" name="Text Box 1"/>
        <xdr:cNvSpPr txBox="1">
          <a:spLocks noChangeArrowheads="1"/>
        </xdr:cNvSpPr>
      </xdr:nvSpPr>
      <xdr:spPr bwMode="auto">
        <a:xfrm>
          <a:off x="561975" y="562536"/>
          <a:ext cx="1554816" cy="76424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390525</xdr:colOff>
      <xdr:row>0</xdr:row>
      <xdr:rowOff>161924</xdr:rowOff>
    </xdr:from>
    <xdr:to>
      <xdr:col>5</xdr:col>
      <xdr:colOff>76199</xdr:colOff>
      <xdr:row>4</xdr:row>
      <xdr:rowOff>104775</xdr:rowOff>
    </xdr:to>
    <xdr:sp macro="" textlink="">
      <xdr:nvSpPr>
        <xdr:cNvPr id="2" name="Text Box 1"/>
        <xdr:cNvSpPr txBox="1">
          <a:spLocks noChangeArrowheads="1"/>
        </xdr:cNvSpPr>
      </xdr:nvSpPr>
      <xdr:spPr bwMode="auto">
        <a:xfrm>
          <a:off x="904875" y="485774"/>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523875</xdr:colOff>
      <xdr:row>2</xdr:row>
      <xdr:rowOff>142875</xdr:rowOff>
    </xdr:from>
    <xdr:to>
      <xdr:col>5</xdr:col>
      <xdr:colOff>1057275</xdr:colOff>
      <xdr:row>7</xdr:row>
      <xdr:rowOff>133350</xdr:rowOff>
    </xdr:to>
    <xdr:sp macro="" textlink="">
      <xdr:nvSpPr>
        <xdr:cNvPr id="2" name="Text Box 1"/>
        <xdr:cNvSpPr txBox="1">
          <a:spLocks noChangeArrowheads="1"/>
        </xdr:cNvSpPr>
      </xdr:nvSpPr>
      <xdr:spPr bwMode="auto">
        <a:xfrm>
          <a:off x="1619250" y="447675"/>
          <a:ext cx="1800225" cy="7524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76200</xdr:colOff>
      <xdr:row>3</xdr:row>
      <xdr:rowOff>66674</xdr:rowOff>
    </xdr:from>
    <xdr:to>
      <xdr:col>4</xdr:col>
      <xdr:colOff>438149</xdr:colOff>
      <xdr:row>8</xdr:row>
      <xdr:rowOff>38100</xdr:rowOff>
    </xdr:to>
    <xdr:sp macro="" textlink="">
      <xdr:nvSpPr>
        <xdr:cNvPr id="2" name="Text Box 1"/>
        <xdr:cNvSpPr txBox="1">
          <a:spLocks noChangeArrowheads="1"/>
        </xdr:cNvSpPr>
      </xdr:nvSpPr>
      <xdr:spPr bwMode="auto">
        <a:xfrm>
          <a:off x="590550" y="581024"/>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485775</xdr:colOff>
      <xdr:row>3</xdr:row>
      <xdr:rowOff>66675</xdr:rowOff>
    </xdr:from>
    <xdr:to>
      <xdr:col>5</xdr:col>
      <xdr:colOff>885825</xdr:colOff>
      <xdr:row>7</xdr:row>
      <xdr:rowOff>142875</xdr:rowOff>
    </xdr:to>
    <xdr:sp macro="" textlink="">
      <xdr:nvSpPr>
        <xdr:cNvPr id="2" name="Text Box 1"/>
        <xdr:cNvSpPr txBox="1">
          <a:spLocks noChangeArrowheads="1"/>
        </xdr:cNvSpPr>
      </xdr:nvSpPr>
      <xdr:spPr bwMode="auto">
        <a:xfrm>
          <a:off x="1704975" y="523875"/>
          <a:ext cx="1733550" cy="685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276225</xdr:colOff>
      <xdr:row>3</xdr:row>
      <xdr:rowOff>114299</xdr:rowOff>
    </xdr:from>
    <xdr:to>
      <xdr:col>4</xdr:col>
      <xdr:colOff>638174</xdr:colOff>
      <xdr:row>8</xdr:row>
      <xdr:rowOff>85725</xdr:rowOff>
    </xdr:to>
    <xdr:sp macro="" textlink="">
      <xdr:nvSpPr>
        <xdr:cNvPr id="2" name="Text Box 1"/>
        <xdr:cNvSpPr txBox="1">
          <a:spLocks noChangeArrowheads="1"/>
        </xdr:cNvSpPr>
      </xdr:nvSpPr>
      <xdr:spPr bwMode="auto">
        <a:xfrm>
          <a:off x="790575" y="62864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5.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6.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7.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6.xml"/><Relationship Id="rId1" Type="http://schemas.openxmlformats.org/officeDocument/2006/relationships/printerSettings" Target="../printerSettings/printerSettings8.bin"/><Relationship Id="rId4"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7.xml"/><Relationship Id="rId1" Type="http://schemas.openxmlformats.org/officeDocument/2006/relationships/printerSettings" Target="../printerSettings/printerSettings9.bin"/><Relationship Id="rId4"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8.xml"/><Relationship Id="rId1" Type="http://schemas.openxmlformats.org/officeDocument/2006/relationships/printerSettings" Target="../printerSettings/printerSettings10.bin"/><Relationship Id="rId4"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0.xml"/><Relationship Id="rId1" Type="http://schemas.openxmlformats.org/officeDocument/2006/relationships/printerSettings" Target="../printerSettings/printerSettings11.bin"/><Relationship Id="rId4"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1.xml"/><Relationship Id="rId1" Type="http://schemas.openxmlformats.org/officeDocument/2006/relationships/printerSettings" Target="../printerSettings/printerSettings12.bin"/><Relationship Id="rId4"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2.xml"/><Relationship Id="rId1" Type="http://schemas.openxmlformats.org/officeDocument/2006/relationships/printerSettings" Target="../printerSettings/printerSettings13.bin"/><Relationship Id="rId4"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23.xml"/><Relationship Id="rId1" Type="http://schemas.openxmlformats.org/officeDocument/2006/relationships/printerSettings" Target="../printerSettings/printerSettings14.bin"/><Relationship Id="rId4"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24.xml"/><Relationship Id="rId1" Type="http://schemas.openxmlformats.org/officeDocument/2006/relationships/printerSettings" Target="../printerSettings/printerSettings15.bin"/><Relationship Id="rId4" Type="http://schemas.openxmlformats.org/officeDocument/2006/relationships/comments" Target="../comments24.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4.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sheetPr>
    <tabColor rgb="FFFF0000"/>
  </sheetPr>
  <dimension ref="B3:K49"/>
  <sheetViews>
    <sheetView topLeftCell="A4" workbookViewId="0">
      <selection activeCell="B46" sqref="B46:H46"/>
    </sheetView>
  </sheetViews>
  <sheetFormatPr defaultRowHeight="12.75"/>
  <cols>
    <col min="1" max="1" width="9.140625" style="1"/>
    <col min="2" max="2" width="9.140625" style="3"/>
    <col min="3" max="3" width="13" style="3" customWidth="1"/>
    <col min="4" max="5" width="9.140625" style="3"/>
    <col min="6" max="6" width="10.140625" style="3" bestFit="1" customWidth="1"/>
    <col min="7" max="7" width="50.5703125" style="3" customWidth="1"/>
    <col min="8" max="8" width="21" style="3" customWidth="1"/>
    <col min="9" max="9" width="23.5703125" style="1" bestFit="1" customWidth="1"/>
    <col min="10" max="10" width="9.140625" style="1"/>
    <col min="11" max="11" width="9.140625" style="3"/>
    <col min="12" max="16384" width="9.140625" style="1"/>
  </cols>
  <sheetData>
    <row r="3" spans="2:11" ht="15">
      <c r="B3" s="2"/>
      <c r="C3" s="2"/>
    </row>
    <row r="4" spans="2:11" ht="15">
      <c r="B4" s="185" t="s">
        <v>0</v>
      </c>
      <c r="C4" s="185"/>
      <c r="D4" s="185"/>
      <c r="E4" s="185"/>
      <c r="F4" s="185"/>
      <c r="G4" s="185"/>
      <c r="H4" s="185"/>
      <c r="I4" s="185"/>
      <c r="J4" s="185"/>
      <c r="K4" s="185"/>
    </row>
    <row r="5" spans="2:11" ht="15">
      <c r="B5" s="185"/>
      <c r="C5" s="185"/>
      <c r="D5" s="185"/>
      <c r="E5" s="185"/>
      <c r="F5" s="185"/>
      <c r="G5" s="185"/>
      <c r="H5" s="185"/>
      <c r="I5" s="185"/>
      <c r="J5" s="185"/>
      <c r="K5" s="185"/>
    </row>
    <row r="6" spans="2:11">
      <c r="B6" s="175" t="s">
        <v>2</v>
      </c>
      <c r="C6" s="175"/>
      <c r="D6" s="175"/>
      <c r="E6" s="175"/>
      <c r="F6" s="175"/>
      <c r="G6" s="175"/>
      <c r="H6" s="175"/>
      <c r="I6" s="175"/>
      <c r="J6" s="175"/>
      <c r="K6" s="175"/>
    </row>
    <row r="7" spans="2:11">
      <c r="B7" s="175" t="s">
        <v>3</v>
      </c>
      <c r="C7" s="175"/>
      <c r="D7" s="175"/>
      <c r="E7" s="175"/>
      <c r="F7" s="175"/>
      <c r="G7" s="175"/>
      <c r="H7" s="175"/>
      <c r="I7" s="175"/>
      <c r="J7" s="175"/>
      <c r="K7" s="175"/>
    </row>
    <row r="8" spans="2:11">
      <c r="B8" s="5"/>
      <c r="C8" s="5"/>
    </row>
    <row r="9" spans="2:11">
      <c r="B9" s="184" t="s">
        <v>4</v>
      </c>
      <c r="C9" s="184"/>
      <c r="D9" s="184"/>
      <c r="E9" s="184"/>
      <c r="F9" s="184"/>
      <c r="G9" s="184"/>
      <c r="H9" s="184"/>
      <c r="I9" s="184"/>
      <c r="J9" s="184"/>
      <c r="K9" s="184"/>
    </row>
    <row r="10" spans="2:11">
      <c r="B10" s="184" t="s">
        <v>5</v>
      </c>
      <c r="C10" s="184"/>
      <c r="D10" s="184"/>
      <c r="E10" s="184"/>
      <c r="F10" s="184"/>
      <c r="G10" s="184"/>
      <c r="H10" s="184"/>
      <c r="I10" s="184"/>
      <c r="J10" s="184"/>
      <c r="K10" s="184"/>
    </row>
    <row r="11" spans="2:11">
      <c r="B11" s="6"/>
      <c r="C11" s="6"/>
    </row>
    <row r="12" spans="2:11">
      <c r="B12" s="178" t="s">
        <v>6</v>
      </c>
      <c r="C12" s="178"/>
      <c r="D12" s="178"/>
      <c r="E12" s="178"/>
      <c r="F12" s="178"/>
      <c r="G12" s="178"/>
      <c r="H12" s="178"/>
      <c r="I12" s="178"/>
      <c r="J12" s="178"/>
      <c r="K12" s="178"/>
    </row>
    <row r="13" spans="2:11">
      <c r="B13" s="179" t="s">
        <v>7</v>
      </c>
      <c r="C13" s="180"/>
      <c r="D13" s="180"/>
      <c r="E13" s="180"/>
      <c r="F13" s="181"/>
      <c r="G13" s="179" t="s">
        <v>8</v>
      </c>
      <c r="H13" s="179" t="s">
        <v>9</v>
      </c>
      <c r="I13" s="179" t="s">
        <v>10</v>
      </c>
      <c r="J13" s="179" t="s">
        <v>11</v>
      </c>
      <c r="K13" s="179" t="s">
        <v>12</v>
      </c>
    </row>
    <row r="14" spans="2:11">
      <c r="B14" s="179"/>
      <c r="C14" s="182"/>
      <c r="D14" s="182"/>
      <c r="E14" s="182"/>
      <c r="F14" s="183"/>
      <c r="G14" s="179"/>
      <c r="H14" s="179"/>
      <c r="I14" s="179"/>
      <c r="J14" s="179"/>
      <c r="K14" s="179"/>
    </row>
    <row r="15" spans="2:11" ht="36">
      <c r="B15" s="179"/>
      <c r="C15" s="7" t="s">
        <v>13</v>
      </c>
      <c r="D15" s="7" t="s">
        <v>14</v>
      </c>
      <c r="E15" s="7" t="s">
        <v>15</v>
      </c>
      <c r="F15" s="7" t="s">
        <v>16</v>
      </c>
      <c r="G15" s="179"/>
      <c r="H15" s="179"/>
      <c r="I15" s="179"/>
      <c r="J15" s="179"/>
      <c r="K15" s="179"/>
    </row>
    <row r="16" spans="2:11">
      <c r="B16" s="8" t="s">
        <v>17</v>
      </c>
      <c r="C16" s="8" t="s">
        <v>18</v>
      </c>
      <c r="D16" s="8" t="s">
        <v>19</v>
      </c>
      <c r="E16" s="8" t="s">
        <v>20</v>
      </c>
      <c r="F16" s="8" t="s">
        <v>21</v>
      </c>
      <c r="G16" s="9" t="s">
        <v>22</v>
      </c>
      <c r="H16" s="10" t="s">
        <v>23</v>
      </c>
      <c r="I16" s="10" t="s">
        <v>24</v>
      </c>
      <c r="J16" s="8" t="s">
        <v>25</v>
      </c>
      <c r="K16" s="8" t="s">
        <v>26</v>
      </c>
    </row>
    <row r="17" spans="2:11">
      <c r="B17" s="176" t="s">
        <v>27</v>
      </c>
      <c r="C17" s="177"/>
      <c r="D17" s="177"/>
      <c r="E17" s="177"/>
      <c r="F17" s="177"/>
      <c r="G17" s="177"/>
      <c r="H17" s="177"/>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76" t="s">
        <v>29</v>
      </c>
      <c r="C20" s="177"/>
      <c r="D20" s="177"/>
      <c r="E20" s="177"/>
      <c r="F20" s="177"/>
      <c r="G20" s="177"/>
      <c r="H20" s="177"/>
      <c r="I20" s="11"/>
      <c r="J20" s="11"/>
      <c r="K20" s="19"/>
    </row>
    <row r="21" spans="2:11" ht="29.25" customHeight="1">
      <c r="B21" s="20" t="s">
        <v>30</v>
      </c>
      <c r="C21" s="21" t="s">
        <v>31</v>
      </c>
      <c r="D21" s="21" t="s">
        <v>32</v>
      </c>
      <c r="E21" s="22" t="s">
        <v>33</v>
      </c>
      <c r="F21" s="23">
        <v>42741</v>
      </c>
      <c r="G21" s="24" t="s">
        <v>34</v>
      </c>
      <c r="H21" s="24" t="s">
        <v>35</v>
      </c>
      <c r="I21" s="25">
        <v>6310366244</v>
      </c>
      <c r="J21" s="25"/>
      <c r="K21" s="26"/>
    </row>
    <row r="22" spans="2:11" ht="29.25" customHeight="1">
      <c r="B22" s="27" t="s">
        <v>36</v>
      </c>
      <c r="C22" s="28" t="s">
        <v>31</v>
      </c>
      <c r="D22" s="28" t="s">
        <v>32</v>
      </c>
      <c r="E22" s="29" t="s">
        <v>37</v>
      </c>
      <c r="F22" s="30">
        <v>42746</v>
      </c>
      <c r="G22" s="31" t="s">
        <v>38</v>
      </c>
      <c r="H22" s="31" t="s">
        <v>39</v>
      </c>
      <c r="I22" s="32">
        <v>954412800</v>
      </c>
      <c r="J22" s="32"/>
      <c r="K22" s="33"/>
    </row>
    <row r="23" spans="2:11" ht="29.25" customHeight="1">
      <c r="B23" s="27" t="s">
        <v>40</v>
      </c>
      <c r="C23" s="28" t="s">
        <v>31</v>
      </c>
      <c r="D23" s="28" t="s">
        <v>32</v>
      </c>
      <c r="E23" s="29" t="s">
        <v>41</v>
      </c>
      <c r="F23" s="30">
        <v>42747</v>
      </c>
      <c r="G23" s="31" t="s">
        <v>42</v>
      </c>
      <c r="H23" s="31" t="s">
        <v>43</v>
      </c>
      <c r="I23" s="32">
        <v>450453920</v>
      </c>
      <c r="J23" s="32"/>
      <c r="K23" s="33"/>
    </row>
    <row r="24" spans="2:11" ht="29.25" customHeight="1">
      <c r="B24" s="27" t="s">
        <v>44</v>
      </c>
      <c r="C24" s="28" t="s">
        <v>31</v>
      </c>
      <c r="D24" s="28" t="s">
        <v>32</v>
      </c>
      <c r="E24" s="29" t="s">
        <v>41</v>
      </c>
      <c r="F24" s="30">
        <v>42747</v>
      </c>
      <c r="G24" s="31" t="s">
        <v>42</v>
      </c>
      <c r="H24" s="31" t="s">
        <v>45</v>
      </c>
      <c r="I24" s="32">
        <v>530191675</v>
      </c>
      <c r="J24" s="32"/>
      <c r="K24" s="33"/>
    </row>
    <row r="25" spans="2:11" ht="29.25" customHeight="1">
      <c r="B25" s="27" t="s">
        <v>46</v>
      </c>
      <c r="C25" s="28" t="s">
        <v>31</v>
      </c>
      <c r="D25" s="28" t="s">
        <v>32</v>
      </c>
      <c r="E25" s="29" t="s">
        <v>47</v>
      </c>
      <c r="F25" s="30">
        <v>42749</v>
      </c>
      <c r="G25" s="31" t="s">
        <v>38</v>
      </c>
      <c r="H25" s="31" t="s">
        <v>48</v>
      </c>
      <c r="I25" s="32">
        <v>2440260000</v>
      </c>
      <c r="J25" s="32"/>
      <c r="K25" s="33"/>
    </row>
    <row r="26" spans="2:11" ht="29.25" customHeight="1">
      <c r="B26" s="27" t="s">
        <v>49</v>
      </c>
      <c r="C26" s="28" t="s">
        <v>31</v>
      </c>
      <c r="D26" s="28" t="s">
        <v>32</v>
      </c>
      <c r="E26" s="29" t="s">
        <v>50</v>
      </c>
      <c r="F26" s="30">
        <v>42752</v>
      </c>
      <c r="G26" s="31" t="s">
        <v>51</v>
      </c>
      <c r="H26" s="31" t="s">
        <v>39</v>
      </c>
      <c r="I26" s="32">
        <v>940852800</v>
      </c>
      <c r="J26" s="32"/>
      <c r="K26" s="33"/>
    </row>
    <row r="27" spans="2:11" ht="29.25" customHeight="1">
      <c r="B27" s="27" t="s">
        <v>52</v>
      </c>
      <c r="C27" s="28" t="s">
        <v>31</v>
      </c>
      <c r="D27" s="28" t="s">
        <v>32</v>
      </c>
      <c r="E27" s="29" t="s">
        <v>53</v>
      </c>
      <c r="F27" s="30">
        <v>42754</v>
      </c>
      <c r="G27" s="31" t="s">
        <v>54</v>
      </c>
      <c r="H27" s="31" t="s">
        <v>55</v>
      </c>
      <c r="I27" s="32">
        <v>1622160000</v>
      </c>
      <c r="J27" s="32"/>
      <c r="K27" s="33"/>
    </row>
    <row r="28" spans="2:11" s="16" customFormat="1" ht="18.75" customHeight="1">
      <c r="B28" s="17" t="s">
        <v>28</v>
      </c>
      <c r="C28" s="17"/>
      <c r="D28" s="17"/>
      <c r="E28" s="17"/>
      <c r="F28" s="17"/>
      <c r="G28" s="17"/>
      <c r="H28" s="17"/>
      <c r="I28" s="18">
        <f>SUM(I21:I27)</f>
        <v>13248697439</v>
      </c>
      <c r="J28" s="18">
        <f>SUM(J21:J27)</f>
        <v>0</v>
      </c>
      <c r="K28" s="17"/>
    </row>
    <row r="29" spans="2:11">
      <c r="B29" s="176" t="s">
        <v>56</v>
      </c>
      <c r="C29" s="177"/>
      <c r="D29" s="177"/>
      <c r="E29" s="177"/>
      <c r="F29" s="177"/>
      <c r="G29" s="177"/>
      <c r="H29" s="177"/>
      <c r="I29" s="11"/>
      <c r="J29" s="11"/>
      <c r="K29" s="19"/>
    </row>
    <row r="30" spans="2:11">
      <c r="B30" s="13"/>
      <c r="C30" s="13"/>
      <c r="D30" s="13"/>
      <c r="E30" s="13"/>
      <c r="F30" s="14"/>
      <c r="G30" s="13"/>
      <c r="H30" s="13"/>
      <c r="I30" s="15"/>
      <c r="J30" s="15"/>
      <c r="K30" s="13"/>
    </row>
    <row r="31" spans="2:11" s="16" customFormat="1">
      <c r="B31" s="17" t="s">
        <v>28</v>
      </c>
      <c r="C31" s="17"/>
      <c r="D31" s="17"/>
      <c r="E31" s="17"/>
      <c r="F31" s="17"/>
      <c r="G31" s="17"/>
      <c r="H31" s="17"/>
      <c r="I31" s="18"/>
      <c r="J31" s="18"/>
      <c r="K31" s="17"/>
    </row>
    <row r="32" spans="2:11" s="16" customFormat="1">
      <c r="B32" s="176" t="s">
        <v>57</v>
      </c>
      <c r="C32" s="177"/>
      <c r="D32" s="177"/>
      <c r="E32" s="177"/>
      <c r="F32" s="177"/>
      <c r="G32" s="177"/>
      <c r="H32" s="177"/>
      <c r="I32" s="11"/>
      <c r="J32" s="11"/>
      <c r="K32" s="19"/>
    </row>
    <row r="33" spans="2:11" ht="30" customHeight="1">
      <c r="B33" s="27" t="s">
        <v>58</v>
      </c>
      <c r="C33" s="28" t="s">
        <v>31</v>
      </c>
      <c r="D33" s="28" t="s">
        <v>32</v>
      </c>
      <c r="E33" s="29" t="s">
        <v>59</v>
      </c>
      <c r="F33" s="30">
        <v>42754</v>
      </c>
      <c r="G33" s="31" t="s">
        <v>60</v>
      </c>
      <c r="H33" s="31" t="s">
        <v>61</v>
      </c>
      <c r="I33" s="32">
        <v>19500000</v>
      </c>
      <c r="J33" s="32">
        <v>1950000</v>
      </c>
      <c r="K33" s="33"/>
    </row>
    <row r="34" spans="2:11" ht="30" customHeight="1">
      <c r="B34" s="27" t="s">
        <v>62</v>
      </c>
      <c r="C34" s="28" t="s">
        <v>31</v>
      </c>
      <c r="D34" s="28" t="s">
        <v>32</v>
      </c>
      <c r="E34" s="29" t="s">
        <v>59</v>
      </c>
      <c r="F34" s="30">
        <v>42754</v>
      </c>
      <c r="G34" s="31" t="s">
        <v>60</v>
      </c>
      <c r="H34" s="31" t="s">
        <v>63</v>
      </c>
      <c r="I34" s="32">
        <v>11000000</v>
      </c>
      <c r="J34" s="32">
        <v>1100000</v>
      </c>
      <c r="K34" s="33"/>
    </row>
    <row r="35" spans="2:11" ht="30" customHeight="1">
      <c r="B35" s="27" t="s">
        <v>64</v>
      </c>
      <c r="C35" s="28" t="s">
        <v>31</v>
      </c>
      <c r="D35" s="28" t="s">
        <v>32</v>
      </c>
      <c r="E35" s="29" t="s">
        <v>59</v>
      </c>
      <c r="F35" s="30">
        <v>42754</v>
      </c>
      <c r="G35" s="31" t="s">
        <v>60</v>
      </c>
      <c r="H35" s="31" t="s">
        <v>65</v>
      </c>
      <c r="I35" s="32">
        <v>2000000</v>
      </c>
      <c r="J35" s="32">
        <v>200000</v>
      </c>
      <c r="K35" s="33"/>
    </row>
    <row r="36" spans="2:11" ht="30" customHeight="1">
      <c r="B36" s="27" t="s">
        <v>66</v>
      </c>
      <c r="C36" s="28" t="s">
        <v>31</v>
      </c>
      <c r="D36" s="28" t="s">
        <v>32</v>
      </c>
      <c r="E36" s="29" t="s">
        <v>59</v>
      </c>
      <c r="F36" s="30">
        <v>42754</v>
      </c>
      <c r="G36" s="31" t="s">
        <v>60</v>
      </c>
      <c r="H36" s="31" t="s">
        <v>67</v>
      </c>
      <c r="I36" s="32">
        <v>19200000</v>
      </c>
      <c r="J36" s="32">
        <v>1920000</v>
      </c>
      <c r="K36" s="33"/>
    </row>
    <row r="37" spans="2:11">
      <c r="B37" s="34"/>
      <c r="C37" s="35"/>
      <c r="D37" s="35"/>
      <c r="E37" s="34"/>
      <c r="F37" s="36"/>
      <c r="G37" s="37"/>
      <c r="H37" s="37"/>
      <c r="I37" s="18">
        <f>SUM(I33:I36)</f>
        <v>51700000</v>
      </c>
      <c r="J37" s="18">
        <f>SUM(J33:J36)</f>
        <v>5170000</v>
      </c>
      <c r="K37" s="38"/>
    </row>
    <row r="38" spans="2:11" s="16" customFormat="1">
      <c r="B38" s="17" t="s">
        <v>28</v>
      </c>
      <c r="C38" s="17"/>
      <c r="D38" s="17"/>
      <c r="E38" s="17"/>
      <c r="F38" s="17"/>
      <c r="G38" s="17"/>
      <c r="H38" s="17"/>
      <c r="I38" s="18"/>
      <c r="J38" s="18"/>
      <c r="K38" s="17"/>
    </row>
    <row r="39" spans="2:11">
      <c r="B39" s="176" t="s">
        <v>68</v>
      </c>
      <c r="C39" s="177"/>
      <c r="D39" s="177"/>
      <c r="E39" s="177"/>
      <c r="F39" s="177"/>
      <c r="G39" s="177"/>
      <c r="H39" s="177"/>
      <c r="I39" s="11"/>
      <c r="J39" s="11"/>
      <c r="K39" s="19"/>
    </row>
    <row r="40" spans="2:11">
      <c r="B40" s="13"/>
      <c r="C40" s="13"/>
      <c r="D40" s="13"/>
      <c r="E40" s="13"/>
      <c r="F40" s="14"/>
      <c r="G40" s="13"/>
      <c r="H40" s="13"/>
      <c r="I40" s="15"/>
      <c r="J40" s="15"/>
      <c r="K40" s="13"/>
    </row>
    <row r="41" spans="2:11" s="16" customFormat="1">
      <c r="B41" s="17" t="s">
        <v>28</v>
      </c>
      <c r="C41" s="17"/>
      <c r="D41" s="17"/>
      <c r="E41" s="17"/>
      <c r="F41" s="17"/>
      <c r="G41" s="17"/>
      <c r="H41" s="17"/>
      <c r="I41" s="18"/>
      <c r="J41" s="18"/>
      <c r="K41" s="17"/>
    </row>
    <row r="42" spans="2:11">
      <c r="B42" s="39"/>
      <c r="C42" s="39"/>
    </row>
    <row r="43" spans="2:11">
      <c r="B43" s="3" t="s">
        <v>69</v>
      </c>
    </row>
    <row r="44" spans="2:11">
      <c r="B44" s="3" t="s">
        <v>70</v>
      </c>
    </row>
    <row r="45" spans="2:11">
      <c r="B45" s="40"/>
      <c r="C45" s="40"/>
    </row>
    <row r="46" spans="2:11">
      <c r="B46" s="40"/>
      <c r="C46" s="40"/>
      <c r="I46" s="175" t="s">
        <v>71</v>
      </c>
      <c r="J46" s="175"/>
      <c r="K46" s="175"/>
    </row>
    <row r="47" spans="2:11">
      <c r="I47" s="175" t="s">
        <v>72</v>
      </c>
      <c r="J47" s="175"/>
      <c r="K47" s="175"/>
    </row>
    <row r="48" spans="2:11">
      <c r="I48" s="175" t="s">
        <v>73</v>
      </c>
      <c r="J48" s="175"/>
      <c r="K48" s="175"/>
    </row>
    <row r="49" spans="9:11">
      <c r="I49" s="175" t="s">
        <v>74</v>
      </c>
      <c r="J49" s="175"/>
      <c r="K49" s="175"/>
    </row>
  </sheetData>
  <mergeCells count="23">
    <mergeCell ref="B10:K10"/>
    <mergeCell ref="B4:K4"/>
    <mergeCell ref="B5:K5"/>
    <mergeCell ref="B6:K6"/>
    <mergeCell ref="B7:K7"/>
    <mergeCell ref="B9:K9"/>
    <mergeCell ref="B12:K12"/>
    <mergeCell ref="B13:B15"/>
    <mergeCell ref="C13:F14"/>
    <mergeCell ref="G13:G15"/>
    <mergeCell ref="H13:H15"/>
    <mergeCell ref="I13:I15"/>
    <mergeCell ref="J13:J15"/>
    <mergeCell ref="K13:K15"/>
    <mergeCell ref="I47:K47"/>
    <mergeCell ref="I48:K48"/>
    <mergeCell ref="I49:K49"/>
    <mergeCell ref="B17:H17"/>
    <mergeCell ref="B20:H20"/>
    <mergeCell ref="B29:H29"/>
    <mergeCell ref="B32:H32"/>
    <mergeCell ref="B39:H39"/>
    <mergeCell ref="I46:K46"/>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sheetPr>
    <tabColor rgb="FF00B0F0"/>
  </sheetPr>
  <dimension ref="A3:N127"/>
  <sheetViews>
    <sheetView topLeftCell="B64" workbookViewId="0">
      <selection activeCell="G76" sqref="G76"/>
    </sheetView>
  </sheetViews>
  <sheetFormatPr defaultRowHeight="12"/>
  <cols>
    <col min="1" max="1" width="9.140625" style="99" hidden="1" customWidth="1"/>
    <col min="2" max="2" width="6.140625" style="99" customWidth="1"/>
    <col min="3" max="3" width="9.140625" style="99"/>
    <col min="4" max="4" width="9.140625" style="101"/>
    <col min="5" max="5" width="11.5703125" style="102" customWidth="1"/>
    <col min="6" max="6" width="38" style="102" customWidth="1"/>
    <col min="7" max="7" width="16.85546875" style="102" customWidth="1"/>
    <col min="8" max="8" width="25.42578125" style="102" customWidth="1"/>
    <col min="9" max="9" width="13.28515625" style="99" customWidth="1"/>
    <col min="10" max="10" width="7.85546875" style="103" customWidth="1"/>
    <col min="11" max="11" width="11.140625" style="99" customWidth="1"/>
    <col min="12" max="12" width="6.42578125" style="102" customWidth="1"/>
    <col min="13" max="16384" width="9.140625" style="99"/>
  </cols>
  <sheetData>
    <row r="3" spans="2:12">
      <c r="B3" s="100"/>
      <c r="C3" s="100"/>
    </row>
    <row r="4" spans="2:12">
      <c r="B4" s="198" t="s">
        <v>277</v>
      </c>
      <c r="C4" s="198"/>
      <c r="D4" s="198"/>
      <c r="E4" s="198"/>
      <c r="F4" s="198"/>
      <c r="G4" s="198"/>
      <c r="H4" s="198"/>
      <c r="I4" s="198"/>
      <c r="J4" s="198"/>
      <c r="K4" s="198"/>
      <c r="L4" s="198"/>
    </row>
    <row r="5" spans="2:12">
      <c r="B5" s="198"/>
      <c r="C5" s="198"/>
      <c r="D5" s="198"/>
      <c r="E5" s="198"/>
      <c r="F5" s="198"/>
      <c r="G5" s="198"/>
      <c r="H5" s="198"/>
      <c r="I5" s="198"/>
      <c r="J5" s="198"/>
      <c r="K5" s="198"/>
      <c r="L5" s="198"/>
    </row>
    <row r="6" spans="2:12">
      <c r="B6" s="199" t="s">
        <v>2</v>
      </c>
      <c r="C6" s="199"/>
      <c r="D6" s="199"/>
      <c r="E6" s="199"/>
      <c r="F6" s="199"/>
      <c r="G6" s="199"/>
      <c r="H6" s="199"/>
      <c r="I6" s="199"/>
      <c r="J6" s="199"/>
      <c r="K6" s="199"/>
      <c r="L6" s="199"/>
    </row>
    <row r="7" spans="2:12">
      <c r="B7" s="199" t="s">
        <v>279</v>
      </c>
      <c r="C7" s="199"/>
      <c r="D7" s="199"/>
      <c r="E7" s="199"/>
      <c r="F7" s="199"/>
      <c r="G7" s="199"/>
      <c r="H7" s="199"/>
      <c r="I7" s="199"/>
      <c r="J7" s="199"/>
      <c r="K7" s="199"/>
      <c r="L7" s="199"/>
    </row>
    <row r="8" spans="2:12">
      <c r="B8" s="101"/>
      <c r="C8" s="101"/>
    </row>
    <row r="9" spans="2:12">
      <c r="B9" s="197" t="s">
        <v>4</v>
      </c>
      <c r="C9" s="197"/>
      <c r="D9" s="197"/>
      <c r="E9" s="197"/>
      <c r="F9" s="197"/>
      <c r="G9" s="197"/>
      <c r="H9" s="197"/>
      <c r="I9" s="197"/>
      <c r="J9" s="197"/>
      <c r="K9" s="197"/>
      <c r="L9" s="197"/>
    </row>
    <row r="10" spans="2:12">
      <c r="B10" s="197" t="s">
        <v>5</v>
      </c>
      <c r="C10" s="197"/>
      <c r="D10" s="197"/>
      <c r="E10" s="197"/>
      <c r="F10" s="197"/>
      <c r="G10" s="197"/>
      <c r="H10" s="197"/>
      <c r="I10" s="197"/>
      <c r="J10" s="197"/>
      <c r="K10" s="197"/>
      <c r="L10" s="197"/>
    </row>
    <row r="11" spans="2:12">
      <c r="B11" s="104"/>
      <c r="C11" s="104"/>
    </row>
    <row r="12" spans="2:12">
      <c r="B12" s="200" t="s">
        <v>6</v>
      </c>
      <c r="C12" s="200"/>
      <c r="D12" s="200"/>
      <c r="E12" s="200"/>
      <c r="F12" s="200"/>
      <c r="G12" s="200"/>
      <c r="H12" s="200"/>
      <c r="I12" s="200"/>
      <c r="J12" s="200"/>
      <c r="K12" s="200"/>
      <c r="L12" s="200"/>
    </row>
    <row r="13" spans="2:12">
      <c r="B13" s="201" t="s">
        <v>7</v>
      </c>
      <c r="C13" s="202"/>
      <c r="D13" s="202"/>
      <c r="E13" s="203"/>
      <c r="F13" s="201" t="s">
        <v>280</v>
      </c>
      <c r="G13" s="201" t="s">
        <v>281</v>
      </c>
      <c r="H13" s="201" t="s">
        <v>9</v>
      </c>
      <c r="I13" s="201" t="s">
        <v>282</v>
      </c>
      <c r="J13" s="206" t="s">
        <v>283</v>
      </c>
      <c r="K13" s="201" t="s">
        <v>11</v>
      </c>
      <c r="L13" s="201" t="s">
        <v>12</v>
      </c>
    </row>
    <row r="14" spans="2:12">
      <c r="B14" s="201"/>
      <c r="C14" s="204"/>
      <c r="D14" s="204"/>
      <c r="E14" s="205"/>
      <c r="F14" s="201"/>
      <c r="G14" s="201"/>
      <c r="H14" s="201"/>
      <c r="I14" s="201"/>
      <c r="J14" s="206"/>
      <c r="K14" s="201"/>
      <c r="L14" s="201"/>
    </row>
    <row r="15" spans="2:12" ht="36">
      <c r="B15" s="201"/>
      <c r="C15" s="105" t="s">
        <v>13</v>
      </c>
      <c r="D15" s="105" t="s">
        <v>15</v>
      </c>
      <c r="E15" s="105" t="s">
        <v>16</v>
      </c>
      <c r="F15" s="201"/>
      <c r="G15" s="201"/>
      <c r="H15" s="201"/>
      <c r="I15" s="201"/>
      <c r="J15" s="206"/>
      <c r="K15" s="201"/>
      <c r="L15" s="201"/>
    </row>
    <row r="16" spans="2:12">
      <c r="B16" s="106" t="s">
        <v>17</v>
      </c>
      <c r="C16" s="107" t="s">
        <v>18</v>
      </c>
      <c r="D16" s="107" t="s">
        <v>20</v>
      </c>
      <c r="E16" s="107" t="s">
        <v>21</v>
      </c>
      <c r="F16" s="108" t="s">
        <v>22</v>
      </c>
      <c r="G16" s="108" t="s">
        <v>284</v>
      </c>
      <c r="H16" s="106" t="s">
        <v>23</v>
      </c>
      <c r="I16" s="109" t="s">
        <v>24</v>
      </c>
      <c r="J16" s="106" t="s">
        <v>25</v>
      </c>
      <c r="K16" s="107" t="s">
        <v>26</v>
      </c>
      <c r="L16" s="107" t="s">
        <v>285</v>
      </c>
    </row>
    <row r="17" spans="2:14">
      <c r="B17" s="207" t="s">
        <v>286</v>
      </c>
      <c r="C17" s="208"/>
      <c r="D17" s="208"/>
      <c r="E17" s="208"/>
      <c r="F17" s="208"/>
      <c r="G17" s="208"/>
      <c r="H17" s="208"/>
      <c r="I17" s="208"/>
      <c r="J17" s="208"/>
      <c r="K17" s="208"/>
      <c r="L17" s="209"/>
    </row>
    <row r="18" spans="2:14" ht="26.25" customHeight="1">
      <c r="B18" s="110" t="s">
        <v>30</v>
      </c>
      <c r="C18" s="67" t="str">
        <f>IF(F18=0,"",VLOOKUP(F18,DS!$C$3:$E$75,3,0))</f>
        <v>AP/16P</v>
      </c>
      <c r="D18" s="112" t="s">
        <v>611</v>
      </c>
      <c r="E18" s="112">
        <v>42863</v>
      </c>
      <c r="F18" s="113" t="s">
        <v>474</v>
      </c>
      <c r="G18" s="67" t="str">
        <f>IF(F18=0,"",VLOOKUP(F18,DS!$C$3:$E$75,2,0))</f>
        <v>3700480244</v>
      </c>
      <c r="H18" s="113" t="s">
        <v>475</v>
      </c>
      <c r="I18" s="114">
        <v>19349080</v>
      </c>
      <c r="J18" s="115"/>
      <c r="K18" s="114">
        <v>1934908</v>
      </c>
      <c r="L18" s="116"/>
      <c r="M18" s="117"/>
      <c r="N18" s="117"/>
    </row>
    <row r="19" spans="2:14" ht="26.25" customHeight="1">
      <c r="B19" s="111" t="s">
        <v>36</v>
      </c>
      <c r="C19" s="67" t="str">
        <f>IF(F19=0,"",VLOOKUP(F19,DS!$C$3:$E$75,3,0))</f>
        <v>AP/16P</v>
      </c>
      <c r="D19" s="112" t="s">
        <v>612</v>
      </c>
      <c r="E19" s="112">
        <v>42870</v>
      </c>
      <c r="F19" s="113" t="s">
        <v>474</v>
      </c>
      <c r="G19" s="67" t="str">
        <f>IF(F19=0,"",VLOOKUP(F19,DS!$C$3:$E$75,2,0))</f>
        <v>3700480244</v>
      </c>
      <c r="H19" s="113" t="s">
        <v>475</v>
      </c>
      <c r="I19" s="118">
        <v>4929600</v>
      </c>
      <c r="J19" s="111"/>
      <c r="K19" s="114">
        <v>492960</v>
      </c>
      <c r="L19" s="119"/>
      <c r="M19" s="117"/>
      <c r="N19" s="117"/>
    </row>
    <row r="20" spans="2:14" ht="26.25" customHeight="1">
      <c r="B20" s="111" t="s">
        <v>40</v>
      </c>
      <c r="C20" s="67" t="str">
        <f>IF(F20=0,"",VLOOKUP(F20,DS!$C$3:$E$75,3,0))</f>
        <v>AA/16P</v>
      </c>
      <c r="D20" s="112" t="s">
        <v>613</v>
      </c>
      <c r="E20" s="112">
        <v>42871</v>
      </c>
      <c r="F20" s="113" t="s">
        <v>293</v>
      </c>
      <c r="G20" s="67" t="str">
        <f>IF(F20=0,"",VLOOKUP(F20,DS!$C$3:$E$75,2,0))</f>
        <v>0303092786</v>
      </c>
      <c r="H20" s="113" t="s">
        <v>494</v>
      </c>
      <c r="I20" s="118">
        <v>3834670</v>
      </c>
      <c r="J20" s="111"/>
      <c r="K20" s="114">
        <v>383467</v>
      </c>
      <c r="L20" s="120"/>
      <c r="M20" s="117"/>
      <c r="N20" s="117"/>
    </row>
    <row r="21" spans="2:14" ht="26.25" customHeight="1">
      <c r="B21" s="111" t="s">
        <v>44</v>
      </c>
      <c r="C21" s="67" t="str">
        <f>IF(F21=0,"",VLOOKUP(F21,DS!$C$3:$E$75,3,0))</f>
        <v>AA/16P</v>
      </c>
      <c r="D21" s="112" t="s">
        <v>614</v>
      </c>
      <c r="E21" s="112">
        <v>42871</v>
      </c>
      <c r="F21" s="113" t="s">
        <v>293</v>
      </c>
      <c r="G21" s="67" t="str">
        <f>IF(F21=0,"",VLOOKUP(F21,DS!$C$3:$E$75,2,0))</f>
        <v>0303092786</v>
      </c>
      <c r="H21" s="113" t="s">
        <v>494</v>
      </c>
      <c r="I21" s="121">
        <v>3834670</v>
      </c>
      <c r="J21" s="111"/>
      <c r="K21" s="114">
        <v>383467</v>
      </c>
      <c r="L21" s="120"/>
      <c r="M21" s="117"/>
      <c r="N21" s="117"/>
    </row>
    <row r="22" spans="2:14" ht="26.25" customHeight="1">
      <c r="B22" s="111" t="s">
        <v>46</v>
      </c>
      <c r="C22" s="67" t="str">
        <f>IF(F22=0,"",VLOOKUP(F22,DS!$C$3:$E$75,3,0))</f>
        <v>AA/16P</v>
      </c>
      <c r="D22" s="112" t="s">
        <v>615</v>
      </c>
      <c r="E22" s="112">
        <v>42879</v>
      </c>
      <c r="F22" s="113" t="s">
        <v>293</v>
      </c>
      <c r="G22" s="67" t="str">
        <f>IF(F22=0,"",VLOOKUP(F22,DS!$C$3:$E$75,2,0))</f>
        <v>0303092786</v>
      </c>
      <c r="H22" s="113" t="s">
        <v>294</v>
      </c>
      <c r="I22" s="118">
        <v>3835360</v>
      </c>
      <c r="J22" s="111"/>
      <c r="K22" s="122">
        <v>383536</v>
      </c>
      <c r="L22" s="120"/>
      <c r="M22" s="123"/>
      <c r="N22" s="117"/>
    </row>
    <row r="23" spans="2:14" ht="26.25" customHeight="1">
      <c r="B23" s="111" t="s">
        <v>49</v>
      </c>
      <c r="C23" s="67" t="str">
        <f>IF(F23=0,"",VLOOKUP(F23,DS!$C$3:$E$75,3,0))</f>
        <v>TA/16P</v>
      </c>
      <c r="D23" s="112" t="s">
        <v>616</v>
      </c>
      <c r="E23" s="112">
        <v>42879</v>
      </c>
      <c r="F23" s="113" t="s">
        <v>432</v>
      </c>
      <c r="G23" s="67" t="str">
        <f>IF(F23=0,"",VLOOKUP(F23,DS!$C$3:$E$75,2,0))</f>
        <v>0312790184</v>
      </c>
      <c r="H23" s="113" t="s">
        <v>433</v>
      </c>
      <c r="I23" s="118">
        <v>21363640</v>
      </c>
      <c r="J23" s="111"/>
      <c r="K23" s="114">
        <v>2136364</v>
      </c>
      <c r="L23" s="119"/>
      <c r="M23" s="117"/>
      <c r="N23" s="117"/>
    </row>
    <row r="24" spans="2:14" ht="26.25" customHeight="1">
      <c r="B24" s="111" t="s">
        <v>52</v>
      </c>
      <c r="C24" s="67" t="str">
        <f>IF(F24=0,"",VLOOKUP(F24,DS!$C$3:$E$75,3,0))</f>
        <v>AC/17E</v>
      </c>
      <c r="D24" s="112" t="s">
        <v>617</v>
      </c>
      <c r="E24" s="112">
        <v>42886</v>
      </c>
      <c r="F24" s="113" t="s">
        <v>304</v>
      </c>
      <c r="G24" s="67" t="str">
        <f>IF(F24=0,"",VLOOKUP(F24,DS!$C$3:$E$75,2,0))</f>
        <v>0300942001017</v>
      </c>
      <c r="H24" s="113" t="s">
        <v>618</v>
      </c>
      <c r="I24" s="118">
        <v>29311900</v>
      </c>
      <c r="J24" s="111"/>
      <c r="K24" s="114">
        <v>2931190</v>
      </c>
      <c r="L24" s="120"/>
      <c r="M24" s="117"/>
      <c r="N24" s="117"/>
    </row>
    <row r="25" spans="2:14" ht="26.25" customHeight="1">
      <c r="B25" s="111" t="s">
        <v>58</v>
      </c>
      <c r="C25" s="67" t="str">
        <f>IF(F25=0,"",VLOOKUP(F25,DS!$C$3:$E$75,3,0))</f>
        <v>AC/17E</v>
      </c>
      <c r="D25" s="112" t="s">
        <v>619</v>
      </c>
      <c r="E25" s="112">
        <v>42886</v>
      </c>
      <c r="F25" s="113" t="s">
        <v>304</v>
      </c>
      <c r="G25" s="67" t="str">
        <f>IF(F25=0,"",VLOOKUP(F25,DS!$C$3:$E$75,2,0))</f>
        <v>0300942001017</v>
      </c>
      <c r="H25" s="113" t="s">
        <v>620</v>
      </c>
      <c r="I25" s="124">
        <v>33605700</v>
      </c>
      <c r="J25" s="111"/>
      <c r="K25" s="114">
        <v>3360570</v>
      </c>
      <c r="L25" s="120"/>
      <c r="M25" s="117"/>
      <c r="N25" s="117"/>
    </row>
    <row r="26" spans="2:14" ht="26.25" customHeight="1">
      <c r="B26" s="111" t="s">
        <v>62</v>
      </c>
      <c r="C26" s="67" t="str">
        <f>IF(F26=0,"",VLOOKUP(F26,DS!$C$3:$E$75,3,0))</f>
        <v>AC/17E</v>
      </c>
      <c r="D26" s="112"/>
      <c r="E26" s="112">
        <v>42886</v>
      </c>
      <c r="F26" s="113" t="s">
        <v>304</v>
      </c>
      <c r="G26" s="67" t="str">
        <f>IF(F26=0,"",VLOOKUP(F26,DS!$C$3:$E$75,2,0))</f>
        <v>0300942001017</v>
      </c>
      <c r="H26" s="113" t="s">
        <v>621</v>
      </c>
      <c r="I26" s="118">
        <v>30245100</v>
      </c>
      <c r="J26" s="111"/>
      <c r="K26" s="114">
        <v>3024510</v>
      </c>
      <c r="L26" s="120"/>
      <c r="M26" s="117"/>
      <c r="N26" s="117"/>
    </row>
    <row r="27" spans="2:14" ht="35.25" customHeight="1">
      <c r="B27" s="111" t="s">
        <v>64</v>
      </c>
      <c r="C27" s="67" t="str">
        <f>IF(F27=0,"",VLOOKUP(F27,DS!$C$3:$E$75,3,0))</f>
        <v>AD/16P</v>
      </c>
      <c r="D27" s="112" t="s">
        <v>622</v>
      </c>
      <c r="E27" s="112">
        <v>42886</v>
      </c>
      <c r="F27" s="113" t="s">
        <v>288</v>
      </c>
      <c r="G27" s="67" t="str">
        <f>IF(F27=0,"",VLOOKUP(F27,DS!$C$3:$E$75,2,0))</f>
        <v>0313408566</v>
      </c>
      <c r="H27" s="113" t="s">
        <v>289</v>
      </c>
      <c r="I27" s="118">
        <v>31008250</v>
      </c>
      <c r="J27" s="111"/>
      <c r="K27" s="122">
        <v>3100825</v>
      </c>
      <c r="L27" s="120"/>
      <c r="M27" s="117"/>
      <c r="N27" s="117"/>
    </row>
    <row r="28" spans="2:14" ht="35.25" customHeight="1">
      <c r="B28" s="111" t="s">
        <v>66</v>
      </c>
      <c r="C28" s="67" t="str">
        <f>IF(F28=0,"",VLOOKUP(F28,DS!$C$3:$E$75,3,0))</f>
        <v>AD/16P</v>
      </c>
      <c r="D28" s="112" t="s">
        <v>623</v>
      </c>
      <c r="E28" s="112">
        <v>42886</v>
      </c>
      <c r="F28" s="113" t="s">
        <v>288</v>
      </c>
      <c r="G28" s="67" t="str">
        <f>IF(F28=0,"",VLOOKUP(F28,DS!$C$3:$E$75,2,0))</f>
        <v>0313408566</v>
      </c>
      <c r="H28" s="113" t="s">
        <v>289</v>
      </c>
      <c r="I28" s="118">
        <v>31008250</v>
      </c>
      <c r="J28" s="118"/>
      <c r="K28" s="122">
        <v>3100825</v>
      </c>
      <c r="L28" s="120"/>
      <c r="M28" s="117"/>
      <c r="N28" s="117"/>
    </row>
    <row r="29" spans="2:14" ht="35.25" customHeight="1">
      <c r="B29" s="111" t="s">
        <v>94</v>
      </c>
      <c r="C29" s="67" t="str">
        <f>IF(F29=0,"",VLOOKUP(F29,DS!$C$3:$E$75,3,0))</f>
        <v>AD/16P</v>
      </c>
      <c r="D29" s="112" t="s">
        <v>624</v>
      </c>
      <c r="E29" s="112">
        <v>42886</v>
      </c>
      <c r="F29" s="113" t="s">
        <v>288</v>
      </c>
      <c r="G29" s="67" t="str">
        <f>IF(F29=0,"",VLOOKUP(F29,DS!$C$3:$E$75,2,0))</f>
        <v>0313408566</v>
      </c>
      <c r="H29" s="113" t="s">
        <v>289</v>
      </c>
      <c r="I29" s="118">
        <v>31008250</v>
      </c>
      <c r="J29" s="111"/>
      <c r="K29" s="118">
        <v>3100825</v>
      </c>
      <c r="L29" s="120"/>
      <c r="M29" s="122"/>
      <c r="N29" s="117"/>
    </row>
    <row r="30" spans="2:14" ht="35.25" customHeight="1">
      <c r="B30" s="111" t="s">
        <v>95</v>
      </c>
      <c r="C30" s="67" t="str">
        <f>IF(F30=0,"",VLOOKUP(F30,DS!$C$3:$E$75,3,0))</f>
        <v>AD/16P</v>
      </c>
      <c r="D30" s="112" t="s">
        <v>625</v>
      </c>
      <c r="E30" s="112">
        <v>42886</v>
      </c>
      <c r="F30" s="113" t="s">
        <v>288</v>
      </c>
      <c r="G30" s="67" t="str">
        <f>IF(F30=0,"",VLOOKUP(F30,DS!$C$3:$E$75,2,0))</f>
        <v>0313408566</v>
      </c>
      <c r="H30" s="113" t="s">
        <v>289</v>
      </c>
      <c r="I30" s="118">
        <v>31008250</v>
      </c>
      <c r="J30" s="111"/>
      <c r="K30" s="122">
        <v>3100825</v>
      </c>
      <c r="L30" s="120"/>
      <c r="M30" s="123"/>
      <c r="N30" s="117"/>
    </row>
    <row r="31" spans="2:14" ht="35.25" customHeight="1">
      <c r="B31" s="111" t="s">
        <v>97</v>
      </c>
      <c r="C31" s="67" t="str">
        <f>IF(F31=0,"",VLOOKUP(F31,DS!$C$3:$E$75,3,0))</f>
        <v>AD/16P</v>
      </c>
      <c r="D31" s="112" t="s">
        <v>626</v>
      </c>
      <c r="E31" s="112">
        <v>42886</v>
      </c>
      <c r="F31" s="113" t="s">
        <v>288</v>
      </c>
      <c r="G31" s="67" t="str">
        <f>IF(F31=0,"",VLOOKUP(F31,DS!$C$3:$E$75,2,0))</f>
        <v>0313408566</v>
      </c>
      <c r="H31" s="113" t="s">
        <v>289</v>
      </c>
      <c r="I31" s="118">
        <v>31008250</v>
      </c>
      <c r="J31" s="111"/>
      <c r="K31" s="122">
        <v>3100825</v>
      </c>
      <c r="L31" s="120"/>
      <c r="M31" s="123"/>
      <c r="N31" s="117"/>
    </row>
    <row r="32" spans="2:14" ht="35.25" customHeight="1">
      <c r="B32" s="111" t="s">
        <v>125</v>
      </c>
      <c r="C32" s="67" t="str">
        <f>IF(F32=0,"",VLOOKUP(F32,DS!$C$3:$E$75,3,0))</f>
        <v>AD/16P</v>
      </c>
      <c r="D32" s="112" t="s">
        <v>627</v>
      </c>
      <c r="E32" s="112">
        <v>42886</v>
      </c>
      <c r="F32" s="113" t="s">
        <v>288</v>
      </c>
      <c r="G32" s="67" t="str">
        <f>IF(F32=0,"",VLOOKUP(F32,DS!$C$3:$E$75,2,0))</f>
        <v>0313408566</v>
      </c>
      <c r="H32" s="113" t="s">
        <v>289</v>
      </c>
      <c r="I32" s="118">
        <v>31049140</v>
      </c>
      <c r="J32" s="111"/>
      <c r="K32" s="122">
        <v>3104914</v>
      </c>
      <c r="L32" s="120"/>
      <c r="M32" s="123"/>
      <c r="N32" s="117"/>
    </row>
    <row r="33" spans="2:14" ht="35.25" customHeight="1">
      <c r="B33" s="111" t="s">
        <v>146</v>
      </c>
      <c r="C33" s="67" t="str">
        <f>IF(F33=0,"",VLOOKUP(F33,DS!$C$3:$E$75,3,0))</f>
        <v>AD/16P</v>
      </c>
      <c r="D33" s="112" t="s">
        <v>628</v>
      </c>
      <c r="E33" s="112">
        <v>42886</v>
      </c>
      <c r="F33" s="113" t="s">
        <v>288</v>
      </c>
      <c r="G33" s="67" t="str">
        <f>IF(F33=0,"",VLOOKUP(F33,DS!$C$3:$E$75,2,0))</f>
        <v>0313408566</v>
      </c>
      <c r="H33" s="113" t="s">
        <v>289</v>
      </c>
      <c r="I33" s="118">
        <v>21117060</v>
      </c>
      <c r="J33" s="111"/>
      <c r="K33" s="122">
        <v>2111706</v>
      </c>
      <c r="L33" s="120"/>
      <c r="M33" s="123"/>
      <c r="N33" s="117"/>
    </row>
    <row r="34" spans="2:14" ht="26.25" customHeight="1">
      <c r="B34" s="111" t="s">
        <v>148</v>
      </c>
      <c r="C34" s="67" t="str">
        <f>IF(F34=0,"",VLOOKUP(F34,DS!$C$3:$E$75,3,0))</f>
        <v>TL/16P</v>
      </c>
      <c r="D34" s="112" t="s">
        <v>629</v>
      </c>
      <c r="E34" s="112">
        <v>42884</v>
      </c>
      <c r="F34" s="113" t="s">
        <v>630</v>
      </c>
      <c r="G34" s="67" t="str">
        <f>IF(F34=0,"",VLOOKUP(F34,DS!$C$3:$E$75,2,0))</f>
        <v>1100592721</v>
      </c>
      <c r="H34" s="113" t="s">
        <v>631</v>
      </c>
      <c r="I34" s="118">
        <v>28599545</v>
      </c>
      <c r="J34" s="111"/>
      <c r="K34" s="122">
        <v>1429977</v>
      </c>
      <c r="L34" s="120"/>
      <c r="M34" s="123"/>
      <c r="N34" s="117"/>
    </row>
    <row r="35" spans="2:14" ht="26.25" customHeight="1">
      <c r="B35" s="111" t="s">
        <v>152</v>
      </c>
      <c r="C35" s="67" t="str">
        <f>IF(F35=0,"",VLOOKUP(F35,DS!$C$3:$E$75,3,0))</f>
        <v>DP/16P</v>
      </c>
      <c r="D35" s="112" t="s">
        <v>632</v>
      </c>
      <c r="E35" s="112">
        <v>42859</v>
      </c>
      <c r="F35" s="113" t="s">
        <v>313</v>
      </c>
      <c r="G35" s="67" t="str">
        <f>IF(F35=0,"",VLOOKUP(F35,DS!$C$3:$E$75,2,0))</f>
        <v>1101819710</v>
      </c>
      <c r="H35" s="113" t="s">
        <v>314</v>
      </c>
      <c r="I35" s="118">
        <v>17255000</v>
      </c>
      <c r="J35" s="111"/>
      <c r="K35" s="122">
        <v>1725500</v>
      </c>
      <c r="L35" s="120"/>
      <c r="M35" s="123"/>
      <c r="N35" s="117"/>
    </row>
    <row r="36" spans="2:14" ht="26.25" customHeight="1">
      <c r="B36" s="111" t="s">
        <v>180</v>
      </c>
      <c r="C36" s="67" t="str">
        <f>IF(F36=0,"",VLOOKUP(F36,DS!$C$3:$E$75,3,0))</f>
        <v>TP/17P</v>
      </c>
      <c r="D36" s="112" t="s">
        <v>149</v>
      </c>
      <c r="E36" s="112">
        <v>42859</v>
      </c>
      <c r="F36" s="113" t="s">
        <v>322</v>
      </c>
      <c r="G36" s="67" t="str">
        <f>IF(F36=0,"",VLOOKUP(F36,DS!$C$3:$E$75,2,0))</f>
        <v>0309484691</v>
      </c>
      <c r="H36" s="113" t="s">
        <v>323</v>
      </c>
      <c r="I36" s="118">
        <v>5100000</v>
      </c>
      <c r="J36" s="111"/>
      <c r="K36" s="118">
        <v>510000</v>
      </c>
      <c r="L36" s="122"/>
      <c r="M36" s="123"/>
      <c r="N36" s="117"/>
    </row>
    <row r="37" spans="2:14" ht="26.25" customHeight="1">
      <c r="B37" s="111" t="s">
        <v>266</v>
      </c>
      <c r="C37" s="67" t="str">
        <f>IF(F37=0,"",VLOOKUP(F37,DS!$C$3:$E$75,3,0))</f>
        <v>DP/16P</v>
      </c>
      <c r="D37" s="112" t="s">
        <v>633</v>
      </c>
      <c r="E37" s="112">
        <v>42860</v>
      </c>
      <c r="F37" s="113" t="s">
        <v>313</v>
      </c>
      <c r="G37" s="67" t="str">
        <f>IF(F37=0,"",VLOOKUP(F37,DS!$C$3:$E$75,2,0))</f>
        <v>1101819710</v>
      </c>
      <c r="H37" s="113" t="s">
        <v>314</v>
      </c>
      <c r="I37" s="118">
        <v>17255000</v>
      </c>
      <c r="J37" s="111"/>
      <c r="K37" s="118">
        <v>1725500</v>
      </c>
      <c r="L37" s="120"/>
      <c r="M37" s="123"/>
      <c r="N37" s="117"/>
    </row>
    <row r="38" spans="2:14" ht="26.25" customHeight="1">
      <c r="B38" s="111" t="s">
        <v>268</v>
      </c>
      <c r="C38" s="67" t="str">
        <f>IF(F38=0,"",VLOOKUP(F38,DS!$C$3:$E$75,3,0))</f>
        <v>DP/16P</v>
      </c>
      <c r="D38" s="112" t="s">
        <v>634</v>
      </c>
      <c r="E38" s="112">
        <v>42863</v>
      </c>
      <c r="F38" s="113" t="s">
        <v>313</v>
      </c>
      <c r="G38" s="67" t="str">
        <f>IF(F38=0,"",VLOOKUP(F38,DS!$C$3:$E$75,2,0))</f>
        <v>1101819710</v>
      </c>
      <c r="H38" s="113" t="s">
        <v>314</v>
      </c>
      <c r="I38" s="118">
        <v>17255000</v>
      </c>
      <c r="J38" s="111"/>
      <c r="K38" s="118">
        <v>1725500</v>
      </c>
      <c r="L38" s="120"/>
      <c r="M38" s="123"/>
      <c r="N38" s="117"/>
    </row>
    <row r="39" spans="2:14" ht="26.25" customHeight="1">
      <c r="B39" s="111" t="s">
        <v>271</v>
      </c>
      <c r="C39" s="67" t="str">
        <f>IF(F39=0,"",VLOOKUP(F39,DS!$C$3:$E$75,3,0))</f>
        <v>DP/16P</v>
      </c>
      <c r="D39" s="112" t="s">
        <v>635</v>
      </c>
      <c r="E39" s="112">
        <v>42864</v>
      </c>
      <c r="F39" s="113" t="s">
        <v>313</v>
      </c>
      <c r="G39" s="67" t="str">
        <f>IF(F39=0,"",VLOOKUP(F39,DS!$C$3:$E$75,2,0))</f>
        <v>1101819710</v>
      </c>
      <c r="H39" s="113" t="s">
        <v>314</v>
      </c>
      <c r="I39" s="118">
        <v>17255000</v>
      </c>
      <c r="J39" s="111"/>
      <c r="K39" s="118">
        <v>1725500</v>
      </c>
      <c r="L39" s="120"/>
      <c r="M39" s="123"/>
      <c r="N39" s="117"/>
    </row>
    <row r="40" spans="2:14" ht="26.25" customHeight="1">
      <c r="B40" s="111" t="s">
        <v>272</v>
      </c>
      <c r="C40" s="67" t="str">
        <f>IF(F40=0,"",VLOOKUP(F40,DS!$C$3:$E$75,3,0))</f>
        <v>DP/16P</v>
      </c>
      <c r="D40" s="112" t="s">
        <v>636</v>
      </c>
      <c r="E40" s="112">
        <v>42866</v>
      </c>
      <c r="F40" s="113" t="s">
        <v>313</v>
      </c>
      <c r="G40" s="67" t="str">
        <f>IF(F40=0,"",VLOOKUP(F40,DS!$C$3:$E$75,2,0))</f>
        <v>1101819710</v>
      </c>
      <c r="H40" s="113" t="s">
        <v>314</v>
      </c>
      <c r="I40" s="118">
        <v>17255000</v>
      </c>
      <c r="J40" s="111"/>
      <c r="K40" s="118">
        <v>1725500</v>
      </c>
      <c r="L40" s="120"/>
      <c r="M40" s="123"/>
      <c r="N40" s="117"/>
    </row>
    <row r="41" spans="2:14" ht="26.25" customHeight="1">
      <c r="B41" s="111" t="s">
        <v>273</v>
      </c>
      <c r="C41" s="67" t="str">
        <f>IF(F41=0,"",VLOOKUP(F41,DS!$C$3:$E$75,3,0))</f>
        <v>DP/16P</v>
      </c>
      <c r="D41" s="112" t="s">
        <v>626</v>
      </c>
      <c r="E41" s="112">
        <v>42870</v>
      </c>
      <c r="F41" s="113" t="s">
        <v>313</v>
      </c>
      <c r="G41" s="67" t="str">
        <f>IF(F41=0,"",VLOOKUP(F41,DS!$C$3:$E$75,2,0))</f>
        <v>1101819710</v>
      </c>
      <c r="H41" s="113" t="s">
        <v>314</v>
      </c>
      <c r="I41" s="118">
        <v>17255000</v>
      </c>
      <c r="J41" s="111"/>
      <c r="K41" s="118">
        <v>1725500</v>
      </c>
      <c r="L41" s="120"/>
      <c r="M41" s="123"/>
      <c r="N41" s="117"/>
    </row>
    <row r="42" spans="2:14" ht="26.25" customHeight="1">
      <c r="B42" s="111" t="s">
        <v>324</v>
      </c>
      <c r="C42" s="67" t="str">
        <f>IF(F42=0,"",VLOOKUP(F42,DS!$C$3:$E$75,3,0))</f>
        <v>KD/15P</v>
      </c>
      <c r="D42" s="112" t="s">
        <v>637</v>
      </c>
      <c r="E42" s="112">
        <v>42869</v>
      </c>
      <c r="F42" s="113" t="s">
        <v>543</v>
      </c>
      <c r="G42" s="67" t="str">
        <f>IF(F42=0,"",VLOOKUP(F42,DS!$C$3:$E$75,2,0))</f>
        <v>0310686815</v>
      </c>
      <c r="H42" s="113" t="s">
        <v>314</v>
      </c>
      <c r="I42" s="125">
        <v>17255000</v>
      </c>
      <c r="J42" s="111"/>
      <c r="K42" s="125">
        <v>1725500</v>
      </c>
      <c r="L42" s="120"/>
      <c r="M42" s="123"/>
      <c r="N42" s="117"/>
    </row>
    <row r="43" spans="2:14" ht="26.25" customHeight="1">
      <c r="B43" s="111" t="s">
        <v>325</v>
      </c>
      <c r="C43" s="67" t="str">
        <f>IF(F43=0,"",VLOOKUP(F43,DS!$C$3:$E$75,3,0))</f>
        <v>KD/15P</v>
      </c>
      <c r="D43" s="112" t="s">
        <v>638</v>
      </c>
      <c r="E43" s="112">
        <v>42870</v>
      </c>
      <c r="F43" s="113" t="s">
        <v>543</v>
      </c>
      <c r="G43" s="67" t="str">
        <f>IF(F43=0,"",VLOOKUP(F43,DS!$C$3:$E$75,2,0))</f>
        <v>0310686815</v>
      </c>
      <c r="H43" s="113" t="s">
        <v>314</v>
      </c>
      <c r="I43" s="125">
        <v>17255000</v>
      </c>
      <c r="J43" s="111"/>
      <c r="K43" s="125">
        <v>1725500</v>
      </c>
      <c r="L43" s="120"/>
      <c r="M43" s="123"/>
      <c r="N43" s="117"/>
    </row>
    <row r="44" spans="2:14" ht="26.25" customHeight="1">
      <c r="B44" s="111" t="s">
        <v>295</v>
      </c>
      <c r="C44" s="67" t="str">
        <f>IF(F44=0,"",VLOOKUP(F44,DS!$C$3:$E$75,3,0))</f>
        <v>KD/15P</v>
      </c>
      <c r="D44" s="112" t="s">
        <v>639</v>
      </c>
      <c r="E44" s="112">
        <v>42871</v>
      </c>
      <c r="F44" s="113" t="s">
        <v>543</v>
      </c>
      <c r="G44" s="67" t="str">
        <f>IF(F44=0,"",VLOOKUP(F44,DS!$C$3:$E$75,2,0))</f>
        <v>0310686815</v>
      </c>
      <c r="H44" s="113" t="s">
        <v>314</v>
      </c>
      <c r="I44" s="125">
        <v>17255000</v>
      </c>
      <c r="J44" s="111"/>
      <c r="K44" s="125">
        <v>1725500</v>
      </c>
      <c r="L44" s="120"/>
      <c r="M44" s="123"/>
      <c r="N44" s="117"/>
    </row>
    <row r="45" spans="2:14" ht="26.25" customHeight="1">
      <c r="B45" s="111" t="s">
        <v>499</v>
      </c>
      <c r="C45" s="67" t="str">
        <f>IF(F45=0,"",VLOOKUP(F45,DS!$C$3:$E$75,3,0))</f>
        <v>DP/16P</v>
      </c>
      <c r="D45" s="112" t="s">
        <v>640</v>
      </c>
      <c r="E45" s="112">
        <v>42873</v>
      </c>
      <c r="F45" s="113" t="s">
        <v>313</v>
      </c>
      <c r="G45" s="67" t="str">
        <f>IF(F45=0,"",VLOOKUP(F45,DS!$C$3:$E$75,2,0))</f>
        <v>1101819710</v>
      </c>
      <c r="H45" s="113" t="s">
        <v>314</v>
      </c>
      <c r="I45" s="125">
        <v>17864000</v>
      </c>
      <c r="J45" s="111"/>
      <c r="K45" s="125">
        <v>1786400</v>
      </c>
      <c r="L45" s="120"/>
      <c r="M45" s="123"/>
      <c r="N45" s="117"/>
    </row>
    <row r="46" spans="2:14" ht="26.25" customHeight="1">
      <c r="B46" s="111" t="s">
        <v>326</v>
      </c>
      <c r="C46" s="67" t="str">
        <f>IF(F46=0,"",VLOOKUP(F46,DS!$C$3:$E$75,3,0))</f>
        <v>NH/15P</v>
      </c>
      <c r="D46" s="112" t="s">
        <v>641</v>
      </c>
      <c r="E46" s="112">
        <v>42875</v>
      </c>
      <c r="F46" s="113" t="s">
        <v>316</v>
      </c>
      <c r="G46" s="67" t="str">
        <f>IF(F46=0,"",VLOOKUP(F46,DS!$C$3:$E$75,2,0))</f>
        <v>0302673259</v>
      </c>
      <c r="H46" s="113" t="s">
        <v>556</v>
      </c>
      <c r="I46" s="125">
        <v>4495500</v>
      </c>
      <c r="J46" s="111"/>
      <c r="K46" s="125">
        <v>449550</v>
      </c>
      <c r="L46" s="120"/>
      <c r="M46" s="123"/>
      <c r="N46" s="117"/>
    </row>
    <row r="47" spans="2:14" ht="26.25" customHeight="1">
      <c r="B47" s="111" t="s">
        <v>330</v>
      </c>
      <c r="C47" s="67" t="str">
        <f>IF(F47=0,"",VLOOKUP(F47,DS!$C$3:$E$75,3,0))</f>
        <v>NH/15P</v>
      </c>
      <c r="D47" s="112" t="s">
        <v>641</v>
      </c>
      <c r="E47" s="112">
        <v>42875</v>
      </c>
      <c r="F47" s="113" t="s">
        <v>316</v>
      </c>
      <c r="G47" s="67" t="str">
        <f>IF(F47=0,"",VLOOKUP(F47,DS!$C$3:$E$75,2,0))</f>
        <v>0302673259</v>
      </c>
      <c r="H47" s="113" t="s">
        <v>642</v>
      </c>
      <c r="I47" s="125">
        <v>4483800</v>
      </c>
      <c r="J47" s="111"/>
      <c r="K47" s="125">
        <v>448380</v>
      </c>
      <c r="L47" s="120"/>
      <c r="M47" s="123"/>
      <c r="N47" s="117"/>
    </row>
    <row r="48" spans="2:14" ht="26.25" customHeight="1">
      <c r="B48" s="111" t="s">
        <v>338</v>
      </c>
      <c r="C48" s="67" t="str">
        <f>IF(F48=0,"",VLOOKUP(F48,DS!$C$3:$E$75,3,0))</f>
        <v>DP/16P</v>
      </c>
      <c r="D48" s="112" t="s">
        <v>643</v>
      </c>
      <c r="E48" s="112">
        <v>42875</v>
      </c>
      <c r="F48" s="113" t="s">
        <v>313</v>
      </c>
      <c r="G48" s="67" t="str">
        <f>IF(F48=0,"",VLOOKUP(F48,DS!$C$3:$E$75,2,0))</f>
        <v>1101819710</v>
      </c>
      <c r="H48" s="113" t="s">
        <v>314</v>
      </c>
      <c r="I48" s="125">
        <v>17864000</v>
      </c>
      <c r="J48" s="111"/>
      <c r="K48" s="125">
        <v>1786400</v>
      </c>
      <c r="L48" s="120"/>
      <c r="M48" s="123"/>
      <c r="N48" s="117"/>
    </row>
    <row r="49" spans="2:14" ht="26.25" customHeight="1">
      <c r="B49" s="111" t="s">
        <v>342</v>
      </c>
      <c r="C49" s="67" t="str">
        <f>IF(F49=0,"",VLOOKUP(F49,DS!$C$3:$E$75,3,0))</f>
        <v>DP/16P</v>
      </c>
      <c r="D49" s="112" t="s">
        <v>644</v>
      </c>
      <c r="E49" s="112">
        <v>42876</v>
      </c>
      <c r="F49" s="113" t="s">
        <v>313</v>
      </c>
      <c r="G49" s="67" t="str">
        <f>IF(F49=0,"",VLOOKUP(F49,DS!$C$3:$E$75,2,0))</f>
        <v>1101819710</v>
      </c>
      <c r="H49" s="113" t="s">
        <v>314</v>
      </c>
      <c r="I49" s="125">
        <v>17864000</v>
      </c>
      <c r="J49" s="111"/>
      <c r="K49" s="125">
        <v>1786400</v>
      </c>
      <c r="L49" s="120"/>
      <c r="M49" s="123"/>
      <c r="N49" s="117"/>
    </row>
    <row r="50" spans="2:14" ht="26.25" customHeight="1">
      <c r="B50" s="111" t="s">
        <v>346</v>
      </c>
      <c r="C50" s="67" t="str">
        <f>IF(F50=0,"",VLOOKUP(F50,DS!$C$3:$E$75,3,0))</f>
        <v>DP/16P</v>
      </c>
      <c r="D50" s="112" t="s">
        <v>645</v>
      </c>
      <c r="E50" s="112">
        <v>42877</v>
      </c>
      <c r="F50" s="113" t="s">
        <v>313</v>
      </c>
      <c r="G50" s="67" t="str">
        <f>IF(F50=0,"",VLOOKUP(F50,DS!$C$3:$E$75,2,0))</f>
        <v>1101819710</v>
      </c>
      <c r="H50" s="113" t="s">
        <v>314</v>
      </c>
      <c r="I50" s="125">
        <v>17864000</v>
      </c>
      <c r="J50" s="111"/>
      <c r="K50" s="122">
        <v>1786400</v>
      </c>
      <c r="L50" s="120"/>
      <c r="M50" s="123"/>
      <c r="N50" s="117"/>
    </row>
    <row r="51" spans="2:14" ht="26.25" customHeight="1">
      <c r="B51" s="111" t="s">
        <v>350</v>
      </c>
      <c r="C51" s="67" t="str">
        <f>IF(F51=0,"",VLOOKUP(F51,DS!$C$3:$E$75,3,0))</f>
        <v>DP/16P</v>
      </c>
      <c r="D51" s="112" t="s">
        <v>646</v>
      </c>
      <c r="E51" s="112">
        <v>42878</v>
      </c>
      <c r="F51" s="113" t="s">
        <v>313</v>
      </c>
      <c r="G51" s="67" t="str">
        <f>IF(F51=0,"",VLOOKUP(F51,DS!$C$3:$E$75,2,0))</f>
        <v>1101819710</v>
      </c>
      <c r="H51" s="113" t="s">
        <v>314</v>
      </c>
      <c r="I51" s="125">
        <v>17864000</v>
      </c>
      <c r="J51" s="111"/>
      <c r="K51" s="122">
        <v>1786400</v>
      </c>
      <c r="L51" s="120"/>
      <c r="M51" s="123"/>
      <c r="N51" s="117"/>
    </row>
    <row r="52" spans="2:14" ht="26.25" customHeight="1">
      <c r="B52" s="111" t="s">
        <v>352</v>
      </c>
      <c r="C52" s="67" t="str">
        <f>IF(F52=0,"",VLOOKUP(F52,DS!$C$3:$E$75,3,0))</f>
        <v>DP/16P</v>
      </c>
      <c r="D52" s="112" t="s">
        <v>291</v>
      </c>
      <c r="E52" s="112">
        <v>42879</v>
      </c>
      <c r="F52" s="113" t="s">
        <v>313</v>
      </c>
      <c r="G52" s="67" t="str">
        <f>IF(F52=0,"",VLOOKUP(F52,DS!$C$3:$E$75,2,0))</f>
        <v>1101819710</v>
      </c>
      <c r="H52" s="113" t="s">
        <v>314</v>
      </c>
      <c r="I52" s="125">
        <v>17864000</v>
      </c>
      <c r="J52" s="111"/>
      <c r="K52" s="122">
        <v>1786400</v>
      </c>
      <c r="L52" s="120"/>
      <c r="M52" s="123"/>
      <c r="N52" s="117"/>
    </row>
    <row r="53" spans="2:14" ht="26.25" customHeight="1">
      <c r="B53" s="111" t="s">
        <v>356</v>
      </c>
      <c r="C53" s="67" t="str">
        <f>IF(F53=0,"",VLOOKUP(F53,DS!$C$3:$E$75,3,0))</f>
        <v>DP/16P</v>
      </c>
      <c r="D53" s="112" t="s">
        <v>647</v>
      </c>
      <c r="E53" s="112">
        <v>42880</v>
      </c>
      <c r="F53" s="113" t="s">
        <v>313</v>
      </c>
      <c r="G53" s="67" t="str">
        <f>IF(F53=0,"",VLOOKUP(F53,DS!$C$3:$E$75,2,0))</f>
        <v>1101819710</v>
      </c>
      <c r="H53" s="113" t="s">
        <v>314</v>
      </c>
      <c r="I53" s="125">
        <v>17864000</v>
      </c>
      <c r="J53" s="111"/>
      <c r="K53" s="122">
        <v>1786400</v>
      </c>
      <c r="L53" s="120"/>
      <c r="M53" s="123"/>
      <c r="N53" s="117"/>
    </row>
    <row r="54" spans="2:14" ht="26.25" customHeight="1">
      <c r="B54" s="111" t="s">
        <v>360</v>
      </c>
      <c r="C54" s="67" t="str">
        <f>IF(F54=0,"",VLOOKUP(F54,DS!$C$3:$E$75,3,0))</f>
        <v>TP/16P</v>
      </c>
      <c r="D54" s="112" t="s">
        <v>648</v>
      </c>
      <c r="E54" s="112">
        <v>42881</v>
      </c>
      <c r="F54" s="113" t="s">
        <v>649</v>
      </c>
      <c r="G54" s="67" t="str">
        <f>IF(F54=0,"",VLOOKUP(F54,DS!$C$3:$E$75,2,0))</f>
        <v>0301755780</v>
      </c>
      <c r="H54" s="113" t="s">
        <v>650</v>
      </c>
      <c r="I54" s="125">
        <v>99414000</v>
      </c>
      <c r="J54" s="111"/>
      <c r="K54" s="122">
        <v>9941400</v>
      </c>
      <c r="L54" s="120"/>
      <c r="M54" s="123"/>
      <c r="N54" s="117"/>
    </row>
    <row r="55" spans="2:14" ht="26.25" customHeight="1">
      <c r="B55" s="111" t="s">
        <v>364</v>
      </c>
      <c r="C55" s="67" t="str">
        <f>IF(F55=0,"",VLOOKUP(F55,DS!$C$3:$E$75,3,0))</f>
        <v>DP/16P</v>
      </c>
      <c r="D55" s="112" t="s">
        <v>651</v>
      </c>
      <c r="E55" s="112">
        <v>42881</v>
      </c>
      <c r="F55" s="113" t="s">
        <v>313</v>
      </c>
      <c r="G55" s="67" t="str">
        <f>IF(F55=0,"",VLOOKUP(F55,DS!$C$3:$E$75,2,0))</f>
        <v>1101819710</v>
      </c>
      <c r="H55" s="113" t="s">
        <v>314</v>
      </c>
      <c r="I55" s="125">
        <v>17864000</v>
      </c>
      <c r="J55" s="111"/>
      <c r="K55" s="122">
        <v>1786400</v>
      </c>
      <c r="L55" s="120"/>
      <c r="M55" s="123"/>
      <c r="N55" s="117"/>
    </row>
    <row r="56" spans="2:14" ht="26.25" customHeight="1">
      <c r="B56" s="111" t="s">
        <v>368</v>
      </c>
      <c r="C56" s="67" t="str">
        <f>IF(F56=0,"",VLOOKUP(F56,DS!$C$3:$E$75,3,0))</f>
        <v>DP/16P</v>
      </c>
      <c r="D56" s="112" t="s">
        <v>652</v>
      </c>
      <c r="E56" s="112">
        <v>42882</v>
      </c>
      <c r="F56" s="113" t="s">
        <v>313</v>
      </c>
      <c r="G56" s="67" t="str">
        <f>IF(F56=0,"",VLOOKUP(F56,DS!$C$3:$E$75,2,0))</f>
        <v>1101819710</v>
      </c>
      <c r="H56" s="113" t="s">
        <v>314</v>
      </c>
      <c r="I56" s="125">
        <v>17864000</v>
      </c>
      <c r="J56" s="111"/>
      <c r="K56" s="122">
        <v>1786400</v>
      </c>
      <c r="L56" s="120"/>
      <c r="M56" s="123"/>
      <c r="N56" s="117"/>
    </row>
    <row r="57" spans="2:14" ht="26.25" customHeight="1">
      <c r="B57" s="111" t="s">
        <v>370</v>
      </c>
      <c r="C57" s="67" t="str">
        <f>IF(F57=0,"",VLOOKUP(F57,DS!$C$3:$E$75,3,0))</f>
        <v>DP/16P</v>
      </c>
      <c r="D57" s="112" t="s">
        <v>653</v>
      </c>
      <c r="E57" s="112">
        <v>42883</v>
      </c>
      <c r="F57" s="113" t="s">
        <v>313</v>
      </c>
      <c r="G57" s="67" t="str">
        <f>IF(F57=0,"",VLOOKUP(F57,DS!$C$3:$E$75,2,0))</f>
        <v>1101819710</v>
      </c>
      <c r="H57" s="113" t="s">
        <v>314</v>
      </c>
      <c r="I57" s="125">
        <v>17864000</v>
      </c>
      <c r="J57" s="111"/>
      <c r="K57" s="122">
        <v>1786400</v>
      </c>
      <c r="L57" s="120"/>
      <c r="M57" s="123"/>
      <c r="N57" s="117"/>
    </row>
    <row r="58" spans="2:14" ht="26.25" customHeight="1">
      <c r="B58" s="111" t="s">
        <v>374</v>
      </c>
      <c r="C58" s="67" t="str">
        <f>IF(F58=0,"",VLOOKUP(F58,DS!$C$3:$E$75,3,0))</f>
        <v>NH/15P</v>
      </c>
      <c r="D58" s="112" t="s">
        <v>654</v>
      </c>
      <c r="E58" s="112">
        <v>42884</v>
      </c>
      <c r="F58" s="113" t="s">
        <v>316</v>
      </c>
      <c r="G58" s="67" t="str">
        <f>IF(F58=0,"",VLOOKUP(F58,DS!$C$3:$E$75,2,0))</f>
        <v>0302673259</v>
      </c>
      <c r="H58" s="113" t="s">
        <v>556</v>
      </c>
      <c r="I58" s="125">
        <v>8325000</v>
      </c>
      <c r="J58" s="111"/>
      <c r="K58" s="122">
        <v>832500</v>
      </c>
      <c r="L58" s="120"/>
      <c r="M58" s="123"/>
      <c r="N58" s="117"/>
    </row>
    <row r="59" spans="2:14" ht="26.25" customHeight="1">
      <c r="B59" s="111" t="s">
        <v>376</v>
      </c>
      <c r="C59" s="67" t="str">
        <f>IF(F59=0,"",VLOOKUP(F59,DS!$C$3:$E$75,3,0))</f>
        <v>DP/16P</v>
      </c>
      <c r="D59" s="112" t="s">
        <v>655</v>
      </c>
      <c r="E59" s="112">
        <v>42884</v>
      </c>
      <c r="F59" s="113" t="s">
        <v>313</v>
      </c>
      <c r="G59" s="67" t="str">
        <f>IF(F59=0,"",VLOOKUP(F59,DS!$C$3:$E$75,2,0))</f>
        <v>1101819710</v>
      </c>
      <c r="H59" s="113" t="s">
        <v>314</v>
      </c>
      <c r="I59" s="125">
        <v>17864000</v>
      </c>
      <c r="J59" s="111"/>
      <c r="K59" s="122">
        <v>1786400</v>
      </c>
      <c r="L59" s="120"/>
      <c r="M59" s="123"/>
      <c r="N59" s="117"/>
    </row>
    <row r="60" spans="2:14" ht="26.25" customHeight="1">
      <c r="B60" s="111" t="s">
        <v>380</v>
      </c>
      <c r="C60" s="67" t="str">
        <f>IF(F60=0,"",VLOOKUP(F60,DS!$C$3:$E$75,3,0))</f>
        <v>DP/16P</v>
      </c>
      <c r="D60" s="112" t="s">
        <v>656</v>
      </c>
      <c r="E60" s="112">
        <v>42885</v>
      </c>
      <c r="F60" s="113" t="s">
        <v>313</v>
      </c>
      <c r="G60" s="67" t="str">
        <f>IF(F60=0,"",VLOOKUP(F60,DS!$C$3:$E$75,2,0))</f>
        <v>1101819710</v>
      </c>
      <c r="H60" s="113" t="s">
        <v>314</v>
      </c>
      <c r="I60" s="125">
        <v>17864000</v>
      </c>
      <c r="J60" s="111"/>
      <c r="K60" s="122">
        <v>1786400</v>
      </c>
      <c r="L60" s="120"/>
      <c r="M60" s="126" t="s">
        <v>524</v>
      </c>
      <c r="N60" s="117"/>
    </row>
    <row r="61" spans="2:14" ht="26.25" customHeight="1">
      <c r="B61" s="111" t="s">
        <v>382</v>
      </c>
      <c r="C61" s="67" t="str">
        <f>IF(F61=0,"",VLOOKUP(F61,DS!$C$3:$E$75,3,0))</f>
        <v>DP/16P</v>
      </c>
      <c r="D61" s="112" t="s">
        <v>657</v>
      </c>
      <c r="E61" s="112">
        <v>42886</v>
      </c>
      <c r="F61" s="113" t="s">
        <v>313</v>
      </c>
      <c r="G61" s="67" t="str">
        <f>IF(F61=0,"",VLOOKUP(F61,DS!$C$3:$E$75,2,0))</f>
        <v>1101819710</v>
      </c>
      <c r="H61" s="113" t="s">
        <v>314</v>
      </c>
      <c r="I61" s="125">
        <v>17864000</v>
      </c>
      <c r="J61" s="111"/>
      <c r="K61" s="122">
        <v>1786400</v>
      </c>
      <c r="L61" s="120"/>
      <c r="M61" s="126"/>
      <c r="N61" s="117"/>
    </row>
    <row r="62" spans="2:14" ht="26.25" customHeight="1">
      <c r="B62" s="111" t="s">
        <v>385</v>
      </c>
      <c r="C62" s="67" t="str">
        <f>IF(F62=0,"",VLOOKUP(F62,DS!$C$3:$E$75,3,0))</f>
        <v>SA/14P</v>
      </c>
      <c r="D62" s="112" t="s">
        <v>658</v>
      </c>
      <c r="E62" s="112">
        <v>42836</v>
      </c>
      <c r="F62" s="113" t="s">
        <v>659</v>
      </c>
      <c r="G62" s="67" t="str">
        <f>IF(F62=0,"",VLOOKUP(F62,DS!$C$3:$E$75,2,0))</f>
        <v>0312439120</v>
      </c>
      <c r="H62" s="113" t="s">
        <v>660</v>
      </c>
      <c r="I62" s="125">
        <v>2500000</v>
      </c>
      <c r="J62" s="111"/>
      <c r="K62" s="122">
        <v>250000</v>
      </c>
      <c r="L62" s="120"/>
      <c r="M62" s="126"/>
      <c r="N62" s="117"/>
    </row>
    <row r="63" spans="2:14" ht="26.25" customHeight="1">
      <c r="B63" s="111" t="s">
        <v>389</v>
      </c>
      <c r="C63" s="67" t="str">
        <f>IF(F63=0,"",VLOOKUP(F63,DS!$C$3:$E$75,3,0))</f>
        <v>NN/16P</v>
      </c>
      <c r="D63" s="112" t="s">
        <v>661</v>
      </c>
      <c r="E63" s="112">
        <v>42845</v>
      </c>
      <c r="F63" s="113" t="s">
        <v>378</v>
      </c>
      <c r="G63" s="67" t="str">
        <f>IF(F63=0,"",VLOOKUP(F63,DS!$C$3:$E$75,2,0))</f>
        <v>0304680974</v>
      </c>
      <c r="H63" s="113" t="s">
        <v>662</v>
      </c>
      <c r="I63" s="125">
        <v>1460000</v>
      </c>
      <c r="J63" s="111"/>
      <c r="K63" s="125">
        <v>146000</v>
      </c>
      <c r="L63" s="120"/>
      <c r="M63" s="126"/>
      <c r="N63" s="117"/>
    </row>
    <row r="64" spans="2:14" ht="26.25" customHeight="1">
      <c r="B64" s="111" t="s">
        <v>391</v>
      </c>
      <c r="C64" s="67" t="str">
        <f>IF(F64=0,"",VLOOKUP(F64,DS!$C$3:$E$75,3,0))</f>
        <v>AA/16P</v>
      </c>
      <c r="D64" s="112" t="s">
        <v>663</v>
      </c>
      <c r="E64" s="112">
        <v>42846</v>
      </c>
      <c r="F64" s="113" t="s">
        <v>664</v>
      </c>
      <c r="G64" s="67" t="str">
        <f>IF(F64=0,"",VLOOKUP(F64,DS!$C$3:$E$75,2,0))</f>
        <v>0309226997</v>
      </c>
      <c r="H64" s="113" t="s">
        <v>665</v>
      </c>
      <c r="I64" s="125">
        <v>5193104</v>
      </c>
      <c r="J64" s="111"/>
      <c r="K64" s="122">
        <v>519311</v>
      </c>
      <c r="L64" s="120"/>
      <c r="M64" s="126"/>
      <c r="N64" s="117"/>
    </row>
    <row r="65" spans="2:14" ht="26.25" customHeight="1">
      <c r="B65" s="111" t="s">
        <v>394</v>
      </c>
      <c r="C65" s="67" t="e">
        <f>IF(F65=0,"",VLOOKUP(F65,DS!$C$3:$E$75,3,0))</f>
        <v>#N/A</v>
      </c>
      <c r="D65" s="112" t="s">
        <v>666</v>
      </c>
      <c r="E65" s="112">
        <v>42847</v>
      </c>
      <c r="F65" s="113" t="s">
        <v>667</v>
      </c>
      <c r="G65" s="67"/>
      <c r="H65" s="113" t="s">
        <v>668</v>
      </c>
      <c r="I65" s="125">
        <v>14942400</v>
      </c>
      <c r="J65" s="111"/>
      <c r="K65" s="122">
        <v>14942400</v>
      </c>
      <c r="L65" s="120"/>
      <c r="M65" s="126"/>
      <c r="N65" s="117"/>
    </row>
    <row r="66" spans="2:14" ht="26.25" customHeight="1">
      <c r="B66" s="111" t="s">
        <v>398</v>
      </c>
      <c r="C66" s="67" t="str">
        <f>IF(F66=0,"",VLOOKUP(F66,DS!$C$3:$E$75,3,0))</f>
        <v>CL/16P</v>
      </c>
      <c r="D66" s="112" t="s">
        <v>558</v>
      </c>
      <c r="E66" s="112">
        <v>42858</v>
      </c>
      <c r="F66" s="113" t="s">
        <v>669</v>
      </c>
      <c r="G66" s="67" t="str">
        <f>IF(F66=0,"",VLOOKUP(F66,DS!$C$3:$E$75,2,0))</f>
        <v>1801171288</v>
      </c>
      <c r="H66" s="113" t="s">
        <v>670</v>
      </c>
      <c r="I66" s="125">
        <v>9090909</v>
      </c>
      <c r="J66" s="111"/>
      <c r="K66" s="122">
        <v>909091</v>
      </c>
      <c r="L66" s="120"/>
      <c r="M66" s="126"/>
      <c r="N66" s="117"/>
    </row>
    <row r="67" spans="2:14" ht="26.25" customHeight="1">
      <c r="B67" s="111" t="s">
        <v>400</v>
      </c>
      <c r="C67" s="67" t="str">
        <f>IF(F67=0,"",VLOOKUP(F67,DS!$C$3:$E$75,3,0))</f>
        <v>AA/16P</v>
      </c>
      <c r="D67" s="112" t="s">
        <v>671</v>
      </c>
      <c r="E67" s="112">
        <v>42860</v>
      </c>
      <c r="F67" s="113" t="s">
        <v>344</v>
      </c>
      <c r="G67" s="67" t="str">
        <f>IF(F67=0,"",VLOOKUP(F67,DS!$C$3:$E$75,2,0))</f>
        <v>0300450673</v>
      </c>
      <c r="H67" s="113" t="s">
        <v>672</v>
      </c>
      <c r="I67" s="125">
        <v>527291</v>
      </c>
      <c r="J67" s="111"/>
      <c r="K67" s="122">
        <v>52729</v>
      </c>
      <c r="L67" s="120"/>
      <c r="M67" s="126"/>
      <c r="N67" s="117"/>
    </row>
    <row r="68" spans="2:14" ht="26.25" customHeight="1">
      <c r="B68" s="111" t="s">
        <v>403</v>
      </c>
      <c r="C68" s="67" t="str">
        <f>IF(F68=0,"",VLOOKUP(F68,DS!$C$3:$E$75,3,0))</f>
        <v>KV/17P</v>
      </c>
      <c r="D68" s="112" t="s">
        <v>673</v>
      </c>
      <c r="E68" s="112">
        <v>42860</v>
      </c>
      <c r="F68" s="113" t="s">
        <v>674</v>
      </c>
      <c r="G68" s="67" t="str">
        <f>IF(F68=0,"",VLOOKUP(F68,DS!$C$3:$E$75,2,0))</f>
        <v>0309532497</v>
      </c>
      <c r="H68" s="113" t="s">
        <v>675</v>
      </c>
      <c r="I68" s="125">
        <v>1275454</v>
      </c>
      <c r="J68" s="111"/>
      <c r="K68" s="122">
        <v>127545</v>
      </c>
      <c r="L68" s="120"/>
      <c r="M68" s="126"/>
      <c r="N68" s="117"/>
    </row>
    <row r="69" spans="2:14" ht="26.25" customHeight="1">
      <c r="B69" s="111" t="s">
        <v>407</v>
      </c>
      <c r="C69" s="67" t="str">
        <f>IF(F69=0,"",VLOOKUP(F69,DS!$C$3:$E$75,3,0))</f>
        <v>AA/14P</v>
      </c>
      <c r="D69" s="112" t="s">
        <v>676</v>
      </c>
      <c r="E69" s="112">
        <v>42861</v>
      </c>
      <c r="F69" s="113" t="s">
        <v>358</v>
      </c>
      <c r="G69" s="67" t="str">
        <f>IF(F69=0,"",VLOOKUP(F69,DS!$C$3:$E$75,2,0))</f>
        <v>0302499201</v>
      </c>
      <c r="H69" s="113" t="s">
        <v>359</v>
      </c>
      <c r="I69" s="125">
        <v>9304546</v>
      </c>
      <c r="J69" s="111"/>
      <c r="K69" s="122">
        <v>930454</v>
      </c>
      <c r="L69" s="120"/>
      <c r="M69" s="126"/>
      <c r="N69" s="117"/>
    </row>
    <row r="70" spans="2:14" ht="26.25" customHeight="1">
      <c r="B70" s="111" t="s">
        <v>408</v>
      </c>
      <c r="C70" s="67" t="str">
        <f>IF(F70=0,"",VLOOKUP(F70,DS!$C$3:$E$75,3,0))</f>
        <v>LA/16E</v>
      </c>
      <c r="D70" s="113" t="s">
        <v>677</v>
      </c>
      <c r="E70" s="112">
        <v>42861</v>
      </c>
      <c r="F70" s="113" t="s">
        <v>348</v>
      </c>
      <c r="G70" s="67" t="str">
        <f>IF(F70=0,"",VLOOKUP(F70,DS!$C$3:$E$75,2,0))</f>
        <v>0106869738-030</v>
      </c>
      <c r="H70" s="113" t="s">
        <v>678</v>
      </c>
      <c r="I70" s="125">
        <v>3392149</v>
      </c>
      <c r="J70" s="111"/>
      <c r="K70" s="122">
        <v>339215</v>
      </c>
      <c r="L70" s="120"/>
      <c r="N70" s="117"/>
    </row>
    <row r="71" spans="2:14" ht="26.25" customHeight="1">
      <c r="B71" s="111" t="s">
        <v>409</v>
      </c>
      <c r="C71" s="67" t="str">
        <f>IF(F71=0,"",VLOOKUP(F71,DS!$C$3:$E$75,3,0))</f>
        <v>TV/17P</v>
      </c>
      <c r="D71" s="112" t="s">
        <v>137</v>
      </c>
      <c r="E71" s="112">
        <v>42863</v>
      </c>
      <c r="F71" s="113" t="s">
        <v>366</v>
      </c>
      <c r="G71" s="67" t="str">
        <f>IF(F71=0,"",VLOOKUP(F71,DS!$C$3:$E$75,2,0))</f>
        <v>0310151760</v>
      </c>
      <c r="H71" s="113" t="s">
        <v>679</v>
      </c>
      <c r="I71" s="125">
        <v>1600000</v>
      </c>
      <c r="J71" s="111"/>
      <c r="K71" s="122">
        <v>160000</v>
      </c>
      <c r="L71" s="120"/>
      <c r="M71" s="126"/>
      <c r="N71" s="117"/>
    </row>
    <row r="72" spans="2:14" ht="26.25" customHeight="1">
      <c r="B72" s="111" t="s">
        <v>410</v>
      </c>
      <c r="C72" s="67" t="str">
        <f>IF(F72=0,"",VLOOKUP(F72,DS!$C$3:$E$75,3,0))</f>
        <v>AA/14P</v>
      </c>
      <c r="D72" s="112" t="s">
        <v>680</v>
      </c>
      <c r="E72" s="112">
        <v>42866</v>
      </c>
      <c r="F72" s="113" t="s">
        <v>358</v>
      </c>
      <c r="G72" s="67" t="str">
        <f>IF(F72=0,"",VLOOKUP(F72,DS!$C$3:$E$75,2,0))</f>
        <v>0302499201</v>
      </c>
      <c r="H72" s="113" t="s">
        <v>359</v>
      </c>
      <c r="I72" s="125">
        <v>9304546</v>
      </c>
      <c r="J72" s="111"/>
      <c r="K72" s="122">
        <v>930454</v>
      </c>
      <c r="L72" s="120"/>
      <c r="M72" s="126"/>
      <c r="N72" s="117"/>
    </row>
    <row r="73" spans="2:14" ht="26.25" customHeight="1">
      <c r="B73" s="111" t="s">
        <v>411</v>
      </c>
      <c r="C73" s="67" t="str">
        <f>IF(F73=0,"",VLOOKUP(F73,DS!$C$3:$E$75,3,0))</f>
        <v>AA/16P</v>
      </c>
      <c r="D73" s="112" t="s">
        <v>681</v>
      </c>
      <c r="E73" s="112">
        <v>42870</v>
      </c>
      <c r="F73" s="113" t="s">
        <v>344</v>
      </c>
      <c r="G73" s="67" t="str">
        <f>IF(F73=0,"",VLOOKUP(F73,DS!$C$3:$E$75,2,0))</f>
        <v>0300450673</v>
      </c>
      <c r="H73" s="113" t="s">
        <v>682</v>
      </c>
      <c r="I73" s="125">
        <v>3721718</v>
      </c>
      <c r="J73" s="111"/>
      <c r="K73" s="122">
        <v>372172</v>
      </c>
      <c r="L73" s="120"/>
      <c r="M73" s="126"/>
      <c r="N73" s="117"/>
    </row>
    <row r="74" spans="2:14" ht="26.25" customHeight="1">
      <c r="B74" s="111" t="s">
        <v>412</v>
      </c>
      <c r="C74" s="67" t="str">
        <f>IF(F74=0,"",VLOOKUP(F74,DS!$C$3:$E$75,3,0))</f>
        <v>AC/16P</v>
      </c>
      <c r="D74" s="112" t="s">
        <v>683</v>
      </c>
      <c r="E74" s="112">
        <v>42871</v>
      </c>
      <c r="F74" s="113" t="s">
        <v>362</v>
      </c>
      <c r="G74" s="67" t="str">
        <f>IF(F74=0,"",VLOOKUP(F74,DS!$C$3:$E$75,2,0))</f>
        <v>0300514849</v>
      </c>
      <c r="H74" s="113" t="s">
        <v>684</v>
      </c>
      <c r="I74" s="125">
        <v>204545</v>
      </c>
      <c r="J74" s="111"/>
      <c r="K74" s="122">
        <v>20455</v>
      </c>
      <c r="L74" s="120"/>
      <c r="M74" s="126"/>
      <c r="N74" s="117"/>
    </row>
    <row r="75" spans="2:14" ht="30" customHeight="1">
      <c r="B75" s="111" t="s">
        <v>413</v>
      </c>
      <c r="C75" s="67" t="str">
        <f>IF(F75=0,"",VLOOKUP(F75,DS!$C$3:$E$75,3,0))</f>
        <v>DD/17P</v>
      </c>
      <c r="D75" s="112" t="s">
        <v>685</v>
      </c>
      <c r="E75" s="112">
        <v>42873</v>
      </c>
      <c r="F75" s="113" t="s">
        <v>686</v>
      </c>
      <c r="G75" s="67" t="str">
        <f>IF(F75=0,"",VLOOKUP(F75,DS!$C$3:$E$75,2,0))</f>
        <v>0303799374</v>
      </c>
      <c r="H75" s="113" t="s">
        <v>687</v>
      </c>
      <c r="I75" s="125">
        <v>4428581</v>
      </c>
      <c r="J75" s="111"/>
      <c r="K75" s="122">
        <v>442858</v>
      </c>
      <c r="L75" s="120"/>
      <c r="M75" s="126"/>
      <c r="N75" s="117"/>
    </row>
    <row r="76" spans="2:14" ht="30" customHeight="1">
      <c r="B76" s="111" t="s">
        <v>414</v>
      </c>
      <c r="C76" s="67" t="str">
        <f>IF(F76=0,"",VLOOKUP(F76,DS!$C$3:$E$75,3,0))</f>
        <v>NN/16P</v>
      </c>
      <c r="D76" s="112" t="s">
        <v>688</v>
      </c>
      <c r="E76" s="112">
        <v>42874</v>
      </c>
      <c r="F76" s="113" t="s">
        <v>378</v>
      </c>
      <c r="G76" s="67" t="str">
        <f>IF(F76=0,"",VLOOKUP(F76,DS!$C$3:$E$75,2,0))</f>
        <v>0304680974</v>
      </c>
      <c r="H76" s="113" t="s">
        <v>509</v>
      </c>
      <c r="I76" s="125">
        <v>960000</v>
      </c>
      <c r="J76" s="111"/>
      <c r="K76" s="122">
        <v>96000</v>
      </c>
      <c r="L76" s="120"/>
      <c r="M76" s="126"/>
      <c r="N76" s="117"/>
    </row>
    <row r="77" spans="2:14" ht="30" customHeight="1">
      <c r="B77" s="111" t="s">
        <v>415</v>
      </c>
      <c r="C77" s="67" t="str">
        <f>IF(F77=0,"",VLOOKUP(F77,DS!$C$3:$E$75,3,0))</f>
        <v>NN/16P</v>
      </c>
      <c r="D77" s="112" t="s">
        <v>689</v>
      </c>
      <c r="E77" s="112">
        <v>42874</v>
      </c>
      <c r="F77" s="113" t="s">
        <v>378</v>
      </c>
      <c r="G77" s="67" t="str">
        <f>IF(F77=0,"",VLOOKUP(F77,DS!$C$3:$E$75,2,0))</f>
        <v>0304680974</v>
      </c>
      <c r="H77" s="113" t="s">
        <v>509</v>
      </c>
      <c r="I77" s="125">
        <v>960000</v>
      </c>
      <c r="J77" s="111"/>
      <c r="K77" s="122">
        <v>96000</v>
      </c>
      <c r="L77" s="120"/>
      <c r="M77" s="126"/>
      <c r="N77" s="117"/>
    </row>
    <row r="78" spans="2:14" ht="30" customHeight="1">
      <c r="B78" s="111" t="s">
        <v>417</v>
      </c>
      <c r="C78" s="67" t="str">
        <f>IF(F78=0,"",VLOOKUP(F78,DS!$C$3:$E$75,3,0))</f>
        <v>AT/16P</v>
      </c>
      <c r="D78" s="112" t="s">
        <v>690</v>
      </c>
      <c r="E78" s="112">
        <v>42874</v>
      </c>
      <c r="F78" s="113" t="s">
        <v>691</v>
      </c>
      <c r="G78" s="67" t="str">
        <f>IF(F78=0,"",VLOOKUP(F78,DS!$C$3:$E$75,2,0))</f>
        <v>0305402267-001</v>
      </c>
      <c r="H78" s="113" t="s">
        <v>509</v>
      </c>
      <c r="I78" s="125">
        <v>407592</v>
      </c>
      <c r="J78" s="111"/>
      <c r="K78" s="122">
        <v>40759</v>
      </c>
      <c r="L78" s="120"/>
      <c r="M78" s="126"/>
      <c r="N78" s="117"/>
    </row>
    <row r="79" spans="2:14" ht="30" customHeight="1">
      <c r="B79" s="111" t="s">
        <v>421</v>
      </c>
      <c r="C79" s="67" t="str">
        <f>IF(F79=0,"",VLOOKUP(F79,DS!$C$3:$E$75,3,0))</f>
        <v>AA/16P</v>
      </c>
      <c r="D79" s="112" t="s">
        <v>692</v>
      </c>
      <c r="E79" s="112">
        <v>42875</v>
      </c>
      <c r="F79" s="113" t="s">
        <v>344</v>
      </c>
      <c r="G79" s="67" t="str">
        <f>IF(F79=0,"",VLOOKUP(F79,DS!$C$3:$E$75,2,0))</f>
        <v>0300450673</v>
      </c>
      <c r="H79" s="113" t="s">
        <v>682</v>
      </c>
      <c r="I79" s="125">
        <v>1487982</v>
      </c>
      <c r="J79" s="111"/>
      <c r="K79" s="122">
        <v>148798</v>
      </c>
      <c r="L79" s="120"/>
      <c r="M79" s="126"/>
      <c r="N79" s="117"/>
    </row>
    <row r="80" spans="2:14" ht="30" customHeight="1">
      <c r="B80" s="111" t="s">
        <v>422</v>
      </c>
      <c r="C80" s="67" t="str">
        <f>IF(F80=0,"",VLOOKUP(F80,DS!$C$3:$E$75,3,0))</f>
        <v>TT/16P</v>
      </c>
      <c r="D80" s="112" t="s">
        <v>693</v>
      </c>
      <c r="E80" s="112">
        <v>42880</v>
      </c>
      <c r="F80" s="113" t="s">
        <v>354</v>
      </c>
      <c r="G80" s="67" t="str">
        <f>IF(F80=0,"",VLOOKUP(F80,DS!$C$3:$E$75,2,0))</f>
        <v>0300710843</v>
      </c>
      <c r="H80" s="113" t="s">
        <v>694</v>
      </c>
      <c r="I80" s="125">
        <v>5188740</v>
      </c>
      <c r="J80" s="111"/>
      <c r="K80" s="122">
        <v>518874</v>
      </c>
      <c r="L80" s="120"/>
      <c r="M80" s="126"/>
      <c r="N80" s="117"/>
    </row>
    <row r="81" spans="2:14" ht="30" customHeight="1">
      <c r="B81" s="111" t="s">
        <v>423</v>
      </c>
      <c r="C81" s="67" t="str">
        <f>IF(F81=0,"",VLOOKUP(F81,DS!$C$3:$E$75,3,0))</f>
        <v>HL/15P</v>
      </c>
      <c r="D81" s="112" t="s">
        <v>695</v>
      </c>
      <c r="E81" s="112">
        <v>42882</v>
      </c>
      <c r="F81" s="113" t="s">
        <v>396</v>
      </c>
      <c r="G81" s="67" t="str">
        <f>IF(F81=0,"",VLOOKUP(F81,DS!$C$3:$E$75,2,0))</f>
        <v>1100678866</v>
      </c>
      <c r="H81" s="113" t="s">
        <v>696</v>
      </c>
      <c r="I81" s="125">
        <v>11500000</v>
      </c>
      <c r="J81" s="111"/>
      <c r="K81" s="122">
        <v>1150000</v>
      </c>
      <c r="L81" s="120"/>
      <c r="M81" s="126"/>
      <c r="N81" s="117"/>
    </row>
    <row r="82" spans="2:14" ht="30" customHeight="1">
      <c r="B82" s="111" t="s">
        <v>424</v>
      </c>
      <c r="C82" s="67" t="str">
        <f>IF(F82=0,"",VLOOKUP(F82,DS!$C$3:$E$75,3,0))</f>
        <v>PA/16P</v>
      </c>
      <c r="D82" s="112" t="s">
        <v>697</v>
      </c>
      <c r="E82" s="112">
        <v>42886</v>
      </c>
      <c r="F82" s="113" t="s">
        <v>333</v>
      </c>
      <c r="G82" s="67" t="str">
        <f>IF(F82=0,"",VLOOKUP(F82,DS!$C$3:$E$75,2,0))</f>
        <v>0301225896</v>
      </c>
      <c r="H82" s="113" t="s">
        <v>334</v>
      </c>
      <c r="I82" s="125">
        <v>764545</v>
      </c>
      <c r="J82" s="111"/>
      <c r="K82" s="122">
        <v>76455</v>
      </c>
      <c r="L82" s="120"/>
      <c r="M82" s="126"/>
      <c r="N82" s="117"/>
    </row>
    <row r="83" spans="2:14" ht="30" customHeight="1">
      <c r="B83" s="111" t="s">
        <v>425</v>
      </c>
      <c r="C83" s="67" t="str">
        <f>IF(F83=0,"",VLOOKUP(F83,DS!$C$3:$E$75,3,0))</f>
        <v>AA/16P</v>
      </c>
      <c r="D83" s="112" t="s">
        <v>698</v>
      </c>
      <c r="E83" s="112">
        <v>42886</v>
      </c>
      <c r="F83" s="113" t="s">
        <v>344</v>
      </c>
      <c r="G83" s="67" t="str">
        <f>IF(F83=0,"",VLOOKUP(F83,DS!$C$3:$E$75,2,0))</f>
        <v>0300450673</v>
      </c>
      <c r="H83" s="113" t="s">
        <v>682</v>
      </c>
      <c r="I83" s="125">
        <v>3875509</v>
      </c>
      <c r="J83" s="111"/>
      <c r="K83" s="122">
        <v>387551</v>
      </c>
      <c r="L83" s="120"/>
      <c r="M83" s="126"/>
      <c r="N83" s="117"/>
    </row>
    <row r="84" spans="2:14" ht="30" customHeight="1">
      <c r="B84" s="111" t="s">
        <v>589</v>
      </c>
      <c r="C84" s="67" t="str">
        <f>IF(F84=0,"",VLOOKUP(F84,DS!$C$3:$E$75,3,0))</f>
        <v>AC/16P</v>
      </c>
      <c r="D84" s="112" t="s">
        <v>699</v>
      </c>
      <c r="E84" s="112">
        <v>42886</v>
      </c>
      <c r="F84" s="113" t="s">
        <v>451</v>
      </c>
      <c r="G84" s="67" t="str">
        <f>IF(F84=0,"",VLOOKUP(F84,DS!$C$3:$E$75,2,0))</f>
        <v>0104093672</v>
      </c>
      <c r="H84" s="113" t="s">
        <v>700</v>
      </c>
      <c r="I84" s="125">
        <v>176755</v>
      </c>
      <c r="J84" s="111"/>
      <c r="K84" s="122">
        <v>17676</v>
      </c>
      <c r="L84" s="120"/>
      <c r="M84" s="126"/>
      <c r="N84" s="117"/>
    </row>
    <row r="85" spans="2:14" ht="30" customHeight="1">
      <c r="B85" s="111" t="s">
        <v>591</v>
      </c>
      <c r="C85" s="67"/>
      <c r="D85" s="112"/>
      <c r="E85" s="112">
        <v>42886</v>
      </c>
      <c r="F85" s="113" t="s">
        <v>401</v>
      </c>
      <c r="G85" s="67"/>
      <c r="H85" s="113" t="s">
        <v>701</v>
      </c>
      <c r="I85" s="125">
        <v>4804545</v>
      </c>
      <c r="J85" s="111"/>
      <c r="K85" s="122">
        <v>480455</v>
      </c>
      <c r="L85" s="120"/>
      <c r="M85" s="126"/>
      <c r="N85" s="117"/>
    </row>
    <row r="86" spans="2:14" ht="30" customHeight="1">
      <c r="B86" s="111" t="s">
        <v>592</v>
      </c>
      <c r="C86" s="67" t="str">
        <f>IF(F86=0,"",VLOOKUP(F86,DS!$C$3:$E$75,3,0))</f>
        <v>BT/17T</v>
      </c>
      <c r="D86" s="112" t="s">
        <v>418</v>
      </c>
      <c r="E86" s="112">
        <v>42863</v>
      </c>
      <c r="F86" s="113" t="s">
        <v>419</v>
      </c>
      <c r="G86" s="67" t="str">
        <f>IF(F86=0,"",VLOOKUP(F86,DS!$C$3:$E$75,2,0))</f>
        <v>0301179079-035</v>
      </c>
      <c r="H86" s="113" t="s">
        <v>596</v>
      </c>
      <c r="I86" s="125">
        <v>152735</v>
      </c>
      <c r="J86" s="111"/>
      <c r="K86" s="122">
        <v>15273</v>
      </c>
      <c r="L86" s="120"/>
      <c r="M86" s="126"/>
      <c r="N86" s="117"/>
    </row>
    <row r="87" spans="2:14" ht="30" customHeight="1">
      <c r="B87" s="111" t="s">
        <v>593</v>
      </c>
      <c r="C87" s="67" t="str">
        <f>IF(F87=0,"",VLOOKUP(F87,DS!$C$3:$E$75,3,0))</f>
        <v>BT/17T</v>
      </c>
      <c r="D87" s="112" t="s">
        <v>418</v>
      </c>
      <c r="E87" s="112">
        <v>42871</v>
      </c>
      <c r="F87" s="113" t="s">
        <v>419</v>
      </c>
      <c r="G87" s="67" t="str">
        <f>IF(F87=0,"",VLOOKUP(F87,DS!$C$3:$E$75,2,0))</f>
        <v>0301179079-035</v>
      </c>
      <c r="H87" s="113" t="s">
        <v>406</v>
      </c>
      <c r="I87" s="125">
        <v>20000</v>
      </c>
      <c r="J87" s="111"/>
      <c r="K87" s="122">
        <v>2000</v>
      </c>
      <c r="L87" s="120"/>
      <c r="M87" s="126"/>
      <c r="N87" s="117"/>
    </row>
    <row r="88" spans="2:14" ht="30" customHeight="1">
      <c r="B88" s="111" t="s">
        <v>594</v>
      </c>
      <c r="C88" s="67" t="str">
        <f>IF(F88=0,"",VLOOKUP(F88,DS!$C$3:$E$75,3,0))</f>
        <v>BT/17T</v>
      </c>
      <c r="D88" s="112" t="s">
        <v>418</v>
      </c>
      <c r="E88" s="112">
        <v>42871</v>
      </c>
      <c r="F88" s="113" t="s">
        <v>419</v>
      </c>
      <c r="G88" s="67" t="str">
        <f>IF(F88=0,"",VLOOKUP(F88,DS!$C$3:$E$75,2,0))</f>
        <v>0301179079-035</v>
      </c>
      <c r="H88" s="113" t="s">
        <v>406</v>
      </c>
      <c r="I88" s="125">
        <v>20000</v>
      </c>
      <c r="J88" s="111"/>
      <c r="K88" s="122">
        <v>2000</v>
      </c>
      <c r="L88" s="120"/>
      <c r="M88" s="126"/>
      <c r="N88" s="117"/>
    </row>
    <row r="89" spans="2:14" ht="30" customHeight="1">
      <c r="B89" s="111" t="s">
        <v>595</v>
      </c>
      <c r="C89" s="67" t="str">
        <f>IF(F89=0,"",VLOOKUP(F89,DS!$C$3:$E$75,3,0))</f>
        <v>BT/17T</v>
      </c>
      <c r="D89" s="112" t="s">
        <v>418</v>
      </c>
      <c r="E89" s="112">
        <v>42871</v>
      </c>
      <c r="F89" s="113" t="s">
        <v>419</v>
      </c>
      <c r="G89" s="67" t="str">
        <f>IF(F89=0,"",VLOOKUP(F89,DS!$C$3:$E$75,2,0))</f>
        <v>0301179079-035</v>
      </c>
      <c r="H89" s="113" t="s">
        <v>406</v>
      </c>
      <c r="I89" s="125">
        <v>20000</v>
      </c>
      <c r="J89" s="111"/>
      <c r="K89" s="122">
        <v>2000</v>
      </c>
      <c r="L89" s="120"/>
      <c r="M89" s="126"/>
      <c r="N89" s="117"/>
    </row>
    <row r="90" spans="2:14" ht="30" customHeight="1">
      <c r="B90" s="111" t="s">
        <v>597</v>
      </c>
      <c r="C90" s="67" t="str">
        <f>IF(F90=0,"",VLOOKUP(F90,DS!$C$3:$E$75,3,0))</f>
        <v>BT/17T</v>
      </c>
      <c r="D90" s="112" t="s">
        <v>418</v>
      </c>
      <c r="E90" s="112">
        <v>42871</v>
      </c>
      <c r="F90" s="113" t="s">
        <v>419</v>
      </c>
      <c r="G90" s="67" t="str">
        <f>IF(F90=0,"",VLOOKUP(F90,DS!$C$3:$E$75,2,0))</f>
        <v>0301179079-035</v>
      </c>
      <c r="H90" s="113" t="s">
        <v>468</v>
      </c>
      <c r="I90" s="125">
        <v>50000</v>
      </c>
      <c r="J90" s="111"/>
      <c r="K90" s="122">
        <v>5000</v>
      </c>
      <c r="L90" s="120"/>
      <c r="M90" s="126"/>
      <c r="N90" s="117"/>
    </row>
    <row r="91" spans="2:14" ht="30" customHeight="1">
      <c r="B91" s="111" t="s">
        <v>598</v>
      </c>
      <c r="C91" s="67" t="str">
        <f>IF(F91=0,"",VLOOKUP(F91,DS!$C$3:$E$75,3,0))</f>
        <v>BT/17T</v>
      </c>
      <c r="D91" s="112" t="s">
        <v>418</v>
      </c>
      <c r="E91" s="112">
        <v>42871</v>
      </c>
      <c r="F91" s="113" t="s">
        <v>419</v>
      </c>
      <c r="G91" s="67" t="str">
        <f>IF(F91=0,"",VLOOKUP(F91,DS!$C$3:$E$75,2,0))</f>
        <v>0301179079-035</v>
      </c>
      <c r="H91" s="113" t="s">
        <v>468</v>
      </c>
      <c r="I91" s="125">
        <v>50000</v>
      </c>
      <c r="J91" s="111"/>
      <c r="K91" s="122">
        <v>5000</v>
      </c>
      <c r="L91" s="120"/>
      <c r="M91" s="126"/>
      <c r="N91" s="117"/>
    </row>
    <row r="92" spans="2:14" ht="26.25" customHeight="1">
      <c r="B92" s="111" t="s">
        <v>599</v>
      </c>
      <c r="C92" s="67" t="str">
        <f>IF(F92=0,"",VLOOKUP(F92,DS!$C$3:$E$75,3,0))</f>
        <v>AA/17T</v>
      </c>
      <c r="D92" s="112" t="s">
        <v>404</v>
      </c>
      <c r="E92" s="112">
        <v>42859</v>
      </c>
      <c r="F92" s="113" t="s">
        <v>405</v>
      </c>
      <c r="G92" s="67" t="str">
        <f>IF(F92=0,"",VLOOKUP(F92,DS!$C$3:$E$75,2,0))</f>
        <v>0101057919-029</v>
      </c>
      <c r="H92" s="113" t="s">
        <v>406</v>
      </c>
      <c r="I92" s="125">
        <v>193500</v>
      </c>
      <c r="J92" s="111"/>
      <c r="K92" s="122">
        <v>19350</v>
      </c>
      <c r="L92" s="120"/>
      <c r="M92" s="126"/>
      <c r="N92" s="117"/>
    </row>
    <row r="93" spans="2:14" ht="26.25" customHeight="1">
      <c r="B93" s="111" t="s">
        <v>600</v>
      </c>
      <c r="C93" s="67" t="str">
        <f>IF(F93=0,"",VLOOKUP(F93,DS!$C$3:$E$75,3,0))</f>
        <v>AA/17T</v>
      </c>
      <c r="D93" s="112" t="s">
        <v>404</v>
      </c>
      <c r="E93" s="112">
        <v>42863</v>
      </c>
      <c r="F93" s="113" t="s">
        <v>405</v>
      </c>
      <c r="G93" s="67" t="str">
        <f>IF(F93=0,"",VLOOKUP(F93,DS!$C$3:$E$75,2,0))</f>
        <v>0101057919-029</v>
      </c>
      <c r="H93" s="113" t="s">
        <v>406</v>
      </c>
      <c r="I93" s="125">
        <v>1000000</v>
      </c>
      <c r="J93" s="111"/>
      <c r="K93" s="122">
        <v>100000</v>
      </c>
      <c r="L93" s="120"/>
      <c r="M93" s="126"/>
      <c r="N93" s="117"/>
    </row>
    <row r="94" spans="2:14" ht="26.25" customHeight="1">
      <c r="B94" s="111" t="s">
        <v>601</v>
      </c>
      <c r="C94" s="67" t="str">
        <f>IF(F94=0,"",VLOOKUP(F94,DS!$C$3:$E$75,3,0))</f>
        <v>AA/17T</v>
      </c>
      <c r="D94" s="112" t="s">
        <v>404</v>
      </c>
      <c r="E94" s="112">
        <v>42874</v>
      </c>
      <c r="F94" s="113" t="s">
        <v>405</v>
      </c>
      <c r="G94" s="67" t="str">
        <f>IF(F94=0,"",VLOOKUP(F94,DS!$C$3:$E$75,2,0))</f>
        <v>0101057919-029</v>
      </c>
      <c r="H94" s="113" t="s">
        <v>406</v>
      </c>
      <c r="I94" s="125">
        <v>1000000</v>
      </c>
      <c r="J94" s="111"/>
      <c r="K94" s="122">
        <v>100000</v>
      </c>
      <c r="L94" s="120"/>
      <c r="M94" s="126"/>
      <c r="N94" s="117"/>
    </row>
    <row r="95" spans="2:14" ht="26.25" customHeight="1">
      <c r="B95" s="111" t="s">
        <v>602</v>
      </c>
      <c r="C95" s="67" t="str">
        <f>IF(F95=0,"",VLOOKUP(F95,DS!$C$3:$E$75,3,0))</f>
        <v>AA/17T</v>
      </c>
      <c r="D95" s="112" t="s">
        <v>404</v>
      </c>
      <c r="E95" s="112">
        <v>42878</v>
      </c>
      <c r="F95" s="113" t="s">
        <v>405</v>
      </c>
      <c r="G95" s="67" t="str">
        <f>IF(F95=0,"",VLOOKUP(F95,DS!$C$3:$E$75,2,0))</f>
        <v>0101057919-029</v>
      </c>
      <c r="H95" s="113" t="s">
        <v>406</v>
      </c>
      <c r="I95" s="125">
        <v>10000</v>
      </c>
      <c r="J95" s="111"/>
      <c r="K95" s="122">
        <v>1000</v>
      </c>
      <c r="L95" s="120"/>
      <c r="M95" s="126"/>
      <c r="N95" s="117"/>
    </row>
    <row r="96" spans="2:14" ht="26.25" customHeight="1">
      <c r="B96" s="111" t="s">
        <v>603</v>
      </c>
      <c r="C96" s="67" t="str">
        <f>IF(F96=0,"",VLOOKUP(F96,DS!$C$3:$E$75,3,0))</f>
        <v>AA/17T</v>
      </c>
      <c r="D96" s="112" t="s">
        <v>404</v>
      </c>
      <c r="E96" s="112">
        <v>42878</v>
      </c>
      <c r="F96" s="113" t="s">
        <v>405</v>
      </c>
      <c r="G96" s="67" t="str">
        <f>IF(F96=0,"",VLOOKUP(F96,DS!$C$3:$E$75,2,0))</f>
        <v>0101057919-029</v>
      </c>
      <c r="H96" s="113" t="s">
        <v>406</v>
      </c>
      <c r="I96" s="125">
        <v>10000</v>
      </c>
      <c r="J96" s="111"/>
      <c r="K96" s="122">
        <v>1000</v>
      </c>
      <c r="L96" s="120"/>
      <c r="M96" s="126"/>
      <c r="N96" s="117"/>
    </row>
    <row r="97" spans="2:14" ht="26.25" customHeight="1">
      <c r="B97" s="111" t="s">
        <v>604</v>
      </c>
      <c r="C97" s="67" t="str">
        <f>IF(F97=0,"",VLOOKUP(F97,DS!$C$3:$E$75,3,0))</f>
        <v>AA/17T</v>
      </c>
      <c r="D97" s="112" t="s">
        <v>404</v>
      </c>
      <c r="E97" s="112">
        <v>42878</v>
      </c>
      <c r="F97" s="113" t="s">
        <v>405</v>
      </c>
      <c r="G97" s="67" t="str">
        <f>IF(F97=0,"",VLOOKUP(F97,DS!$C$3:$E$75,2,0))</f>
        <v>0101057919-029</v>
      </c>
      <c r="H97" s="113" t="s">
        <v>406</v>
      </c>
      <c r="I97" s="125">
        <v>10000</v>
      </c>
      <c r="J97" s="111"/>
      <c r="K97" s="122">
        <v>1000</v>
      </c>
      <c r="L97" s="120"/>
      <c r="M97" s="126"/>
      <c r="N97" s="117"/>
    </row>
    <row r="98" spans="2:14" ht="26.25" customHeight="1">
      <c r="B98" s="111" t="s">
        <v>605</v>
      </c>
      <c r="C98" s="67" t="str">
        <f>IF(F98=0,"",VLOOKUP(F98,DS!$C$3:$E$75,3,0))</f>
        <v>AA/17T</v>
      </c>
      <c r="D98" s="112" t="s">
        <v>404</v>
      </c>
      <c r="E98" s="112">
        <v>42878</v>
      </c>
      <c r="F98" s="113" t="s">
        <v>405</v>
      </c>
      <c r="G98" s="67" t="str">
        <f>IF(F98=0,"",VLOOKUP(F98,DS!$C$3:$E$75,2,0))</f>
        <v>0101057919-029</v>
      </c>
      <c r="H98" s="113" t="s">
        <v>406</v>
      </c>
      <c r="I98" s="125">
        <v>10000</v>
      </c>
      <c r="J98" s="111"/>
      <c r="K98" s="122">
        <v>1000</v>
      </c>
      <c r="L98" s="120"/>
      <c r="M98" s="126"/>
      <c r="N98" s="117"/>
    </row>
    <row r="99" spans="2:14" ht="26.25" customHeight="1">
      <c r="B99" s="111" t="s">
        <v>606</v>
      </c>
      <c r="C99" s="67" t="str">
        <f>IF(F99=0,"",VLOOKUP(F99,DS!$C$3:$E$75,3,0))</f>
        <v>AA/17T</v>
      </c>
      <c r="D99" s="112" t="s">
        <v>404</v>
      </c>
      <c r="E99" s="112">
        <v>42879</v>
      </c>
      <c r="F99" s="113" t="s">
        <v>405</v>
      </c>
      <c r="G99" s="67" t="str">
        <f>IF(F99=0,"",VLOOKUP(F99,DS!$C$3:$E$75,2,0))</f>
        <v>0101057919-029</v>
      </c>
      <c r="H99" s="113" t="s">
        <v>704</v>
      </c>
      <c r="I99" s="125">
        <v>113600</v>
      </c>
      <c r="J99" s="111"/>
      <c r="K99" s="122">
        <v>11360</v>
      </c>
      <c r="L99" s="120"/>
      <c r="M99" s="126"/>
      <c r="N99" s="117"/>
    </row>
    <row r="100" spans="2:14" ht="26.25" customHeight="1">
      <c r="B100" s="111" t="s">
        <v>607</v>
      </c>
      <c r="C100" s="67" t="str">
        <f>IF(F100=0,"",VLOOKUP(F100,DS!$C$3:$E$75,3,0))</f>
        <v>AA/17T</v>
      </c>
      <c r="D100" s="112" t="s">
        <v>404</v>
      </c>
      <c r="E100" s="112">
        <v>42879</v>
      </c>
      <c r="F100" s="113" t="s">
        <v>405</v>
      </c>
      <c r="G100" s="67" t="str">
        <f>IF(F100=0,"",VLOOKUP(F100,DS!$C$3:$E$75,2,0))</f>
        <v>0101057919-029</v>
      </c>
      <c r="H100" s="113" t="s">
        <v>704</v>
      </c>
      <c r="I100" s="125">
        <v>2257459</v>
      </c>
      <c r="J100" s="111"/>
      <c r="K100" s="122">
        <v>225746</v>
      </c>
      <c r="L100" s="120"/>
      <c r="M100" s="126"/>
      <c r="N100" s="117"/>
    </row>
    <row r="101" spans="2:14" ht="26.25" customHeight="1">
      <c r="B101" s="111" t="s">
        <v>608</v>
      </c>
      <c r="C101" s="67" t="str">
        <f>IF(F101=0,"",VLOOKUP(F101,DS!$C$3:$E$75,3,0))</f>
        <v>AA/17T</v>
      </c>
      <c r="D101" s="112" t="s">
        <v>404</v>
      </c>
      <c r="E101" s="112">
        <v>42881</v>
      </c>
      <c r="F101" s="113" t="s">
        <v>405</v>
      </c>
      <c r="G101" s="67" t="str">
        <f>IF(F101=0,"",VLOOKUP(F101,DS!$C$3:$E$75,2,0))</f>
        <v>0101057919-029</v>
      </c>
      <c r="H101" s="113" t="s">
        <v>420</v>
      </c>
      <c r="I101" s="125">
        <v>15000</v>
      </c>
      <c r="J101" s="111"/>
      <c r="K101" s="122">
        <v>1500</v>
      </c>
      <c r="L101" s="120"/>
      <c r="M101" s="126"/>
      <c r="N101" s="117"/>
    </row>
    <row r="102" spans="2:14" ht="26.25" customHeight="1">
      <c r="B102" s="111" t="s">
        <v>609</v>
      </c>
      <c r="C102" s="67" t="str">
        <f>IF(F102=0,"",VLOOKUP(F102,DS!$C$3:$E$75,3,0))</f>
        <v>AA/17T</v>
      </c>
      <c r="D102" s="112" t="s">
        <v>404</v>
      </c>
      <c r="E102" s="112">
        <v>42884</v>
      </c>
      <c r="F102" s="113" t="s">
        <v>405</v>
      </c>
      <c r="G102" s="67" t="str">
        <f>IF(F102=0,"",VLOOKUP(F102,DS!$C$3:$E$75,2,0))</f>
        <v>0101057919-029</v>
      </c>
      <c r="H102" s="113" t="s">
        <v>704</v>
      </c>
      <c r="I102" s="125">
        <v>113850</v>
      </c>
      <c r="J102" s="111"/>
      <c r="K102" s="122">
        <v>11385</v>
      </c>
      <c r="L102" s="120"/>
      <c r="M102" s="126"/>
      <c r="N102" s="117"/>
    </row>
    <row r="103" spans="2:14" ht="26.25" customHeight="1">
      <c r="B103" s="111" t="s">
        <v>610</v>
      </c>
      <c r="C103" s="67" t="str">
        <f>IF(F103=0,"",VLOOKUP(F103,DS!$C$3:$E$75,3,0))</f>
        <v>AA/17T</v>
      </c>
      <c r="D103" s="112" t="s">
        <v>404</v>
      </c>
      <c r="E103" s="112">
        <v>42884</v>
      </c>
      <c r="F103" s="113" t="s">
        <v>405</v>
      </c>
      <c r="G103" s="67" t="str">
        <f>IF(F103=0,"",VLOOKUP(F103,DS!$C$3:$E$75,2,0))</f>
        <v>0101057919-029</v>
      </c>
      <c r="H103" s="113" t="s">
        <v>704</v>
      </c>
      <c r="I103" s="125">
        <v>1036826</v>
      </c>
      <c r="J103" s="111"/>
      <c r="K103" s="122">
        <v>103683</v>
      </c>
      <c r="L103" s="120"/>
      <c r="M103" s="126"/>
      <c r="N103" s="117"/>
    </row>
    <row r="104" spans="2:14" ht="26.25" customHeight="1">
      <c r="B104" s="111" t="s">
        <v>702</v>
      </c>
      <c r="C104" s="67" t="str">
        <f>IF(F104=0,"",VLOOKUP(F104,DS!$C$3:$E$75,3,0))</f>
        <v>AA/17T</v>
      </c>
      <c r="D104" s="112" t="s">
        <v>404</v>
      </c>
      <c r="E104" s="112">
        <v>42885</v>
      </c>
      <c r="F104" s="113" t="s">
        <v>405</v>
      </c>
      <c r="G104" s="67" t="str">
        <f>IF(F104=0,"",VLOOKUP(F104,DS!$C$3:$E$75,2,0))</f>
        <v>0101057919-029</v>
      </c>
      <c r="H104" s="113" t="s">
        <v>704</v>
      </c>
      <c r="I104" s="125">
        <v>113800</v>
      </c>
      <c r="J104" s="111"/>
      <c r="K104" s="122">
        <v>11380</v>
      </c>
      <c r="L104" s="120"/>
      <c r="M104" s="126"/>
      <c r="N104" s="117"/>
    </row>
    <row r="105" spans="2:14" ht="26.25" customHeight="1">
      <c r="B105" s="111" t="s">
        <v>703</v>
      </c>
      <c r="C105" s="67" t="str">
        <f>IF(F105=0,"",VLOOKUP(F105,DS!$C$3:$E$75,3,0))</f>
        <v>AA/17T</v>
      </c>
      <c r="D105" s="112" t="s">
        <v>404</v>
      </c>
      <c r="E105" s="112">
        <v>42885</v>
      </c>
      <c r="F105" s="113" t="s">
        <v>405</v>
      </c>
      <c r="G105" s="67" t="str">
        <f>IF(F105=0,"",VLOOKUP(F105,DS!$C$3:$E$75,2,0))</f>
        <v>0101057919-029</v>
      </c>
      <c r="H105" s="113" t="s">
        <v>704</v>
      </c>
      <c r="I105" s="125">
        <v>1437977</v>
      </c>
      <c r="J105" s="111"/>
      <c r="K105" s="122">
        <v>143798</v>
      </c>
      <c r="L105" s="120"/>
      <c r="M105" s="126"/>
      <c r="N105" s="117"/>
    </row>
    <row r="106" spans="2:14" ht="26.25" customHeight="1">
      <c r="B106" s="111" t="s">
        <v>705</v>
      </c>
      <c r="C106" s="67" t="str">
        <f>IF(F106=0,"",VLOOKUP(F106,DS!$C$3:$E$75,3,0))</f>
        <v>AA/17T</v>
      </c>
      <c r="D106" s="112" t="s">
        <v>404</v>
      </c>
      <c r="E106" s="112">
        <v>42867</v>
      </c>
      <c r="F106" s="113" t="s">
        <v>405</v>
      </c>
      <c r="G106" s="67" t="str">
        <f>IF(F106=0,"",VLOOKUP(F106,DS!$C$3:$E$75,2,0))</f>
        <v>0101057919-029</v>
      </c>
      <c r="H106" s="113" t="s">
        <v>416</v>
      </c>
      <c r="I106" s="125">
        <v>68031</v>
      </c>
      <c r="J106" s="111"/>
      <c r="K106" s="122">
        <v>6803.0999999999995</v>
      </c>
      <c r="L106" s="120"/>
      <c r="M106" s="126"/>
      <c r="N106" s="117"/>
    </row>
    <row r="107" spans="2:14">
      <c r="B107" s="144"/>
      <c r="C107" s="144"/>
      <c r="D107" s="145"/>
      <c r="E107" s="145"/>
      <c r="F107" s="146"/>
      <c r="G107" s="81"/>
      <c r="H107" s="146"/>
      <c r="I107" s="147"/>
      <c r="J107" s="144"/>
      <c r="K107" s="148"/>
      <c r="L107" s="149"/>
      <c r="M107" s="123"/>
      <c r="N107" s="117"/>
    </row>
    <row r="108" spans="2:14" s="128" customFormat="1">
      <c r="B108" s="129" t="s">
        <v>28</v>
      </c>
      <c r="C108" s="129"/>
      <c r="D108" s="130"/>
      <c r="E108" s="131"/>
      <c r="F108" s="131"/>
      <c r="G108" s="131"/>
      <c r="H108" s="131"/>
      <c r="I108" s="132">
        <f>SUM(I18:I106)</f>
        <v>1000235704</v>
      </c>
      <c r="J108" s="132"/>
      <c r="K108" s="132">
        <f>SUM(K18:K106)</f>
        <v>112041754.09999999</v>
      </c>
      <c r="L108" s="131"/>
      <c r="M108" s="117"/>
    </row>
    <row r="109" spans="2:14">
      <c r="B109" s="210" t="s">
        <v>426</v>
      </c>
      <c r="C109" s="211"/>
      <c r="D109" s="211"/>
      <c r="E109" s="211"/>
      <c r="F109" s="211"/>
      <c r="G109" s="211"/>
      <c r="H109" s="211"/>
      <c r="I109" s="133"/>
      <c r="J109" s="134"/>
      <c r="K109" s="133"/>
      <c r="L109" s="135"/>
      <c r="M109" s="117"/>
    </row>
    <row r="110" spans="2:14" s="128" customFormat="1">
      <c r="B110" s="129" t="s">
        <v>28</v>
      </c>
      <c r="C110" s="129"/>
      <c r="D110" s="130"/>
      <c r="E110" s="131"/>
      <c r="F110" s="131"/>
      <c r="G110" s="131"/>
      <c r="H110" s="131"/>
      <c r="I110" s="132"/>
      <c r="J110" s="132"/>
      <c r="K110" s="132"/>
      <c r="L110" s="131"/>
      <c r="M110" s="117"/>
    </row>
    <row r="111" spans="2:14">
      <c r="B111" s="210" t="s">
        <v>427</v>
      </c>
      <c r="C111" s="211"/>
      <c r="D111" s="211"/>
      <c r="E111" s="211"/>
      <c r="F111" s="211"/>
      <c r="G111" s="211"/>
      <c r="H111" s="211"/>
      <c r="I111" s="133"/>
      <c r="J111" s="134"/>
      <c r="K111" s="133"/>
      <c r="L111" s="135"/>
      <c r="M111" s="117"/>
    </row>
    <row r="112" spans="2:14">
      <c r="B112" s="136"/>
      <c r="C112" s="136"/>
      <c r="D112" s="108"/>
      <c r="E112" s="137"/>
      <c r="F112" s="136"/>
      <c r="G112" s="138"/>
      <c r="H112" s="136"/>
      <c r="I112" s="139"/>
      <c r="J112" s="136"/>
      <c r="K112" s="139"/>
      <c r="L112" s="136"/>
      <c r="M112" s="117"/>
    </row>
    <row r="113" spans="2:13" s="128" customFormat="1">
      <c r="B113" s="129" t="s">
        <v>28</v>
      </c>
      <c r="C113" s="129"/>
      <c r="D113" s="130"/>
      <c r="E113" s="131"/>
      <c r="F113" s="131"/>
      <c r="G113" s="131"/>
      <c r="H113" s="131"/>
      <c r="I113" s="132"/>
      <c r="J113" s="131"/>
      <c r="K113" s="132"/>
      <c r="L113" s="131"/>
      <c r="M113" s="117"/>
    </row>
    <row r="114" spans="2:13" s="128" customFormat="1">
      <c r="B114" s="210" t="s">
        <v>428</v>
      </c>
      <c r="C114" s="211"/>
      <c r="D114" s="211"/>
      <c r="E114" s="211"/>
      <c r="F114" s="211"/>
      <c r="G114" s="211"/>
      <c r="H114" s="211"/>
      <c r="I114" s="133"/>
      <c r="J114" s="134"/>
      <c r="K114" s="133"/>
      <c r="L114" s="135"/>
      <c r="M114" s="117"/>
    </row>
    <row r="115" spans="2:13" s="128" customFormat="1">
      <c r="B115" s="136"/>
      <c r="C115" s="136"/>
      <c r="D115" s="108"/>
      <c r="E115" s="137"/>
      <c r="F115" s="136"/>
      <c r="G115" s="138"/>
      <c r="H115" s="136"/>
      <c r="I115" s="139"/>
      <c r="J115" s="136"/>
      <c r="K115" s="139"/>
      <c r="L115" s="136"/>
      <c r="M115" s="117"/>
    </row>
    <row r="116" spans="2:13" s="128" customFormat="1">
      <c r="B116" s="129" t="s">
        <v>28</v>
      </c>
      <c r="C116" s="129"/>
      <c r="D116" s="130"/>
      <c r="E116" s="131"/>
      <c r="F116" s="131"/>
      <c r="G116" s="131"/>
      <c r="H116" s="131"/>
      <c r="I116" s="132"/>
      <c r="J116" s="131"/>
      <c r="K116" s="132"/>
      <c r="L116" s="131"/>
      <c r="M116" s="117"/>
    </row>
    <row r="117" spans="2:13">
      <c r="B117" s="210" t="s">
        <v>68</v>
      </c>
      <c r="C117" s="211"/>
      <c r="D117" s="211"/>
      <c r="E117" s="211"/>
      <c r="F117" s="211"/>
      <c r="G117" s="211"/>
      <c r="H117" s="211"/>
      <c r="I117" s="133"/>
      <c r="J117" s="134"/>
      <c r="K117" s="133"/>
      <c r="L117" s="135"/>
      <c r="M117" s="117"/>
    </row>
    <row r="118" spans="2:13">
      <c r="B118" s="136"/>
      <c r="C118" s="136"/>
      <c r="D118" s="108"/>
      <c r="E118" s="137"/>
      <c r="F118" s="136"/>
      <c r="G118" s="138"/>
      <c r="H118" s="136"/>
      <c r="I118" s="139"/>
      <c r="J118" s="136"/>
      <c r="K118" s="139"/>
      <c r="L118" s="136"/>
      <c r="M118" s="117"/>
    </row>
    <row r="119" spans="2:13" s="128" customFormat="1">
      <c r="B119" s="129" t="s">
        <v>28</v>
      </c>
      <c r="C119" s="129"/>
      <c r="D119" s="130"/>
      <c r="E119" s="131"/>
      <c r="F119" s="131"/>
      <c r="G119" s="131"/>
      <c r="H119" s="131"/>
      <c r="I119" s="132"/>
      <c r="J119" s="131"/>
      <c r="K119" s="132"/>
      <c r="L119" s="131"/>
      <c r="M119" s="140"/>
    </row>
    <row r="120" spans="2:13">
      <c r="B120" s="141"/>
      <c r="C120" s="141"/>
      <c r="M120" s="117"/>
    </row>
    <row r="121" spans="2:13">
      <c r="B121" s="99" t="s">
        <v>429</v>
      </c>
      <c r="M121" s="117"/>
    </row>
    <row r="122" spans="2:13">
      <c r="B122" s="99" t="s">
        <v>430</v>
      </c>
      <c r="M122" s="117"/>
    </row>
    <row r="123" spans="2:13">
      <c r="B123" s="142"/>
      <c r="C123" s="142"/>
      <c r="M123" s="117"/>
    </row>
    <row r="124" spans="2:13">
      <c r="B124" s="142"/>
      <c r="C124" s="142"/>
      <c r="I124" s="199" t="s">
        <v>71</v>
      </c>
      <c r="J124" s="199"/>
      <c r="K124" s="199"/>
      <c r="L124" s="199"/>
      <c r="M124" s="117"/>
    </row>
    <row r="125" spans="2:13">
      <c r="I125" s="199" t="s">
        <v>72</v>
      </c>
      <c r="J125" s="199"/>
      <c r="K125" s="199"/>
      <c r="L125" s="199"/>
    </row>
    <row r="126" spans="2:13">
      <c r="I126" s="199" t="s">
        <v>73</v>
      </c>
      <c r="J126" s="199"/>
      <c r="K126" s="199"/>
      <c r="L126" s="199"/>
    </row>
    <row r="127" spans="2:13">
      <c r="I127" s="199" t="s">
        <v>74</v>
      </c>
      <c r="J127" s="199"/>
      <c r="K127" s="199"/>
      <c r="L127" s="199"/>
    </row>
  </sheetData>
  <mergeCells count="25">
    <mergeCell ref="I125:L125"/>
    <mergeCell ref="I126:L126"/>
    <mergeCell ref="I127:L127"/>
    <mergeCell ref="B17:L17"/>
    <mergeCell ref="B109:H109"/>
    <mergeCell ref="B111:H111"/>
    <mergeCell ref="B114:H114"/>
    <mergeCell ref="B117:H117"/>
    <mergeCell ref="I124:L124"/>
    <mergeCell ref="B12:L12"/>
    <mergeCell ref="B13:B15"/>
    <mergeCell ref="C13:E14"/>
    <mergeCell ref="F13:F15"/>
    <mergeCell ref="G13:G15"/>
    <mergeCell ref="H13:H15"/>
    <mergeCell ref="I13:I15"/>
    <mergeCell ref="J13:J15"/>
    <mergeCell ref="K13:K15"/>
    <mergeCell ref="L13:L15"/>
    <mergeCell ref="B10:L10"/>
    <mergeCell ref="B4:L4"/>
    <mergeCell ref="B5:L5"/>
    <mergeCell ref="B6:L6"/>
    <mergeCell ref="B7:L7"/>
    <mergeCell ref="B9:L9"/>
  </mergeCells>
  <printOptions horizontalCentered="1"/>
  <pageMargins left="0.2" right="0.2" top="0.25" bottom="0.25" header="0.3" footer="0.3"/>
  <pageSetup scale="85" orientation="landscape" verticalDpi="0" r:id="rId1"/>
  <drawing r:id="rId2"/>
  <legacyDrawing r:id="rId3"/>
</worksheet>
</file>

<file path=xl/worksheets/sheet11.xml><?xml version="1.0" encoding="utf-8"?>
<worksheet xmlns="http://schemas.openxmlformats.org/spreadsheetml/2006/main" xmlns:r="http://schemas.openxmlformats.org/officeDocument/2006/relationships">
  <sheetPr>
    <tabColor rgb="FFFF0000"/>
  </sheetPr>
  <dimension ref="A3:K70"/>
  <sheetViews>
    <sheetView topLeftCell="A27" workbookViewId="0">
      <selection activeCell="B46" sqref="B46:H46"/>
    </sheetView>
  </sheetViews>
  <sheetFormatPr defaultRowHeight="12.75"/>
  <cols>
    <col min="1" max="1" width="9.140625" style="1"/>
    <col min="2" max="2" width="5.85546875" style="3" customWidth="1"/>
    <col min="3" max="3" width="13.5703125" style="3" customWidth="1"/>
    <col min="4" max="5" width="9.140625" style="3"/>
    <col min="6" max="6" width="13.140625" style="3" customWidth="1"/>
    <col min="7" max="7" width="30.5703125" style="3" customWidth="1"/>
    <col min="8" max="8" width="22.7109375" style="3" customWidth="1"/>
    <col min="9" max="9" width="15.5703125" style="1" customWidth="1"/>
    <col min="10" max="10" width="11.28515625" style="1" customWidth="1"/>
    <col min="11" max="11" width="9.140625" style="3"/>
    <col min="12" max="16384" width="9.140625" style="1"/>
  </cols>
  <sheetData>
    <row r="3" spans="1:11" ht="15">
      <c r="B3" s="2"/>
      <c r="C3" s="2"/>
    </row>
    <row r="4" spans="1:11" ht="15">
      <c r="B4" s="185" t="s">
        <v>0</v>
      </c>
      <c r="C4" s="185"/>
      <c r="D4" s="185"/>
      <c r="E4" s="185"/>
      <c r="F4" s="185"/>
      <c r="G4" s="185"/>
      <c r="H4" s="185"/>
      <c r="I4" s="185"/>
      <c r="J4" s="185"/>
      <c r="K4" s="185"/>
    </row>
    <row r="5" spans="1:11" ht="15">
      <c r="A5" s="1" t="s">
        <v>1</v>
      </c>
      <c r="B5" s="185"/>
      <c r="C5" s="185"/>
      <c r="D5" s="185"/>
      <c r="E5" s="185"/>
      <c r="F5" s="185"/>
      <c r="G5" s="185"/>
      <c r="H5" s="185"/>
      <c r="I5" s="185"/>
      <c r="J5" s="185"/>
      <c r="K5" s="185"/>
    </row>
    <row r="6" spans="1:11">
      <c r="B6" s="175" t="s">
        <v>2</v>
      </c>
      <c r="C6" s="175"/>
      <c r="D6" s="175"/>
      <c r="E6" s="175"/>
      <c r="F6" s="175"/>
      <c r="G6" s="175"/>
      <c r="H6" s="175"/>
      <c r="I6" s="175"/>
      <c r="J6" s="175"/>
      <c r="K6" s="175"/>
    </row>
    <row r="7" spans="1:11">
      <c r="B7" s="175" t="s">
        <v>3</v>
      </c>
      <c r="C7" s="175"/>
      <c r="D7" s="175"/>
      <c r="E7" s="175"/>
      <c r="F7" s="175"/>
      <c r="G7" s="175"/>
      <c r="H7" s="175"/>
      <c r="I7" s="175"/>
      <c r="J7" s="175"/>
      <c r="K7" s="175"/>
    </row>
    <row r="8" spans="1:11">
      <c r="B8" s="5"/>
      <c r="C8" s="5"/>
    </row>
    <row r="9" spans="1:11">
      <c r="B9" s="184" t="s">
        <v>4</v>
      </c>
      <c r="C9" s="184"/>
      <c r="D9" s="184"/>
      <c r="E9" s="184"/>
      <c r="F9" s="184"/>
      <c r="G9" s="184"/>
      <c r="H9" s="184"/>
      <c r="I9" s="184"/>
      <c r="J9" s="184"/>
      <c r="K9" s="184"/>
    </row>
    <row r="10" spans="1:11">
      <c r="B10" s="184" t="s">
        <v>5</v>
      </c>
      <c r="C10" s="184"/>
      <c r="D10" s="184"/>
      <c r="E10" s="184"/>
      <c r="F10" s="184"/>
      <c r="G10" s="184"/>
      <c r="H10" s="184"/>
      <c r="I10" s="184"/>
      <c r="J10" s="184"/>
      <c r="K10" s="184"/>
    </row>
    <row r="11" spans="1:11">
      <c r="B11" s="6"/>
      <c r="C11" s="6"/>
    </row>
    <row r="12" spans="1:11">
      <c r="B12" s="178" t="s">
        <v>6</v>
      </c>
      <c r="C12" s="178"/>
      <c r="D12" s="178"/>
      <c r="E12" s="178"/>
      <c r="F12" s="178"/>
      <c r="G12" s="178"/>
      <c r="H12" s="178"/>
      <c r="I12" s="178"/>
      <c r="J12" s="178"/>
      <c r="K12" s="178"/>
    </row>
    <row r="13" spans="1:11">
      <c r="B13" s="179" t="s">
        <v>7</v>
      </c>
      <c r="C13" s="180"/>
      <c r="D13" s="180"/>
      <c r="E13" s="180"/>
      <c r="F13" s="181"/>
      <c r="G13" s="179" t="s">
        <v>8</v>
      </c>
      <c r="H13" s="179" t="s">
        <v>9</v>
      </c>
      <c r="I13" s="179" t="s">
        <v>10</v>
      </c>
      <c r="J13" s="179" t="s">
        <v>11</v>
      </c>
      <c r="K13" s="179" t="s">
        <v>12</v>
      </c>
    </row>
    <row r="14" spans="1:11">
      <c r="B14" s="179"/>
      <c r="C14" s="182"/>
      <c r="D14" s="182"/>
      <c r="E14" s="182"/>
      <c r="F14" s="183"/>
      <c r="G14" s="179"/>
      <c r="H14" s="179"/>
      <c r="I14" s="179"/>
      <c r="J14" s="179"/>
      <c r="K14" s="179"/>
    </row>
    <row r="15" spans="1:11" ht="24">
      <c r="B15" s="179"/>
      <c r="C15" s="7" t="s">
        <v>13</v>
      </c>
      <c r="D15" s="7" t="s">
        <v>14</v>
      </c>
      <c r="E15" s="7" t="s">
        <v>15</v>
      </c>
      <c r="F15" s="7" t="s">
        <v>16</v>
      </c>
      <c r="G15" s="179"/>
      <c r="H15" s="179"/>
      <c r="I15" s="179"/>
      <c r="J15" s="179"/>
      <c r="K15" s="179"/>
    </row>
    <row r="16" spans="1:11">
      <c r="B16" s="8" t="s">
        <v>17</v>
      </c>
      <c r="C16" s="8" t="s">
        <v>18</v>
      </c>
      <c r="D16" s="8" t="s">
        <v>19</v>
      </c>
      <c r="E16" s="8" t="s">
        <v>20</v>
      </c>
      <c r="F16" s="8" t="s">
        <v>21</v>
      </c>
      <c r="G16" s="9" t="s">
        <v>22</v>
      </c>
      <c r="H16" s="10" t="s">
        <v>23</v>
      </c>
      <c r="I16" s="10" t="s">
        <v>24</v>
      </c>
      <c r="J16" s="8" t="s">
        <v>25</v>
      </c>
      <c r="K16" s="8" t="s">
        <v>26</v>
      </c>
    </row>
    <row r="17" spans="2:11">
      <c r="B17" s="176" t="s">
        <v>27</v>
      </c>
      <c r="C17" s="177"/>
      <c r="D17" s="177"/>
      <c r="E17" s="177"/>
      <c r="F17" s="177"/>
      <c r="G17" s="177"/>
      <c r="H17" s="177"/>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76" t="s">
        <v>29</v>
      </c>
      <c r="C20" s="177"/>
      <c r="D20" s="177"/>
      <c r="E20" s="177"/>
      <c r="F20" s="177"/>
      <c r="G20" s="177"/>
      <c r="H20" s="177"/>
      <c r="I20" s="11"/>
      <c r="J20" s="11"/>
      <c r="K20" s="19"/>
    </row>
    <row r="21" spans="2:11" ht="36" customHeight="1">
      <c r="B21" s="20" t="s">
        <v>30</v>
      </c>
      <c r="C21" s="21" t="s">
        <v>31</v>
      </c>
      <c r="D21" s="21" t="s">
        <v>32</v>
      </c>
      <c r="E21" s="27" t="s">
        <v>128</v>
      </c>
      <c r="F21" s="23">
        <v>42888</v>
      </c>
      <c r="G21" s="24" t="s">
        <v>34</v>
      </c>
      <c r="H21" s="24" t="s">
        <v>35</v>
      </c>
      <c r="I21" s="25">
        <v>6335975100</v>
      </c>
      <c r="J21" s="25"/>
      <c r="K21" s="26"/>
    </row>
    <row r="22" spans="2:11" ht="36" customHeight="1">
      <c r="B22" s="27" t="s">
        <v>36</v>
      </c>
      <c r="C22" s="28" t="s">
        <v>31</v>
      </c>
      <c r="D22" s="28" t="s">
        <v>32</v>
      </c>
      <c r="E22" s="27" t="s">
        <v>129</v>
      </c>
      <c r="F22" s="30">
        <v>42889</v>
      </c>
      <c r="G22" s="31" t="s">
        <v>86</v>
      </c>
      <c r="H22" s="31" t="s">
        <v>130</v>
      </c>
      <c r="I22" s="32">
        <v>67950000</v>
      </c>
      <c r="J22" s="32"/>
      <c r="K22" s="33"/>
    </row>
    <row r="23" spans="2:11" ht="36" customHeight="1">
      <c r="B23" s="27" t="s">
        <v>40</v>
      </c>
      <c r="C23" s="28" t="s">
        <v>31</v>
      </c>
      <c r="D23" s="28" t="s">
        <v>32</v>
      </c>
      <c r="E23" s="27" t="s">
        <v>129</v>
      </c>
      <c r="F23" s="30">
        <v>42889</v>
      </c>
      <c r="G23" s="31" t="s">
        <v>86</v>
      </c>
      <c r="H23" s="31" t="s">
        <v>55</v>
      </c>
      <c r="I23" s="32">
        <v>67950000</v>
      </c>
      <c r="J23" s="32"/>
      <c r="K23" s="33"/>
    </row>
    <row r="24" spans="2:11" ht="36" customHeight="1">
      <c r="B24" s="27" t="s">
        <v>44</v>
      </c>
      <c r="C24" s="28" t="s">
        <v>31</v>
      </c>
      <c r="D24" s="28" t="s">
        <v>32</v>
      </c>
      <c r="E24" s="27" t="s">
        <v>129</v>
      </c>
      <c r="F24" s="30">
        <v>42889</v>
      </c>
      <c r="G24" s="31" t="s">
        <v>86</v>
      </c>
      <c r="H24" s="31" t="s">
        <v>131</v>
      </c>
      <c r="I24" s="32">
        <v>67950000</v>
      </c>
      <c r="J24" s="32"/>
      <c r="K24" s="33"/>
    </row>
    <row r="25" spans="2:11" ht="36" customHeight="1">
      <c r="B25" s="27" t="s">
        <v>46</v>
      </c>
      <c r="C25" s="28" t="s">
        <v>31</v>
      </c>
      <c r="D25" s="28" t="s">
        <v>32</v>
      </c>
      <c r="E25" s="27" t="s">
        <v>132</v>
      </c>
      <c r="F25" s="30">
        <v>42895</v>
      </c>
      <c r="G25" s="31" t="s">
        <v>34</v>
      </c>
      <c r="H25" s="31" t="s">
        <v>35</v>
      </c>
      <c r="I25" s="32">
        <v>6338772440</v>
      </c>
      <c r="J25" s="32"/>
      <c r="K25" s="33"/>
    </row>
    <row r="26" spans="2:11" ht="36" customHeight="1">
      <c r="B26" s="27" t="s">
        <v>49</v>
      </c>
      <c r="C26" s="28" t="s">
        <v>31</v>
      </c>
      <c r="D26" s="28" t="s">
        <v>32</v>
      </c>
      <c r="E26" s="27" t="s">
        <v>133</v>
      </c>
      <c r="F26" s="30">
        <v>42896</v>
      </c>
      <c r="G26" s="31" t="s">
        <v>134</v>
      </c>
      <c r="H26" s="31" t="s">
        <v>135</v>
      </c>
      <c r="I26" s="32">
        <v>1558101600</v>
      </c>
      <c r="J26" s="32"/>
      <c r="K26" s="33"/>
    </row>
    <row r="27" spans="2:11" ht="36" customHeight="1">
      <c r="B27" s="27" t="s">
        <v>52</v>
      </c>
      <c r="C27" s="28" t="s">
        <v>31</v>
      </c>
      <c r="D27" s="28" t="s">
        <v>32</v>
      </c>
      <c r="E27" s="27" t="s">
        <v>133</v>
      </c>
      <c r="F27" s="30">
        <v>42896</v>
      </c>
      <c r="G27" s="31" t="s">
        <v>134</v>
      </c>
      <c r="H27" s="31" t="s">
        <v>136</v>
      </c>
      <c r="I27" s="32">
        <v>373890000</v>
      </c>
      <c r="J27" s="32"/>
      <c r="K27" s="33"/>
    </row>
    <row r="28" spans="2:11" ht="36" customHeight="1">
      <c r="B28" s="27" t="s">
        <v>58</v>
      </c>
      <c r="C28" s="28" t="s">
        <v>31</v>
      </c>
      <c r="D28" s="28" t="s">
        <v>32</v>
      </c>
      <c r="E28" s="27" t="s">
        <v>137</v>
      </c>
      <c r="F28" s="30">
        <v>42902</v>
      </c>
      <c r="G28" s="31" t="s">
        <v>34</v>
      </c>
      <c r="H28" s="31" t="s">
        <v>35</v>
      </c>
      <c r="I28" s="32">
        <v>3168686885</v>
      </c>
      <c r="J28" s="32"/>
      <c r="K28" s="33"/>
    </row>
    <row r="29" spans="2:11" ht="36" customHeight="1">
      <c r="B29" s="27" t="s">
        <v>62</v>
      </c>
      <c r="C29" s="28" t="s">
        <v>31</v>
      </c>
      <c r="D29" s="28" t="s">
        <v>32</v>
      </c>
      <c r="E29" s="27" t="s">
        <v>138</v>
      </c>
      <c r="F29" s="30">
        <v>42903</v>
      </c>
      <c r="G29" s="31" t="s">
        <v>42</v>
      </c>
      <c r="H29" s="31" t="s">
        <v>139</v>
      </c>
      <c r="I29" s="32">
        <v>125599320</v>
      </c>
      <c r="J29" s="32"/>
      <c r="K29" s="33"/>
    </row>
    <row r="30" spans="2:11" ht="36" customHeight="1">
      <c r="B30" s="27" t="s">
        <v>64</v>
      </c>
      <c r="C30" s="28" t="s">
        <v>31</v>
      </c>
      <c r="D30" s="28" t="s">
        <v>32</v>
      </c>
      <c r="E30" s="27" t="s">
        <v>138</v>
      </c>
      <c r="F30" s="30">
        <v>42903</v>
      </c>
      <c r="G30" s="31" t="s">
        <v>42</v>
      </c>
      <c r="H30" s="31" t="s">
        <v>140</v>
      </c>
      <c r="I30" s="32">
        <v>38740050</v>
      </c>
      <c r="J30" s="32"/>
      <c r="K30" s="33"/>
    </row>
    <row r="31" spans="2:11" ht="36" customHeight="1">
      <c r="B31" s="27" t="s">
        <v>66</v>
      </c>
      <c r="C31" s="28" t="s">
        <v>31</v>
      </c>
      <c r="D31" s="28" t="s">
        <v>32</v>
      </c>
      <c r="E31" s="27" t="s">
        <v>138</v>
      </c>
      <c r="F31" s="30">
        <v>42903</v>
      </c>
      <c r="G31" s="31" t="s">
        <v>42</v>
      </c>
      <c r="H31" s="31" t="s">
        <v>141</v>
      </c>
      <c r="I31" s="32">
        <v>114181200</v>
      </c>
      <c r="J31" s="32"/>
      <c r="K31" s="33"/>
    </row>
    <row r="32" spans="2:11" ht="36" customHeight="1">
      <c r="B32" s="27" t="s">
        <v>94</v>
      </c>
      <c r="C32" s="28" t="s">
        <v>31</v>
      </c>
      <c r="D32" s="28" t="s">
        <v>32</v>
      </c>
      <c r="E32" s="27" t="s">
        <v>138</v>
      </c>
      <c r="F32" s="30">
        <v>42903</v>
      </c>
      <c r="G32" s="31" t="s">
        <v>42</v>
      </c>
      <c r="H32" s="31" t="s">
        <v>142</v>
      </c>
      <c r="I32" s="32">
        <v>350155679.99999994</v>
      </c>
      <c r="J32" s="32"/>
      <c r="K32" s="33"/>
    </row>
    <row r="33" spans="2:11" ht="36" customHeight="1">
      <c r="B33" s="27" t="s">
        <v>95</v>
      </c>
      <c r="C33" s="28" t="s">
        <v>31</v>
      </c>
      <c r="D33" s="28" t="s">
        <v>32</v>
      </c>
      <c r="E33" s="27" t="s">
        <v>143</v>
      </c>
      <c r="F33" s="30">
        <v>42908</v>
      </c>
      <c r="G33" s="31" t="s">
        <v>144</v>
      </c>
      <c r="H33" s="31" t="s">
        <v>112</v>
      </c>
      <c r="I33" s="32">
        <v>684181000</v>
      </c>
      <c r="J33" s="32"/>
      <c r="K33" s="33"/>
    </row>
    <row r="34" spans="2:11" ht="36" customHeight="1">
      <c r="B34" s="27" t="s">
        <v>97</v>
      </c>
      <c r="C34" s="28" t="s">
        <v>31</v>
      </c>
      <c r="D34" s="28" t="s">
        <v>32</v>
      </c>
      <c r="E34" s="27" t="s">
        <v>143</v>
      </c>
      <c r="F34" s="30">
        <v>42908</v>
      </c>
      <c r="G34" s="31" t="s">
        <v>144</v>
      </c>
      <c r="H34" s="31" t="s">
        <v>112</v>
      </c>
      <c r="I34" s="32">
        <v>595826500</v>
      </c>
      <c r="J34" s="32"/>
      <c r="K34" s="33"/>
    </row>
    <row r="35" spans="2:11" ht="36" customHeight="1">
      <c r="B35" s="27" t="s">
        <v>125</v>
      </c>
      <c r="C35" s="28" t="s">
        <v>31</v>
      </c>
      <c r="D35" s="28" t="s">
        <v>32</v>
      </c>
      <c r="E35" s="27" t="s">
        <v>143</v>
      </c>
      <c r="F35" s="30">
        <v>42908</v>
      </c>
      <c r="G35" s="31" t="s">
        <v>144</v>
      </c>
      <c r="H35" s="31" t="s">
        <v>145</v>
      </c>
      <c r="I35" s="32">
        <v>322607200</v>
      </c>
      <c r="J35" s="32"/>
      <c r="K35" s="33"/>
    </row>
    <row r="36" spans="2:11" ht="36" customHeight="1">
      <c r="B36" s="27" t="s">
        <v>146</v>
      </c>
      <c r="C36" s="28" t="s">
        <v>31</v>
      </c>
      <c r="D36" s="28" t="s">
        <v>32</v>
      </c>
      <c r="E36" s="27" t="s">
        <v>147</v>
      </c>
      <c r="F36" s="30">
        <v>42913</v>
      </c>
      <c r="G36" s="31" t="s">
        <v>38</v>
      </c>
      <c r="H36" s="31" t="s">
        <v>103</v>
      </c>
      <c r="I36" s="32">
        <v>1340979000</v>
      </c>
      <c r="J36" s="32"/>
      <c r="K36" s="33"/>
    </row>
    <row r="37" spans="2:11" ht="36" customHeight="1">
      <c r="B37" s="27" t="s">
        <v>148</v>
      </c>
      <c r="C37" s="28" t="s">
        <v>31</v>
      </c>
      <c r="D37" s="28" t="s">
        <v>32</v>
      </c>
      <c r="E37" s="27" t="s">
        <v>149</v>
      </c>
      <c r="F37" s="30">
        <v>42913</v>
      </c>
      <c r="G37" s="31" t="s">
        <v>150</v>
      </c>
      <c r="H37" s="31" t="s">
        <v>151</v>
      </c>
      <c r="I37" s="32">
        <v>309718500</v>
      </c>
      <c r="J37" s="32"/>
      <c r="K37" s="33"/>
    </row>
    <row r="38" spans="2:11" ht="36" customHeight="1">
      <c r="B38" s="43" t="s">
        <v>152</v>
      </c>
      <c r="C38" s="28" t="s">
        <v>31</v>
      </c>
      <c r="D38" s="28" t="s">
        <v>32</v>
      </c>
      <c r="E38" s="27" t="s">
        <v>153</v>
      </c>
      <c r="F38" s="30">
        <v>42916</v>
      </c>
      <c r="G38" s="31" t="s">
        <v>34</v>
      </c>
      <c r="H38" s="31" t="s">
        <v>35</v>
      </c>
      <c r="I38" s="32">
        <v>6586680100</v>
      </c>
      <c r="J38" s="32"/>
      <c r="K38" s="33"/>
    </row>
    <row r="39" spans="2:11">
      <c r="B39" s="34"/>
      <c r="C39" s="35"/>
      <c r="D39" s="35"/>
      <c r="E39" s="27"/>
      <c r="F39" s="36"/>
      <c r="G39" s="37"/>
      <c r="H39" s="37"/>
      <c r="I39" s="41"/>
      <c r="J39" s="41"/>
      <c r="K39" s="38"/>
    </row>
    <row r="40" spans="2:11" s="16" customFormat="1">
      <c r="B40" s="17" t="s">
        <v>28</v>
      </c>
      <c r="C40" s="17"/>
      <c r="D40" s="17"/>
      <c r="E40" s="27"/>
      <c r="F40" s="17"/>
      <c r="G40" s="17"/>
      <c r="H40" s="17"/>
      <c r="I40" s="18">
        <f>SUM(I21:I38)</f>
        <v>28447944575</v>
      </c>
      <c r="J40" s="18">
        <f>SUM(J21:J38)</f>
        <v>0</v>
      </c>
      <c r="K40" s="17"/>
    </row>
    <row r="41" spans="2:11">
      <c r="B41" s="176" t="s">
        <v>56</v>
      </c>
      <c r="C41" s="177"/>
      <c r="D41" s="177"/>
      <c r="E41" s="177"/>
      <c r="F41" s="177"/>
      <c r="G41" s="177"/>
      <c r="H41" s="177"/>
      <c r="I41" s="11"/>
      <c r="J41" s="11"/>
      <c r="K41" s="19"/>
    </row>
    <row r="42" spans="2:11">
      <c r="B42" s="13"/>
      <c r="C42" s="13"/>
      <c r="D42" s="13"/>
      <c r="E42" s="13"/>
      <c r="F42" s="14"/>
      <c r="G42" s="13"/>
      <c r="H42" s="13"/>
      <c r="I42" s="15"/>
      <c r="J42" s="15"/>
      <c r="K42" s="13"/>
    </row>
    <row r="43" spans="2:11" s="16" customFormat="1">
      <c r="B43" s="17" t="s">
        <v>28</v>
      </c>
      <c r="C43" s="17"/>
      <c r="D43" s="17"/>
      <c r="E43" s="17"/>
      <c r="F43" s="17"/>
      <c r="G43" s="17"/>
      <c r="H43" s="17"/>
      <c r="I43" s="18"/>
      <c r="J43" s="18"/>
      <c r="K43" s="17"/>
    </row>
    <row r="44" spans="2:11" s="16" customFormat="1">
      <c r="B44" s="176" t="s">
        <v>57</v>
      </c>
      <c r="C44" s="177"/>
      <c r="D44" s="177"/>
      <c r="E44" s="177"/>
      <c r="F44" s="177"/>
      <c r="G44" s="177"/>
      <c r="H44" s="177"/>
      <c r="I44" s="11"/>
      <c r="J44" s="11"/>
      <c r="K44" s="19"/>
    </row>
    <row r="45" spans="2:11" ht="26.25" customHeight="1">
      <c r="B45" s="27" t="s">
        <v>30</v>
      </c>
      <c r="C45" s="28" t="s">
        <v>31</v>
      </c>
      <c r="D45" s="28" t="s">
        <v>32</v>
      </c>
      <c r="E45" s="27" t="s">
        <v>154</v>
      </c>
      <c r="F45" s="30">
        <v>42896</v>
      </c>
      <c r="G45" s="31" t="s">
        <v>60</v>
      </c>
      <c r="H45" s="31" t="s">
        <v>155</v>
      </c>
      <c r="I45" s="32">
        <v>7500000</v>
      </c>
      <c r="J45" s="32">
        <f>I45*10%</f>
        <v>750000</v>
      </c>
      <c r="K45" s="33"/>
    </row>
    <row r="46" spans="2:11" ht="26.25" customHeight="1">
      <c r="B46" s="27" t="s">
        <v>36</v>
      </c>
      <c r="C46" s="28" t="s">
        <v>31</v>
      </c>
      <c r="D46" s="28" t="s">
        <v>32</v>
      </c>
      <c r="E46" s="27" t="s">
        <v>154</v>
      </c>
      <c r="F46" s="30">
        <v>42896</v>
      </c>
      <c r="G46" s="31" t="s">
        <v>60</v>
      </c>
      <c r="H46" s="31" t="s">
        <v>156</v>
      </c>
      <c r="I46" s="32">
        <v>9360000</v>
      </c>
      <c r="J46" s="32">
        <f t="shared" ref="J46:J57" si="0">I46*10%</f>
        <v>936000</v>
      </c>
      <c r="K46" s="33"/>
    </row>
    <row r="47" spans="2:11" ht="26.25" customHeight="1">
      <c r="B47" s="27" t="s">
        <v>40</v>
      </c>
      <c r="C47" s="28" t="s">
        <v>31</v>
      </c>
      <c r="D47" s="28" t="s">
        <v>32</v>
      </c>
      <c r="E47" s="27" t="s">
        <v>154</v>
      </c>
      <c r="F47" s="30">
        <v>42896</v>
      </c>
      <c r="G47" s="31" t="s">
        <v>60</v>
      </c>
      <c r="H47" s="31" t="s">
        <v>157</v>
      </c>
      <c r="I47" s="32">
        <v>16000000</v>
      </c>
      <c r="J47" s="32">
        <f t="shared" si="0"/>
        <v>1600000</v>
      </c>
      <c r="K47" s="33"/>
    </row>
    <row r="48" spans="2:11" ht="26.25" customHeight="1">
      <c r="B48" s="27" t="s">
        <v>44</v>
      </c>
      <c r="C48" s="28" t="s">
        <v>31</v>
      </c>
      <c r="D48" s="28" t="s">
        <v>32</v>
      </c>
      <c r="E48" s="27" t="s">
        <v>154</v>
      </c>
      <c r="F48" s="30">
        <v>42896</v>
      </c>
      <c r="G48" s="31" t="s">
        <v>60</v>
      </c>
      <c r="H48" s="31" t="s">
        <v>140</v>
      </c>
      <c r="I48" s="32">
        <v>6300000</v>
      </c>
      <c r="J48" s="32">
        <f t="shared" si="0"/>
        <v>630000</v>
      </c>
      <c r="K48" s="33"/>
    </row>
    <row r="49" spans="2:11" ht="26.25" customHeight="1">
      <c r="B49" s="27" t="s">
        <v>46</v>
      </c>
      <c r="C49" s="28" t="s">
        <v>31</v>
      </c>
      <c r="D49" s="28" t="s">
        <v>32</v>
      </c>
      <c r="E49" s="27" t="s">
        <v>154</v>
      </c>
      <c r="F49" s="30">
        <v>42896</v>
      </c>
      <c r="G49" s="31" t="s">
        <v>60</v>
      </c>
      <c r="H49" s="31" t="s">
        <v>84</v>
      </c>
      <c r="I49" s="32">
        <v>6000000</v>
      </c>
      <c r="J49" s="32">
        <f t="shared" si="0"/>
        <v>600000</v>
      </c>
      <c r="K49" s="33"/>
    </row>
    <row r="50" spans="2:11" ht="26.25" customHeight="1">
      <c r="B50" s="27" t="s">
        <v>49</v>
      </c>
      <c r="C50" s="28" t="s">
        <v>31</v>
      </c>
      <c r="D50" s="28" t="s">
        <v>32</v>
      </c>
      <c r="E50" s="27" t="s">
        <v>154</v>
      </c>
      <c r="F50" s="30">
        <v>42896</v>
      </c>
      <c r="G50" s="31" t="s">
        <v>60</v>
      </c>
      <c r="H50" s="31" t="s">
        <v>158</v>
      </c>
      <c r="I50" s="32">
        <v>14000000</v>
      </c>
      <c r="J50" s="32">
        <f t="shared" si="0"/>
        <v>1400000</v>
      </c>
      <c r="K50" s="33"/>
    </row>
    <row r="51" spans="2:11" ht="26.25" customHeight="1">
      <c r="B51" s="27" t="s">
        <v>52</v>
      </c>
      <c r="C51" s="28" t="s">
        <v>31</v>
      </c>
      <c r="D51" s="28" t="s">
        <v>32</v>
      </c>
      <c r="E51" s="27" t="s">
        <v>154</v>
      </c>
      <c r="F51" s="30">
        <v>42896</v>
      </c>
      <c r="G51" s="31" t="s">
        <v>60</v>
      </c>
      <c r="H51" s="31" t="s">
        <v>159</v>
      </c>
      <c r="I51" s="32">
        <v>20700000</v>
      </c>
      <c r="J51" s="32">
        <f t="shared" si="0"/>
        <v>2070000</v>
      </c>
      <c r="K51" s="33"/>
    </row>
    <row r="52" spans="2:11" ht="26.25" customHeight="1">
      <c r="B52" s="27" t="s">
        <v>58</v>
      </c>
      <c r="C52" s="28" t="s">
        <v>31</v>
      </c>
      <c r="D52" s="28" t="s">
        <v>32</v>
      </c>
      <c r="E52" s="27" t="s">
        <v>154</v>
      </c>
      <c r="F52" s="30">
        <v>42896</v>
      </c>
      <c r="G52" s="31" t="s">
        <v>60</v>
      </c>
      <c r="H52" s="31" t="s">
        <v>160</v>
      </c>
      <c r="I52" s="32">
        <v>2000000</v>
      </c>
      <c r="J52" s="32">
        <f t="shared" si="0"/>
        <v>200000</v>
      </c>
      <c r="K52" s="33"/>
    </row>
    <row r="53" spans="2:11" ht="26.25" customHeight="1">
      <c r="B53" s="27" t="s">
        <v>62</v>
      </c>
      <c r="C53" s="28" t="s">
        <v>31</v>
      </c>
      <c r="D53" s="28" t="s">
        <v>32</v>
      </c>
      <c r="E53" s="27" t="s">
        <v>154</v>
      </c>
      <c r="F53" s="30">
        <v>42896</v>
      </c>
      <c r="G53" s="31" t="s">
        <v>60</v>
      </c>
      <c r="H53" s="31" t="s">
        <v>161</v>
      </c>
      <c r="I53" s="32">
        <v>5700000</v>
      </c>
      <c r="J53" s="32">
        <f t="shared" si="0"/>
        <v>570000</v>
      </c>
      <c r="K53" s="33"/>
    </row>
    <row r="54" spans="2:11" ht="26.25" customHeight="1">
      <c r="B54" s="27" t="s">
        <v>64</v>
      </c>
      <c r="C54" s="28" t="s">
        <v>31</v>
      </c>
      <c r="D54" s="28" t="s">
        <v>32</v>
      </c>
      <c r="E54" s="27" t="s">
        <v>154</v>
      </c>
      <c r="F54" s="30">
        <v>42896</v>
      </c>
      <c r="G54" s="31" t="s">
        <v>60</v>
      </c>
      <c r="H54" s="31" t="s">
        <v>162</v>
      </c>
      <c r="I54" s="32">
        <v>840000</v>
      </c>
      <c r="J54" s="32">
        <f t="shared" si="0"/>
        <v>84000</v>
      </c>
      <c r="K54" s="33"/>
    </row>
    <row r="55" spans="2:11" ht="26.25" customHeight="1">
      <c r="B55" s="27" t="s">
        <v>66</v>
      </c>
      <c r="C55" s="28" t="s">
        <v>31</v>
      </c>
      <c r="D55" s="28" t="s">
        <v>32</v>
      </c>
      <c r="E55" s="27" t="s">
        <v>154</v>
      </c>
      <c r="F55" s="30">
        <v>42896</v>
      </c>
      <c r="G55" s="31" t="s">
        <v>60</v>
      </c>
      <c r="H55" s="31" t="s">
        <v>65</v>
      </c>
      <c r="I55" s="32">
        <v>8500000</v>
      </c>
      <c r="J55" s="32">
        <f t="shared" si="0"/>
        <v>850000</v>
      </c>
      <c r="K55" s="33"/>
    </row>
    <row r="56" spans="2:11" ht="26.25" customHeight="1">
      <c r="B56" s="27" t="s">
        <v>94</v>
      </c>
      <c r="C56" s="28" t="s">
        <v>31</v>
      </c>
      <c r="D56" s="28" t="s">
        <v>32</v>
      </c>
      <c r="E56" s="27" t="s">
        <v>154</v>
      </c>
      <c r="F56" s="30">
        <v>42896</v>
      </c>
      <c r="G56" s="31" t="s">
        <v>60</v>
      </c>
      <c r="H56" s="31" t="s">
        <v>63</v>
      </c>
      <c r="I56" s="32">
        <v>8800000</v>
      </c>
      <c r="J56" s="32">
        <f t="shared" si="0"/>
        <v>880000</v>
      </c>
      <c r="K56" s="33"/>
    </row>
    <row r="57" spans="2:11" ht="26.25" customHeight="1">
      <c r="B57" s="27" t="s">
        <v>95</v>
      </c>
      <c r="C57" s="28" t="s">
        <v>31</v>
      </c>
      <c r="D57" s="28" t="s">
        <v>32</v>
      </c>
      <c r="E57" s="27" t="s">
        <v>163</v>
      </c>
      <c r="F57" s="30">
        <v>42901</v>
      </c>
      <c r="G57" s="31" t="s">
        <v>164</v>
      </c>
      <c r="H57" s="31" t="s">
        <v>165</v>
      </c>
      <c r="I57" s="32">
        <v>91057500</v>
      </c>
      <c r="J57" s="32">
        <f t="shared" si="0"/>
        <v>9105750</v>
      </c>
      <c r="K57" s="33"/>
    </row>
    <row r="58" spans="2:11">
      <c r="B58" s="34"/>
      <c r="C58" s="35"/>
      <c r="D58" s="35"/>
      <c r="E58" s="34"/>
      <c r="F58" s="36"/>
      <c r="G58" s="37"/>
      <c r="H58" s="37"/>
      <c r="I58" s="44">
        <f>SUM(I45:I57)</f>
        <v>196757500</v>
      </c>
      <c r="J58" s="44">
        <f>SUM(J45:J57)</f>
        <v>19675750</v>
      </c>
      <c r="K58" s="38"/>
    </row>
    <row r="59" spans="2:11" s="16" customFormat="1">
      <c r="B59" s="17" t="s">
        <v>28</v>
      </c>
      <c r="C59" s="17"/>
      <c r="D59" s="17"/>
      <c r="E59" s="17"/>
      <c r="F59" s="17"/>
      <c r="G59" s="17"/>
      <c r="H59" s="17"/>
      <c r="I59" s="18"/>
      <c r="J59" s="18"/>
      <c r="K59" s="17"/>
    </row>
    <row r="60" spans="2:11">
      <c r="B60" s="176" t="s">
        <v>68</v>
      </c>
      <c r="C60" s="177"/>
      <c r="D60" s="177"/>
      <c r="E60" s="177"/>
      <c r="F60" s="177"/>
      <c r="G60" s="177"/>
      <c r="H60" s="177"/>
      <c r="I60" s="11"/>
      <c r="J60" s="11"/>
      <c r="K60" s="19"/>
    </row>
    <row r="61" spans="2:11">
      <c r="B61" s="13"/>
      <c r="C61" s="13"/>
      <c r="D61" s="13"/>
      <c r="E61" s="13"/>
      <c r="F61" s="14"/>
      <c r="G61" s="13"/>
      <c r="H61" s="13"/>
      <c r="I61" s="15"/>
      <c r="J61" s="15"/>
      <c r="K61" s="13"/>
    </row>
    <row r="62" spans="2:11" s="16" customFormat="1">
      <c r="B62" s="17" t="s">
        <v>28</v>
      </c>
      <c r="C62" s="17"/>
      <c r="D62" s="17"/>
      <c r="E62" s="17"/>
      <c r="F62" s="17"/>
      <c r="G62" s="17"/>
      <c r="H62" s="17"/>
      <c r="I62" s="18"/>
      <c r="J62" s="18"/>
      <c r="K62" s="17"/>
    </row>
    <row r="63" spans="2:11">
      <c r="B63" s="39"/>
      <c r="C63" s="39"/>
    </row>
    <row r="64" spans="2:11">
      <c r="B64" s="3" t="s">
        <v>69</v>
      </c>
    </row>
    <row r="65" spans="2:11">
      <c r="B65" s="3" t="s">
        <v>70</v>
      </c>
    </row>
    <row r="66" spans="2:11">
      <c r="B66" s="40"/>
      <c r="C66" s="40"/>
    </row>
    <row r="67" spans="2:11">
      <c r="B67" s="40"/>
      <c r="C67" s="40"/>
      <c r="I67" s="175" t="s">
        <v>71</v>
      </c>
      <c r="J67" s="175"/>
      <c r="K67" s="175"/>
    </row>
    <row r="68" spans="2:11">
      <c r="I68" s="175" t="s">
        <v>72</v>
      </c>
      <c r="J68" s="175"/>
      <c r="K68" s="175"/>
    </row>
    <row r="69" spans="2:11">
      <c r="I69" s="175" t="s">
        <v>73</v>
      </c>
      <c r="J69" s="175"/>
      <c r="K69" s="175"/>
    </row>
    <row r="70" spans="2:11">
      <c r="I70" s="175" t="s">
        <v>74</v>
      </c>
      <c r="J70" s="175"/>
      <c r="K70" s="175"/>
    </row>
  </sheetData>
  <mergeCells count="23">
    <mergeCell ref="B10:K10"/>
    <mergeCell ref="B4:K4"/>
    <mergeCell ref="B5:K5"/>
    <mergeCell ref="B6:K6"/>
    <mergeCell ref="B7:K7"/>
    <mergeCell ref="B9:K9"/>
    <mergeCell ref="B12:K12"/>
    <mergeCell ref="B13:B15"/>
    <mergeCell ref="C13:F14"/>
    <mergeCell ref="G13:G15"/>
    <mergeCell ref="H13:H15"/>
    <mergeCell ref="I13:I15"/>
    <mergeCell ref="J13:J15"/>
    <mergeCell ref="K13:K15"/>
    <mergeCell ref="I68:K68"/>
    <mergeCell ref="I69:K69"/>
    <mergeCell ref="I70:K70"/>
    <mergeCell ref="B17:H17"/>
    <mergeCell ref="B20:H20"/>
    <mergeCell ref="B41:H41"/>
    <mergeCell ref="B44:H44"/>
    <mergeCell ref="B60:H60"/>
    <mergeCell ref="I67:K6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sheetPr>
    <tabColor rgb="FF00B0F0"/>
  </sheetPr>
  <dimension ref="A3:L115"/>
  <sheetViews>
    <sheetView topLeftCell="B88" workbookViewId="0">
      <selection activeCell="F23" sqref="F23"/>
    </sheetView>
  </sheetViews>
  <sheetFormatPr defaultRowHeight="12"/>
  <cols>
    <col min="1" max="1" width="9.140625" style="99" hidden="1" customWidth="1"/>
    <col min="2" max="2" width="6.140625" style="99" customWidth="1"/>
    <col min="3" max="3" width="9.140625" style="99"/>
    <col min="4" max="4" width="9.140625" style="101"/>
    <col min="5" max="5" width="11" style="102" customWidth="1"/>
    <col min="6" max="6" width="38" style="102" customWidth="1"/>
    <col min="7" max="7" width="17.140625" style="102" customWidth="1"/>
    <col min="8" max="8" width="25.28515625" style="102" customWidth="1"/>
    <col min="9" max="9" width="14.85546875" style="99" customWidth="1"/>
    <col min="10" max="10" width="7.5703125" style="103" customWidth="1"/>
    <col min="11" max="11" width="12" style="99" customWidth="1"/>
    <col min="12" max="12" width="7.140625" style="102" customWidth="1"/>
    <col min="13" max="16384" width="9.140625" style="99"/>
  </cols>
  <sheetData>
    <row r="3" spans="2:12">
      <c r="B3" s="100"/>
      <c r="C3" s="100"/>
    </row>
    <row r="4" spans="2:12">
      <c r="B4" s="198" t="s">
        <v>277</v>
      </c>
      <c r="C4" s="198"/>
      <c r="D4" s="198"/>
      <c r="E4" s="198"/>
      <c r="F4" s="198"/>
      <c r="G4" s="198"/>
      <c r="H4" s="198"/>
      <c r="I4" s="198"/>
      <c r="J4" s="198"/>
      <c r="K4" s="198"/>
      <c r="L4" s="198"/>
    </row>
    <row r="5" spans="2:12">
      <c r="B5" s="198"/>
      <c r="C5" s="198"/>
      <c r="D5" s="198"/>
      <c r="E5" s="198"/>
      <c r="F5" s="198"/>
      <c r="G5" s="198"/>
      <c r="H5" s="198"/>
      <c r="I5" s="198"/>
      <c r="J5" s="198"/>
      <c r="K5" s="198"/>
      <c r="L5" s="198"/>
    </row>
    <row r="6" spans="2:12">
      <c r="B6" s="199" t="s">
        <v>2</v>
      </c>
      <c r="C6" s="199"/>
      <c r="D6" s="199"/>
      <c r="E6" s="199"/>
      <c r="F6" s="199"/>
      <c r="G6" s="199"/>
      <c r="H6" s="199"/>
      <c r="I6" s="199"/>
      <c r="J6" s="199"/>
      <c r="K6" s="199"/>
      <c r="L6" s="199"/>
    </row>
    <row r="7" spans="2:12">
      <c r="B7" s="199" t="s">
        <v>279</v>
      </c>
      <c r="C7" s="199"/>
      <c r="D7" s="199"/>
      <c r="E7" s="199"/>
      <c r="F7" s="199"/>
      <c r="G7" s="199"/>
      <c r="H7" s="199"/>
      <c r="I7" s="199"/>
      <c r="J7" s="199"/>
      <c r="K7" s="199"/>
      <c r="L7" s="199"/>
    </row>
    <row r="8" spans="2:12">
      <c r="B8" s="101"/>
      <c r="C8" s="101"/>
    </row>
    <row r="9" spans="2:12">
      <c r="B9" s="197" t="s">
        <v>4</v>
      </c>
      <c r="C9" s="197"/>
      <c r="D9" s="197"/>
      <c r="E9" s="197"/>
      <c r="F9" s="197"/>
      <c r="G9" s="197"/>
      <c r="H9" s="197"/>
      <c r="I9" s="197"/>
      <c r="J9" s="197"/>
      <c r="K9" s="197"/>
      <c r="L9" s="197"/>
    </row>
    <row r="10" spans="2:12">
      <c r="B10" s="197" t="s">
        <v>5</v>
      </c>
      <c r="C10" s="197"/>
      <c r="D10" s="197"/>
      <c r="E10" s="197"/>
      <c r="F10" s="197"/>
      <c r="G10" s="197"/>
      <c r="H10" s="197"/>
      <c r="I10" s="197"/>
      <c r="J10" s="197"/>
      <c r="K10" s="197"/>
      <c r="L10" s="197"/>
    </row>
    <row r="11" spans="2:12">
      <c r="B11" s="104"/>
      <c r="C11" s="104"/>
    </row>
    <row r="12" spans="2:12">
      <c r="B12" s="200" t="s">
        <v>6</v>
      </c>
      <c r="C12" s="200"/>
      <c r="D12" s="200"/>
      <c r="E12" s="200"/>
      <c r="F12" s="200"/>
      <c r="G12" s="200"/>
      <c r="H12" s="200"/>
      <c r="I12" s="200"/>
      <c r="J12" s="200"/>
      <c r="K12" s="200"/>
      <c r="L12" s="200"/>
    </row>
    <row r="13" spans="2:12">
      <c r="B13" s="201" t="s">
        <v>7</v>
      </c>
      <c r="C13" s="202"/>
      <c r="D13" s="202"/>
      <c r="E13" s="203"/>
      <c r="F13" s="201" t="s">
        <v>280</v>
      </c>
      <c r="G13" s="201" t="s">
        <v>281</v>
      </c>
      <c r="H13" s="201" t="s">
        <v>9</v>
      </c>
      <c r="I13" s="201" t="s">
        <v>282</v>
      </c>
      <c r="J13" s="206" t="s">
        <v>283</v>
      </c>
      <c r="K13" s="201" t="s">
        <v>11</v>
      </c>
      <c r="L13" s="201" t="s">
        <v>12</v>
      </c>
    </row>
    <row r="14" spans="2:12">
      <c r="B14" s="201"/>
      <c r="C14" s="204"/>
      <c r="D14" s="204"/>
      <c r="E14" s="205"/>
      <c r="F14" s="201"/>
      <c r="G14" s="201"/>
      <c r="H14" s="201"/>
      <c r="I14" s="201"/>
      <c r="J14" s="206"/>
      <c r="K14" s="201"/>
      <c r="L14" s="201"/>
    </row>
    <row r="15" spans="2:12" ht="36">
      <c r="B15" s="201"/>
      <c r="C15" s="105" t="s">
        <v>13</v>
      </c>
      <c r="D15" s="105" t="s">
        <v>15</v>
      </c>
      <c r="E15" s="105" t="s">
        <v>16</v>
      </c>
      <c r="F15" s="201"/>
      <c r="G15" s="201"/>
      <c r="H15" s="201"/>
      <c r="I15" s="201"/>
      <c r="J15" s="206"/>
      <c r="K15" s="201"/>
      <c r="L15" s="201"/>
    </row>
    <row r="16" spans="2:12">
      <c r="B16" s="106" t="s">
        <v>17</v>
      </c>
      <c r="C16" s="107" t="s">
        <v>18</v>
      </c>
      <c r="D16" s="107" t="s">
        <v>20</v>
      </c>
      <c r="E16" s="107" t="s">
        <v>21</v>
      </c>
      <c r="F16" s="108" t="s">
        <v>22</v>
      </c>
      <c r="G16" s="108" t="s">
        <v>284</v>
      </c>
      <c r="H16" s="106" t="s">
        <v>23</v>
      </c>
      <c r="I16" s="109" t="s">
        <v>24</v>
      </c>
      <c r="J16" s="106" t="s">
        <v>25</v>
      </c>
      <c r="K16" s="107" t="s">
        <v>26</v>
      </c>
      <c r="L16" s="107" t="s">
        <v>285</v>
      </c>
    </row>
    <row r="17" spans="2:12">
      <c r="B17" s="207" t="s">
        <v>286</v>
      </c>
      <c r="C17" s="208"/>
      <c r="D17" s="208"/>
      <c r="E17" s="208"/>
      <c r="F17" s="208"/>
      <c r="G17" s="208"/>
      <c r="H17" s="208"/>
      <c r="I17" s="208"/>
      <c r="J17" s="208"/>
      <c r="K17" s="208"/>
      <c r="L17" s="209"/>
    </row>
    <row r="18" spans="2:12" ht="31.5" customHeight="1">
      <c r="B18" s="110" t="s">
        <v>30</v>
      </c>
      <c r="C18" s="67" t="str">
        <f>IF(F18=0,"",VLOOKUP(F18,DS!$C$3:$E$75,3,0))</f>
        <v>AA/16P</v>
      </c>
      <c r="D18" s="112" t="s">
        <v>712</v>
      </c>
      <c r="E18" s="112">
        <v>42898</v>
      </c>
      <c r="F18" s="113" t="s">
        <v>293</v>
      </c>
      <c r="G18" s="67" t="str">
        <f>IF(F18=0,"",VLOOKUP(F18,DS!$C$3:$E$75,2,0))</f>
        <v>0303092786</v>
      </c>
      <c r="H18" s="113" t="s">
        <v>294</v>
      </c>
      <c r="I18" s="114">
        <v>3836050</v>
      </c>
      <c r="J18" s="115"/>
      <c r="K18" s="114">
        <v>383605</v>
      </c>
      <c r="L18" s="116"/>
    </row>
    <row r="19" spans="2:12" ht="31.5" customHeight="1">
      <c r="B19" s="111" t="s">
        <v>36</v>
      </c>
      <c r="C19" s="67" t="str">
        <f>IF(F19=0,"",VLOOKUP(F19,DS!$C$3:$E$75,3,0))</f>
        <v>AP/16P</v>
      </c>
      <c r="D19" s="112" t="s">
        <v>713</v>
      </c>
      <c r="E19" s="112">
        <v>42893</v>
      </c>
      <c r="F19" s="113" t="s">
        <v>474</v>
      </c>
      <c r="G19" s="67" t="str">
        <f>IF(F19=0,"",VLOOKUP(F19,DS!$C$3:$E$75,2,0))</f>
        <v>3700480244</v>
      </c>
      <c r="H19" s="113" t="s">
        <v>475</v>
      </c>
      <c r="I19" s="118">
        <v>3000000</v>
      </c>
      <c r="J19" s="111"/>
      <c r="K19" s="114">
        <v>300000</v>
      </c>
      <c r="L19" s="119"/>
    </row>
    <row r="20" spans="2:12" ht="31.5" customHeight="1">
      <c r="B20" s="111" t="s">
        <v>40</v>
      </c>
      <c r="C20" s="67" t="str">
        <f>IF(F20=0,"",VLOOKUP(F20,DS!$C$3:$E$75,3,0))</f>
        <v>AP/16P</v>
      </c>
      <c r="D20" s="112" t="s">
        <v>714</v>
      </c>
      <c r="E20" s="112">
        <v>42907</v>
      </c>
      <c r="F20" s="113" t="s">
        <v>474</v>
      </c>
      <c r="G20" s="67" t="str">
        <f>IF(F20=0,"",VLOOKUP(F20,DS!$C$3:$E$75,2,0))</f>
        <v>3700480244</v>
      </c>
      <c r="H20" s="113" t="s">
        <v>475</v>
      </c>
      <c r="I20" s="118">
        <v>3000000</v>
      </c>
      <c r="J20" s="111"/>
      <c r="K20" s="114">
        <v>300000</v>
      </c>
      <c r="L20" s="120"/>
    </row>
    <row r="21" spans="2:12" ht="31.5" customHeight="1">
      <c r="B21" s="111" t="s">
        <v>44</v>
      </c>
      <c r="C21" s="67" t="str">
        <f>IF(F21=0,"",VLOOKUP(F21,DS!$C$3:$E$75,3,0))</f>
        <v>VD/16P</v>
      </c>
      <c r="D21" s="112" t="s">
        <v>715</v>
      </c>
      <c r="E21" s="112">
        <v>42909</v>
      </c>
      <c r="F21" s="113" t="s">
        <v>716</v>
      </c>
      <c r="G21" s="67" t="str">
        <f>IF(F21=0,"",VLOOKUP(F21,DS!$C$3:$E$75,2,0))</f>
        <v>0303099446</v>
      </c>
      <c r="H21" s="113" t="s">
        <v>717</v>
      </c>
      <c r="I21" s="121">
        <v>18448564</v>
      </c>
      <c r="J21" s="111"/>
      <c r="K21" s="114">
        <v>1844856</v>
      </c>
      <c r="L21" s="120"/>
    </row>
    <row r="22" spans="2:12" ht="31.5" customHeight="1">
      <c r="B22" s="111" t="s">
        <v>46</v>
      </c>
      <c r="C22" s="67" t="str">
        <f>IF(F22=0,"",VLOOKUP(F22,DS!$C$3:$E$75,3,0))</f>
        <v>AA/16P</v>
      </c>
      <c r="D22" s="112" t="s">
        <v>718</v>
      </c>
      <c r="E22" s="112">
        <v>42910</v>
      </c>
      <c r="F22" s="113" t="s">
        <v>293</v>
      </c>
      <c r="G22" s="67" t="str">
        <f>IF(F22=0,"",VLOOKUP(F22,DS!$C$3:$E$75,2,0))</f>
        <v>0303092786</v>
      </c>
      <c r="H22" s="113" t="s">
        <v>294</v>
      </c>
      <c r="I22" s="118">
        <v>3840880</v>
      </c>
      <c r="J22" s="111"/>
      <c r="K22" s="122">
        <v>384088</v>
      </c>
      <c r="L22" s="120"/>
    </row>
    <row r="23" spans="2:12" ht="31.5" customHeight="1">
      <c r="B23" s="111" t="s">
        <v>49</v>
      </c>
      <c r="C23" s="67" t="str">
        <f>IF(F23=0,"",VLOOKUP(F23,DS!$C$3:$E$75,3,0))</f>
        <v>AC/17E</v>
      </c>
      <c r="D23" s="112" t="s">
        <v>719</v>
      </c>
      <c r="E23" s="112">
        <v>42892</v>
      </c>
      <c r="F23" s="113" t="s">
        <v>304</v>
      </c>
      <c r="G23" s="67" t="str">
        <f>IF(F23=0,"",VLOOKUP(F23,DS!$C$3:$E$75,2,0))</f>
        <v>0300942001017</v>
      </c>
      <c r="H23" s="113" t="s">
        <v>720</v>
      </c>
      <c r="I23" s="118">
        <v>35592300</v>
      </c>
      <c r="J23" s="111"/>
      <c r="K23" s="114">
        <v>3559230</v>
      </c>
      <c r="L23" s="119"/>
    </row>
    <row r="24" spans="2:12" ht="31.5" customHeight="1">
      <c r="B24" s="111" t="s">
        <v>52</v>
      </c>
      <c r="C24" s="67" t="str">
        <f>IF(F24=0,"",VLOOKUP(F24,DS!$C$3:$E$75,3,0))</f>
        <v>AC/17E</v>
      </c>
      <c r="D24" s="112" t="s">
        <v>721</v>
      </c>
      <c r="E24" s="112">
        <v>42902</v>
      </c>
      <c r="F24" s="113" t="s">
        <v>304</v>
      </c>
      <c r="G24" s="67" t="str">
        <f>IF(F24=0,"",VLOOKUP(F24,DS!$C$3:$E$75,2,0))</f>
        <v>0300942001017</v>
      </c>
      <c r="H24" s="113" t="s">
        <v>722</v>
      </c>
      <c r="I24" s="118">
        <v>30244600</v>
      </c>
      <c r="J24" s="111"/>
      <c r="K24" s="114">
        <v>3024460</v>
      </c>
      <c r="L24" s="120"/>
    </row>
    <row r="25" spans="2:12" ht="31.5" customHeight="1">
      <c r="B25" s="111" t="s">
        <v>58</v>
      </c>
      <c r="C25" s="67" t="str">
        <f>IF(F25=0,"",VLOOKUP(F25,DS!$C$3:$E$75,3,0))</f>
        <v>AC/17E</v>
      </c>
      <c r="D25" s="112" t="s">
        <v>723</v>
      </c>
      <c r="E25" s="112">
        <v>42912</v>
      </c>
      <c r="F25" s="113" t="s">
        <v>304</v>
      </c>
      <c r="G25" s="67" t="str">
        <f>IF(F25=0,"",VLOOKUP(F25,DS!$C$3:$E$75,2,0))</f>
        <v>0300942001017</v>
      </c>
      <c r="H25" s="113" t="s">
        <v>724</v>
      </c>
      <c r="I25" s="124">
        <v>28710500</v>
      </c>
      <c r="J25" s="111"/>
      <c r="K25" s="114">
        <v>2871050</v>
      </c>
      <c r="L25" s="120"/>
    </row>
    <row r="26" spans="2:12" ht="31.5" customHeight="1">
      <c r="B26" s="111" t="s">
        <v>62</v>
      </c>
      <c r="C26" s="67" t="str">
        <f>IF(F26=0,"",VLOOKUP(F26,DS!$C$3:$E$75,3,0))</f>
        <v>AA/16P</v>
      </c>
      <c r="D26" s="112" t="s">
        <v>725</v>
      </c>
      <c r="E26" s="112">
        <v>42916</v>
      </c>
      <c r="F26" s="113" t="s">
        <v>293</v>
      </c>
      <c r="G26" s="67" t="str">
        <f>IF(F26=0,"",VLOOKUP(F26,DS!$C$3:$E$75,2,0))</f>
        <v>0303092786</v>
      </c>
      <c r="H26" s="113" t="s">
        <v>726</v>
      </c>
      <c r="I26" s="118">
        <v>838925</v>
      </c>
      <c r="J26" s="111"/>
      <c r="K26" s="114">
        <v>83893</v>
      </c>
      <c r="L26" s="120"/>
    </row>
    <row r="27" spans="2:12" ht="31.5" customHeight="1">
      <c r="B27" s="111" t="s">
        <v>64</v>
      </c>
      <c r="C27" s="67" t="str">
        <f>IF(F27=0,"",VLOOKUP(F27,DS!$C$3:$E$75,3,0))</f>
        <v>AA/16P</v>
      </c>
      <c r="D27" s="112" t="s">
        <v>727</v>
      </c>
      <c r="E27" s="112">
        <v>42916</v>
      </c>
      <c r="F27" s="113" t="s">
        <v>293</v>
      </c>
      <c r="G27" s="67" t="str">
        <f>IF(F27=0,"",VLOOKUP(F27,DS!$C$3:$E$75,2,0))</f>
        <v>0303092786</v>
      </c>
      <c r="H27" s="113" t="s">
        <v>726</v>
      </c>
      <c r="I27" s="118">
        <v>3842950</v>
      </c>
      <c r="J27" s="111"/>
      <c r="K27" s="122">
        <v>384295</v>
      </c>
      <c r="L27" s="120"/>
    </row>
    <row r="28" spans="2:12" ht="31.5" customHeight="1">
      <c r="B28" s="111" t="s">
        <v>66</v>
      </c>
      <c r="C28" s="67" t="str">
        <f>IF(F28=0,"",VLOOKUP(F28,DS!$C$3:$E$75,3,0))</f>
        <v>AA/16P</v>
      </c>
      <c r="D28" s="112" t="s">
        <v>728</v>
      </c>
      <c r="E28" s="112">
        <v>42916</v>
      </c>
      <c r="F28" s="113" t="s">
        <v>293</v>
      </c>
      <c r="G28" s="67" t="str">
        <f>IF(F28=0,"",VLOOKUP(F28,DS!$C$3:$E$75,2,0))</f>
        <v>0303092786</v>
      </c>
      <c r="H28" s="113" t="s">
        <v>492</v>
      </c>
      <c r="I28" s="118">
        <v>700000</v>
      </c>
      <c r="J28" s="118"/>
      <c r="K28" s="122">
        <v>70000</v>
      </c>
      <c r="L28" s="120"/>
    </row>
    <row r="29" spans="2:12" ht="31.5" customHeight="1">
      <c r="B29" s="111" t="s">
        <v>94</v>
      </c>
      <c r="C29" s="67" t="str">
        <f>IF(F29=0,"",VLOOKUP(F29,DS!$C$3:$E$75,3,0))</f>
        <v>AD/16P</v>
      </c>
      <c r="D29" s="112" t="s">
        <v>729</v>
      </c>
      <c r="E29" s="112">
        <v>42913</v>
      </c>
      <c r="F29" s="113" t="s">
        <v>288</v>
      </c>
      <c r="G29" s="67" t="str">
        <f>IF(F29=0,"",VLOOKUP(F29,DS!$C$3:$E$75,2,0))</f>
        <v>0313408566</v>
      </c>
      <c r="H29" s="113" t="s">
        <v>289</v>
      </c>
      <c r="I29" s="118">
        <v>21089250</v>
      </c>
      <c r="J29" s="111"/>
      <c r="K29" s="118">
        <v>2108925</v>
      </c>
      <c r="L29" s="120"/>
    </row>
    <row r="30" spans="2:12" ht="31.5" customHeight="1">
      <c r="B30" s="111" t="s">
        <v>95</v>
      </c>
      <c r="C30" s="67" t="str">
        <f>IF(F30=0,"",VLOOKUP(F30,DS!$C$3:$E$75,3,0))</f>
        <v>AD/16P</v>
      </c>
      <c r="D30" s="112" t="s">
        <v>730</v>
      </c>
      <c r="E30" s="112">
        <v>42913</v>
      </c>
      <c r="F30" s="113" t="s">
        <v>288</v>
      </c>
      <c r="G30" s="67" t="str">
        <f>IF(F30=0,"",VLOOKUP(F30,DS!$C$3:$E$75,2,0))</f>
        <v>0313408566</v>
      </c>
      <c r="H30" s="113" t="s">
        <v>289</v>
      </c>
      <c r="I30" s="118">
        <v>21070710</v>
      </c>
      <c r="J30" s="111"/>
      <c r="K30" s="122">
        <v>2107071</v>
      </c>
      <c r="L30" s="120"/>
    </row>
    <row r="31" spans="2:12" ht="31.5" customHeight="1">
      <c r="B31" s="111" t="s">
        <v>97</v>
      </c>
      <c r="C31" s="67" t="str">
        <f>IF(F31=0,"",VLOOKUP(F31,DS!$C$3:$E$75,3,0))</f>
        <v>AD/16P</v>
      </c>
      <c r="D31" s="112" t="s">
        <v>731</v>
      </c>
      <c r="E31" s="112">
        <v>42913</v>
      </c>
      <c r="F31" s="113" t="s">
        <v>288</v>
      </c>
      <c r="G31" s="67" t="str">
        <f>IF(F31=0,"",VLOOKUP(F31,DS!$C$3:$E$75,2,0))</f>
        <v>0313408566</v>
      </c>
      <c r="H31" s="113" t="s">
        <v>289</v>
      </c>
      <c r="I31" s="118">
        <v>11170250</v>
      </c>
      <c r="J31" s="111"/>
      <c r="K31" s="122">
        <v>1117025</v>
      </c>
      <c r="L31" s="120"/>
    </row>
    <row r="32" spans="2:12" ht="31.5" customHeight="1">
      <c r="B32" s="111" t="s">
        <v>125</v>
      </c>
      <c r="C32" s="67" t="str">
        <f>IF(F32=0,"",VLOOKUP(F32,DS!$C$3:$E$75,3,0))</f>
        <v>AD/16P</v>
      </c>
      <c r="D32" s="112" t="s">
        <v>732</v>
      </c>
      <c r="E32" s="112">
        <v>42913</v>
      </c>
      <c r="F32" s="113" t="s">
        <v>288</v>
      </c>
      <c r="G32" s="67" t="str">
        <f>IF(F32=0,"",VLOOKUP(F32,DS!$C$3:$E$75,2,0))</f>
        <v>0313408566</v>
      </c>
      <c r="H32" s="113" t="s">
        <v>289</v>
      </c>
      <c r="I32" s="118">
        <v>5667240</v>
      </c>
      <c r="J32" s="111"/>
      <c r="K32" s="122">
        <v>566724</v>
      </c>
      <c r="L32" s="120"/>
    </row>
    <row r="33" spans="2:12" ht="31.5" customHeight="1">
      <c r="B33" s="111" t="s">
        <v>146</v>
      </c>
      <c r="C33" s="67" t="str">
        <f>IF(F33=0,"",VLOOKUP(F33,DS!$C$3:$E$75,3,0))</f>
        <v>HS/16P</v>
      </c>
      <c r="D33" s="112" t="s">
        <v>733</v>
      </c>
      <c r="E33" s="112">
        <v>42793</v>
      </c>
      <c r="F33" s="113" t="s">
        <v>537</v>
      </c>
      <c r="G33" s="67" t="str">
        <f>IF(F33=0,"",VLOOKUP(F33,DS!$C$3:$E$75,2,0))</f>
        <v>1100601422</v>
      </c>
      <c r="H33" s="113" t="s">
        <v>734</v>
      </c>
      <c r="I33" s="118">
        <v>8782000</v>
      </c>
      <c r="J33" s="111"/>
      <c r="K33" s="122">
        <v>570200</v>
      </c>
      <c r="L33" s="120"/>
    </row>
    <row r="34" spans="2:12" ht="31.5" customHeight="1">
      <c r="B34" s="111" t="s">
        <v>148</v>
      </c>
      <c r="C34" s="67" t="str">
        <f>IF(F34=0,"",VLOOKUP(F34,DS!$C$3:$E$75,3,0))</f>
        <v>HS/16P</v>
      </c>
      <c r="D34" s="112" t="s">
        <v>735</v>
      </c>
      <c r="E34" s="112">
        <v>42825</v>
      </c>
      <c r="F34" s="113" t="s">
        <v>537</v>
      </c>
      <c r="G34" s="67" t="str">
        <f>IF(F34=0,"",VLOOKUP(F34,DS!$C$3:$E$75,2,0))</f>
        <v>1100601422</v>
      </c>
      <c r="H34" s="113" t="s">
        <v>734</v>
      </c>
      <c r="I34" s="118">
        <v>9304660</v>
      </c>
      <c r="J34" s="111"/>
      <c r="K34" s="122">
        <v>596275</v>
      </c>
      <c r="L34" s="120"/>
    </row>
    <row r="35" spans="2:12" ht="31.5" customHeight="1">
      <c r="B35" s="111" t="s">
        <v>152</v>
      </c>
      <c r="C35" s="67" t="str">
        <f>IF(F35=0,"",VLOOKUP(F35,DS!$C$3:$E$75,3,0))</f>
        <v>HS/16P</v>
      </c>
      <c r="D35" s="112" t="s">
        <v>736</v>
      </c>
      <c r="E35" s="112">
        <v>42854</v>
      </c>
      <c r="F35" s="113" t="s">
        <v>537</v>
      </c>
      <c r="G35" s="67" t="str">
        <f>IF(F35=0,"",VLOOKUP(F35,DS!$C$3:$E$75,2,0))</f>
        <v>1100601422</v>
      </c>
      <c r="H35" s="113" t="s">
        <v>734</v>
      </c>
      <c r="I35" s="118">
        <v>9752261</v>
      </c>
      <c r="J35" s="111"/>
      <c r="K35" s="122">
        <v>618512</v>
      </c>
      <c r="L35" s="120"/>
    </row>
    <row r="36" spans="2:12" ht="31.5" customHeight="1">
      <c r="B36" s="111" t="s">
        <v>180</v>
      </c>
      <c r="C36" s="67" t="str">
        <f>IF(F36=0,"",VLOOKUP(F36,DS!$C$3:$E$75,3,0))</f>
        <v>KN/12P</v>
      </c>
      <c r="D36" s="112" t="s">
        <v>737</v>
      </c>
      <c r="E36" s="112">
        <v>42829</v>
      </c>
      <c r="F36" s="113" t="s">
        <v>738</v>
      </c>
      <c r="G36" s="67" t="str">
        <f>IF(F36=0,"",VLOOKUP(F36,DS!$C$3:$E$75,2,0))</f>
        <v>3702076037</v>
      </c>
      <c r="H36" s="113" t="s">
        <v>314</v>
      </c>
      <c r="I36" s="118">
        <v>17864000</v>
      </c>
      <c r="J36" s="111"/>
      <c r="K36" s="118">
        <v>1786400</v>
      </c>
      <c r="L36" s="122"/>
    </row>
    <row r="37" spans="2:12" ht="31.5" customHeight="1">
      <c r="B37" s="111" t="s">
        <v>266</v>
      </c>
      <c r="C37" s="67" t="str">
        <f>IF(F37=0,"",VLOOKUP(F37,DS!$C$3:$E$75,3,0))</f>
        <v>KN/12P</v>
      </c>
      <c r="D37" s="112" t="s">
        <v>739</v>
      </c>
      <c r="E37" s="112">
        <v>42872</v>
      </c>
      <c r="F37" s="113" t="s">
        <v>738</v>
      </c>
      <c r="G37" s="67" t="str">
        <f>IF(F37=0,"",VLOOKUP(F37,DS!$C$3:$E$75,2,0))</f>
        <v>3702076037</v>
      </c>
      <c r="H37" s="113" t="s">
        <v>314</v>
      </c>
      <c r="I37" s="118">
        <v>17864000</v>
      </c>
      <c r="J37" s="111"/>
      <c r="K37" s="118">
        <v>1786400</v>
      </c>
      <c r="L37" s="120"/>
    </row>
    <row r="38" spans="2:12" ht="31.5" customHeight="1">
      <c r="B38" s="111" t="s">
        <v>268</v>
      </c>
      <c r="C38" s="67" t="str">
        <f>IF(F38=0,"",VLOOKUP(F38,DS!$C$3:$E$75,3,0))</f>
        <v>KN/12P</v>
      </c>
      <c r="D38" s="112" t="s">
        <v>740</v>
      </c>
      <c r="E38" s="112">
        <v>42879</v>
      </c>
      <c r="F38" s="113" t="s">
        <v>738</v>
      </c>
      <c r="G38" s="67" t="str">
        <f>IF(F38=0,"",VLOOKUP(F38,DS!$C$3:$E$75,2,0))</f>
        <v>3702076037</v>
      </c>
      <c r="H38" s="113" t="s">
        <v>314</v>
      </c>
      <c r="I38" s="118">
        <v>17864000</v>
      </c>
      <c r="J38" s="111"/>
      <c r="K38" s="118">
        <v>1786400</v>
      </c>
      <c r="L38" s="120"/>
    </row>
    <row r="39" spans="2:12" ht="31.5" customHeight="1">
      <c r="B39" s="111" t="s">
        <v>271</v>
      </c>
      <c r="C39" s="67" t="str">
        <f>IF(F39=0,"",VLOOKUP(F39,DS!$C$3:$E$75,3,0))</f>
        <v>KN/12P</v>
      </c>
      <c r="D39" s="112" t="s">
        <v>741</v>
      </c>
      <c r="E39" s="112">
        <v>42886</v>
      </c>
      <c r="F39" s="113" t="s">
        <v>738</v>
      </c>
      <c r="G39" s="67" t="str">
        <f>IF(F39=0,"",VLOOKUP(F39,DS!$C$3:$E$75,2,0))</f>
        <v>3702076037</v>
      </c>
      <c r="H39" s="113" t="s">
        <v>314</v>
      </c>
      <c r="I39" s="118">
        <v>17864000</v>
      </c>
      <c r="J39" s="111"/>
      <c r="K39" s="118">
        <v>1786400</v>
      </c>
      <c r="L39" s="120"/>
    </row>
    <row r="40" spans="2:12" ht="31.5" customHeight="1">
      <c r="B40" s="111" t="s">
        <v>272</v>
      </c>
      <c r="C40" s="67" t="str">
        <f>IF(F40=0,"",VLOOKUP(F40,DS!$C$3:$E$75,3,0))</f>
        <v>DP/16P</v>
      </c>
      <c r="D40" s="112" t="s">
        <v>742</v>
      </c>
      <c r="E40" s="112">
        <v>42887</v>
      </c>
      <c r="F40" s="113" t="s">
        <v>313</v>
      </c>
      <c r="G40" s="67" t="str">
        <f>IF(F40=0,"",VLOOKUP(F40,DS!$C$3:$E$75,2,0))</f>
        <v>1101819710</v>
      </c>
      <c r="H40" s="113" t="s">
        <v>314</v>
      </c>
      <c r="I40" s="118">
        <v>17864000</v>
      </c>
      <c r="J40" s="111"/>
      <c r="K40" s="118">
        <v>1786400</v>
      </c>
      <c r="L40" s="120"/>
    </row>
    <row r="41" spans="2:12" ht="31.5" customHeight="1">
      <c r="B41" s="111" t="s">
        <v>273</v>
      </c>
      <c r="C41" s="67" t="str">
        <f>IF(F41=0,"",VLOOKUP(F41,DS!$C$3:$E$75,3,0))</f>
        <v>NH/15P</v>
      </c>
      <c r="D41" s="112" t="s">
        <v>743</v>
      </c>
      <c r="E41" s="112">
        <v>42888</v>
      </c>
      <c r="F41" s="113" t="s">
        <v>316</v>
      </c>
      <c r="G41" s="67" t="str">
        <f>IF(F41=0,"",VLOOKUP(F41,DS!$C$3:$E$75,2,0))</f>
        <v>0302673259</v>
      </c>
      <c r="H41" s="113" t="s">
        <v>744</v>
      </c>
      <c r="I41" s="118">
        <v>30180500</v>
      </c>
      <c r="J41" s="111"/>
      <c r="K41" s="118">
        <v>3018050</v>
      </c>
      <c r="L41" s="120"/>
    </row>
    <row r="42" spans="2:12" ht="31.5" customHeight="1">
      <c r="B42" s="111" t="s">
        <v>324</v>
      </c>
      <c r="C42" s="67" t="str">
        <f>IF(F42=0,"",VLOOKUP(F42,DS!$C$3:$E$75,3,0))</f>
        <v>DP/16P</v>
      </c>
      <c r="D42" s="112" t="s">
        <v>745</v>
      </c>
      <c r="E42" s="112">
        <v>42888</v>
      </c>
      <c r="F42" s="113" t="s">
        <v>313</v>
      </c>
      <c r="G42" s="67" t="str">
        <f>IF(F42=0,"",VLOOKUP(F42,DS!$C$3:$E$75,2,0))</f>
        <v>1101819710</v>
      </c>
      <c r="H42" s="113" t="s">
        <v>314</v>
      </c>
      <c r="I42" s="125">
        <v>17864000</v>
      </c>
      <c r="J42" s="111"/>
      <c r="K42" s="125">
        <v>1786400</v>
      </c>
      <c r="L42" s="120"/>
    </row>
    <row r="43" spans="2:12" ht="31.5" customHeight="1">
      <c r="B43" s="111" t="s">
        <v>325</v>
      </c>
      <c r="C43" s="67" t="str">
        <f>IF(F43=0,"",VLOOKUP(F43,DS!$C$3:$E$75,3,0))</f>
        <v>DP/16P</v>
      </c>
      <c r="D43" s="112" t="s">
        <v>746</v>
      </c>
      <c r="E43" s="112">
        <v>42889</v>
      </c>
      <c r="F43" s="113" t="s">
        <v>313</v>
      </c>
      <c r="G43" s="67" t="str">
        <f>IF(F43=0,"",VLOOKUP(F43,DS!$C$3:$E$75,2,0))</f>
        <v>1101819710</v>
      </c>
      <c r="H43" s="113" t="s">
        <v>314</v>
      </c>
      <c r="I43" s="125">
        <v>17864000</v>
      </c>
      <c r="J43" s="111"/>
      <c r="K43" s="125">
        <v>1786400</v>
      </c>
      <c r="L43" s="120"/>
    </row>
    <row r="44" spans="2:12" ht="31.5" customHeight="1">
      <c r="B44" s="111" t="s">
        <v>295</v>
      </c>
      <c r="C44" s="67" t="str">
        <f>IF(F44=0,"",VLOOKUP(F44,DS!$C$3:$E$75,3,0))</f>
        <v>DP/16P</v>
      </c>
      <c r="D44" s="112" t="s">
        <v>747</v>
      </c>
      <c r="E44" s="112">
        <v>42892</v>
      </c>
      <c r="F44" s="113" t="s">
        <v>313</v>
      </c>
      <c r="G44" s="67" t="str">
        <f>IF(F44=0,"",VLOOKUP(F44,DS!$C$3:$E$75,2,0))</f>
        <v>1101819710</v>
      </c>
      <c r="H44" s="113" t="s">
        <v>314</v>
      </c>
      <c r="I44" s="125">
        <v>17864000</v>
      </c>
      <c r="J44" s="111"/>
      <c r="K44" s="125">
        <v>1786400</v>
      </c>
      <c r="L44" s="120"/>
    </row>
    <row r="45" spans="2:12" ht="31.5" customHeight="1">
      <c r="B45" s="111" t="s">
        <v>499</v>
      </c>
      <c r="C45" s="67" t="str">
        <f>IF(F45=0,"",VLOOKUP(F45,DS!$C$3:$E$75,3,0))</f>
        <v>NH/15P</v>
      </c>
      <c r="D45" s="112" t="s">
        <v>748</v>
      </c>
      <c r="E45" s="112">
        <v>42905</v>
      </c>
      <c r="F45" s="113" t="s">
        <v>316</v>
      </c>
      <c r="G45" s="67" t="str">
        <f>IF(F45=0,"",VLOOKUP(F45,DS!$C$3:$E$75,2,0))</f>
        <v>0302673259</v>
      </c>
      <c r="H45" s="113" t="s">
        <v>318</v>
      </c>
      <c r="I45" s="125">
        <v>15548000</v>
      </c>
      <c r="J45" s="111"/>
      <c r="K45" s="125">
        <v>1554800</v>
      </c>
      <c r="L45" s="120"/>
    </row>
    <row r="46" spans="2:12" ht="31.5" customHeight="1">
      <c r="B46" s="111" t="s">
        <v>326</v>
      </c>
      <c r="C46" s="67" t="str">
        <f>IF(F46=0,"",VLOOKUP(F46,DS!$C$3:$E$75,3,0))</f>
        <v>TH/16T</v>
      </c>
      <c r="D46" s="112" t="s">
        <v>749</v>
      </c>
      <c r="E46" s="112">
        <v>42909</v>
      </c>
      <c r="F46" s="113" t="s">
        <v>328</v>
      </c>
      <c r="G46" s="67" t="str">
        <f>IF(F46=0,"",VLOOKUP(F46,DS!$C$3:$E$75,2,0))</f>
        <v>0303036566</v>
      </c>
      <c r="H46" s="113" t="s">
        <v>329</v>
      </c>
      <c r="I46" s="125">
        <v>17100000</v>
      </c>
      <c r="J46" s="111"/>
      <c r="K46" s="125">
        <v>1710000</v>
      </c>
      <c r="L46" s="120"/>
    </row>
    <row r="47" spans="2:12" ht="31.5" customHeight="1">
      <c r="B47" s="111" t="s">
        <v>330</v>
      </c>
      <c r="C47" s="67" t="str">
        <f>IF(F47=0,"",VLOOKUP(F47,DS!$C$3:$E$75,3,0))</f>
        <v>SP/15P</v>
      </c>
      <c r="D47" s="112" t="s">
        <v>750</v>
      </c>
      <c r="E47" s="112">
        <v>42870</v>
      </c>
      <c r="F47" s="113" t="s">
        <v>564</v>
      </c>
      <c r="G47" s="67" t="str">
        <f>IF(F47=0,"",VLOOKUP(F47,DS!$C$3:$E$75,2,0))</f>
        <v>0302345459</v>
      </c>
      <c r="H47" s="113" t="s">
        <v>565</v>
      </c>
      <c r="I47" s="125">
        <v>336364</v>
      </c>
      <c r="J47" s="111"/>
      <c r="K47" s="125">
        <v>33636</v>
      </c>
      <c r="L47" s="120"/>
    </row>
    <row r="48" spans="2:12" ht="31.5" customHeight="1">
      <c r="B48" s="111" t="s">
        <v>338</v>
      </c>
      <c r="C48" s="67" t="str">
        <f>IF(F48=0,"",VLOOKUP(F48,DS!$C$3:$E$75,3,0))</f>
        <v>AC/16P</v>
      </c>
      <c r="D48" s="112"/>
      <c r="E48" s="112">
        <v>42870</v>
      </c>
      <c r="F48" s="113" t="s">
        <v>362</v>
      </c>
      <c r="G48" s="67" t="str">
        <f>IF(F48=0,"",VLOOKUP(F48,DS!$C$3:$E$75,2,0))</f>
        <v>0300514849</v>
      </c>
      <c r="H48" s="113" t="s">
        <v>751</v>
      </c>
      <c r="I48" s="125">
        <v>13972727</v>
      </c>
      <c r="J48" s="111"/>
      <c r="K48" s="125">
        <v>1397273</v>
      </c>
      <c r="L48" s="120"/>
    </row>
    <row r="49" spans="2:12" ht="31.5" customHeight="1">
      <c r="B49" s="111" t="s">
        <v>342</v>
      </c>
      <c r="C49" s="67" t="str">
        <f>IF(F49=0,"",VLOOKUP(F49,DS!$C$3:$E$75,3,0))</f>
        <v>AA/14P</v>
      </c>
      <c r="D49" s="112" t="s">
        <v>752</v>
      </c>
      <c r="E49" s="112">
        <v>42888</v>
      </c>
      <c r="F49" s="113" t="s">
        <v>517</v>
      </c>
      <c r="G49" s="67" t="str">
        <f>IF(F49=0,"",VLOOKUP(F49,DS!$C$3:$E$75,2,0))</f>
        <v>0301481321</v>
      </c>
      <c r="H49" s="113" t="s">
        <v>753</v>
      </c>
      <c r="I49" s="125">
        <v>7993000</v>
      </c>
      <c r="J49" s="111"/>
      <c r="K49" s="125">
        <v>799300</v>
      </c>
      <c r="L49" s="120"/>
    </row>
    <row r="50" spans="2:12" ht="31.5" customHeight="1">
      <c r="B50" s="111" t="s">
        <v>346</v>
      </c>
      <c r="C50" s="67" t="str">
        <f>IF(F50=0,"",VLOOKUP(F50,DS!$C$3:$E$75,3,0))</f>
        <v>AC/16P</v>
      </c>
      <c r="D50" s="112"/>
      <c r="E50" s="112">
        <v>42888</v>
      </c>
      <c r="F50" s="113" t="s">
        <v>362</v>
      </c>
      <c r="G50" s="67" t="str">
        <f>IF(F50=0,"",VLOOKUP(F50,DS!$C$3:$E$75,2,0))</f>
        <v>0300514849</v>
      </c>
      <c r="H50" s="113" t="s">
        <v>751</v>
      </c>
      <c r="I50" s="125">
        <v>10927273</v>
      </c>
      <c r="J50" s="111"/>
      <c r="K50" s="125">
        <v>1092727</v>
      </c>
      <c r="L50" s="120"/>
    </row>
    <row r="51" spans="2:12" ht="31.5" customHeight="1">
      <c r="B51" s="111" t="s">
        <v>350</v>
      </c>
      <c r="C51" s="67" t="str">
        <f>IF(F51=0,"",VLOOKUP(F51,DS!$C$3:$E$75,3,0))</f>
        <v>TC/17P</v>
      </c>
      <c r="D51" s="112"/>
      <c r="E51" s="112">
        <v>42888</v>
      </c>
      <c r="F51" s="113" t="s">
        <v>448</v>
      </c>
      <c r="G51" s="67" t="str">
        <f>IF(F51=0,"",VLOOKUP(F51,DS!$C$3:$E$75,2,0))</f>
        <v>0304875444</v>
      </c>
      <c r="H51" s="113" t="s">
        <v>754</v>
      </c>
      <c r="I51" s="125">
        <v>2236364</v>
      </c>
      <c r="J51" s="111"/>
      <c r="K51" s="125">
        <v>223636</v>
      </c>
      <c r="L51" s="120"/>
    </row>
    <row r="52" spans="2:12" ht="31.5" customHeight="1">
      <c r="B52" s="111" t="s">
        <v>352</v>
      </c>
      <c r="C52" s="67" t="str">
        <f>IF(F52=0,"",VLOOKUP(F52,DS!$C$3:$E$75,3,0))</f>
        <v>PL/16P</v>
      </c>
      <c r="D52" s="112"/>
      <c r="E52" s="112">
        <v>42888</v>
      </c>
      <c r="F52" s="113" t="s">
        <v>447</v>
      </c>
      <c r="G52" s="67" t="str">
        <f>IF(F52=0,"",VLOOKUP(F52,DS!$C$3:$E$75,2,0))</f>
        <v>0304791385</v>
      </c>
      <c r="H52" s="113" t="s">
        <v>754</v>
      </c>
      <c r="I52" s="125">
        <v>5454550</v>
      </c>
      <c r="J52" s="111"/>
      <c r="K52" s="125">
        <v>545450</v>
      </c>
      <c r="L52" s="120"/>
    </row>
    <row r="53" spans="2:12" ht="31.5" customHeight="1">
      <c r="B53" s="111" t="s">
        <v>356</v>
      </c>
      <c r="C53" s="67" t="str">
        <f>IF(F53=0,"",VLOOKUP(F53,DS!$C$3:$E$75,3,0))</f>
        <v>AC/16P</v>
      </c>
      <c r="D53" s="112"/>
      <c r="E53" s="112">
        <v>42874</v>
      </c>
      <c r="F53" s="113" t="s">
        <v>362</v>
      </c>
      <c r="G53" s="67" t="str">
        <f>IF(F53=0,"",VLOOKUP(F53,DS!$C$3:$E$75,2,0))</f>
        <v>0300514849</v>
      </c>
      <c r="H53" s="113" t="s">
        <v>751</v>
      </c>
      <c r="I53" s="125">
        <v>10295455</v>
      </c>
      <c r="J53" s="111"/>
      <c r="K53" s="125">
        <v>1029545</v>
      </c>
      <c r="L53" s="120"/>
    </row>
    <row r="54" spans="2:12" ht="31.5" customHeight="1">
      <c r="B54" s="111" t="s">
        <v>360</v>
      </c>
      <c r="C54" s="67" t="str">
        <f>IF(F54=0,"",VLOOKUP(F54,DS!$C$3:$E$75,3,0))</f>
        <v>AA/16P</v>
      </c>
      <c r="D54" s="112"/>
      <c r="E54" s="112">
        <v>42877</v>
      </c>
      <c r="F54" s="113" t="s">
        <v>446</v>
      </c>
      <c r="G54" s="67" t="str">
        <f>IF(F54=0,"",VLOOKUP(F54,DS!$C$3:$E$75,2,0))</f>
        <v>0300602277</v>
      </c>
      <c r="H54" s="113" t="s">
        <v>575</v>
      </c>
      <c r="I54" s="125">
        <v>572727</v>
      </c>
      <c r="J54" s="111"/>
      <c r="K54" s="125">
        <v>57273</v>
      </c>
      <c r="L54" s="120"/>
    </row>
    <row r="55" spans="2:12" ht="31.5" customHeight="1">
      <c r="B55" s="111" t="s">
        <v>364</v>
      </c>
      <c r="C55" s="67" t="str">
        <f>IF(F55=0,"",VLOOKUP(F55,DS!$C$3:$E$75,3,0))</f>
        <v>AA/16P</v>
      </c>
      <c r="D55" s="112" t="s">
        <v>755</v>
      </c>
      <c r="E55" s="112">
        <v>42891</v>
      </c>
      <c r="F55" s="113" t="s">
        <v>344</v>
      </c>
      <c r="G55" s="67" t="str">
        <f>IF(F55=0,"",VLOOKUP(F55,DS!$C$3:$E$75,2,0))</f>
        <v>0300450673</v>
      </c>
      <c r="H55" s="113" t="s">
        <v>682</v>
      </c>
      <c r="I55" s="125">
        <v>1514619</v>
      </c>
      <c r="J55" s="111"/>
      <c r="K55" s="125">
        <v>151461</v>
      </c>
      <c r="L55" s="120"/>
    </row>
    <row r="56" spans="2:12" ht="31.5" customHeight="1">
      <c r="B56" s="111" t="s">
        <v>368</v>
      </c>
      <c r="C56" s="67" t="str">
        <f>IF(F56=0,"",VLOOKUP(F56,DS!$C$3:$E$75,3,0))</f>
        <v>LA/16E</v>
      </c>
      <c r="D56" s="112" t="s">
        <v>756</v>
      </c>
      <c r="E56" s="112">
        <v>42892</v>
      </c>
      <c r="F56" s="113" t="s">
        <v>348</v>
      </c>
      <c r="G56" s="67" t="str">
        <f>IF(F56=0,"",VLOOKUP(F56,DS!$C$3:$E$75,2,0))</f>
        <v>0106869738-030</v>
      </c>
      <c r="H56" s="113" t="s">
        <v>757</v>
      </c>
      <c r="I56" s="125">
        <v>3475886</v>
      </c>
      <c r="J56" s="111"/>
      <c r="K56" s="125">
        <v>347589</v>
      </c>
      <c r="L56" s="120"/>
    </row>
    <row r="57" spans="2:12" ht="31.5" customHeight="1">
      <c r="B57" s="111" t="s">
        <v>370</v>
      </c>
      <c r="C57" s="67" t="str">
        <f>IF(F57=0,"",VLOOKUP(F57,DS!$C$3:$E$75,3,0))</f>
        <v>GN/17P</v>
      </c>
      <c r="D57" s="112"/>
      <c r="E57" s="112">
        <v>42882</v>
      </c>
      <c r="F57" s="113" t="s">
        <v>572</v>
      </c>
      <c r="G57" s="67" t="str">
        <f>IF(F57=0,"",VLOOKUP(F57,DS!$C$3:$E$75,2,0))</f>
        <v>0304697569</v>
      </c>
      <c r="H57" s="113" t="s">
        <v>568</v>
      </c>
      <c r="I57" s="125">
        <v>9718182</v>
      </c>
      <c r="J57" s="111"/>
      <c r="K57" s="122">
        <v>971818</v>
      </c>
      <c r="L57" s="120"/>
    </row>
    <row r="58" spans="2:12" ht="31.5" customHeight="1">
      <c r="B58" s="111" t="s">
        <v>374</v>
      </c>
      <c r="C58" s="67" t="str">
        <f>IF(F58=0,"",VLOOKUP(F58,DS!$C$3:$E$75,3,0))</f>
        <v>AA/16P</v>
      </c>
      <c r="D58" s="112" t="s">
        <v>758</v>
      </c>
      <c r="E58" s="112">
        <v>42901</v>
      </c>
      <c r="F58" s="113" t="s">
        <v>344</v>
      </c>
      <c r="G58" s="67" t="str">
        <f>IF(F58=0,"",VLOOKUP(F58,DS!$C$3:$E$75,2,0))</f>
        <v>0300450673</v>
      </c>
      <c r="H58" s="113" t="s">
        <v>682</v>
      </c>
      <c r="I58" s="125">
        <v>3696745</v>
      </c>
      <c r="J58" s="111"/>
      <c r="K58" s="122">
        <v>369675</v>
      </c>
      <c r="L58" s="120"/>
    </row>
    <row r="59" spans="2:12" ht="31.5" customHeight="1">
      <c r="B59" s="111" t="s">
        <v>376</v>
      </c>
      <c r="C59" s="67" t="str">
        <f>IF(F59=0,"",VLOOKUP(F59,DS!$C$3:$E$75,3,0))</f>
        <v>AA/16P</v>
      </c>
      <c r="D59" s="112" t="s">
        <v>759</v>
      </c>
      <c r="E59" s="112">
        <v>42906</v>
      </c>
      <c r="F59" s="113" t="s">
        <v>344</v>
      </c>
      <c r="G59" s="67" t="str">
        <f>IF(F59=0,"",VLOOKUP(F59,DS!$C$3:$E$75,2,0))</f>
        <v>0300450673</v>
      </c>
      <c r="H59" s="113" t="s">
        <v>682</v>
      </c>
      <c r="I59" s="125">
        <v>1826964</v>
      </c>
      <c r="J59" s="111"/>
      <c r="K59" s="122">
        <v>182696</v>
      </c>
      <c r="L59" s="120"/>
    </row>
    <row r="60" spans="2:12" ht="31.5" customHeight="1">
      <c r="B60" s="111" t="s">
        <v>380</v>
      </c>
      <c r="C60" s="67" t="str">
        <f>IF(F60=0,"",VLOOKUP(F60,DS!$C$3:$E$75,3,0))</f>
        <v>SE/17P</v>
      </c>
      <c r="D60" s="112" t="s">
        <v>760</v>
      </c>
      <c r="E60" s="112">
        <v>42909</v>
      </c>
      <c r="F60" s="113" t="s">
        <v>384</v>
      </c>
      <c r="G60" s="67" t="str">
        <f>IF(F60=0,"",VLOOKUP(F60,DS!$C$3:$E$75,2,0))</f>
        <v>0300740037</v>
      </c>
      <c r="H60" s="113" t="s">
        <v>509</v>
      </c>
      <c r="I60" s="125">
        <v>354533</v>
      </c>
      <c r="J60" s="111"/>
      <c r="K60" s="122">
        <v>35453</v>
      </c>
      <c r="L60" s="120"/>
    </row>
    <row r="61" spans="2:12" ht="31.5" customHeight="1">
      <c r="B61" s="111" t="s">
        <v>382</v>
      </c>
      <c r="C61" s="67" t="str">
        <f>IF(F61=0,"",VLOOKUP(F61,DS!$C$3:$E$75,3,0))</f>
        <v>HL/15P</v>
      </c>
      <c r="D61" s="112" t="s">
        <v>761</v>
      </c>
      <c r="E61" s="112">
        <v>42913</v>
      </c>
      <c r="F61" s="113" t="s">
        <v>396</v>
      </c>
      <c r="G61" s="67" t="str">
        <f>IF(F61=0,"",VLOOKUP(F61,DS!$C$3:$E$75,2,0))</f>
        <v>1100678866</v>
      </c>
      <c r="H61" s="113" t="s">
        <v>762</v>
      </c>
      <c r="I61" s="125">
        <v>11500000</v>
      </c>
      <c r="J61" s="111"/>
      <c r="K61" s="122">
        <v>1150000</v>
      </c>
      <c r="L61" s="120"/>
    </row>
    <row r="62" spans="2:12" ht="31.5" customHeight="1">
      <c r="B62" s="111" t="s">
        <v>385</v>
      </c>
      <c r="C62" s="67" t="str">
        <f>IF(F62=0,"",VLOOKUP(F62,DS!$C$3:$E$75,3,0))</f>
        <v>AA/16P</v>
      </c>
      <c r="D62" s="112" t="s">
        <v>763</v>
      </c>
      <c r="E62" s="112">
        <v>42915</v>
      </c>
      <c r="F62" s="113" t="s">
        <v>344</v>
      </c>
      <c r="G62" s="67" t="str">
        <f>IF(F62=0,"",VLOOKUP(F62,DS!$C$3:$E$75,2,0))</f>
        <v>0300450673</v>
      </c>
      <c r="H62" s="113" t="s">
        <v>682</v>
      </c>
      <c r="I62" s="125">
        <v>3854291</v>
      </c>
      <c r="J62" s="111"/>
      <c r="K62" s="122">
        <v>385429</v>
      </c>
      <c r="L62" s="120"/>
    </row>
    <row r="63" spans="2:12" ht="31.5" customHeight="1">
      <c r="B63" s="111" t="s">
        <v>389</v>
      </c>
      <c r="C63" s="67" t="str">
        <f>IF(F63=0,"",VLOOKUP(F63,DS!$C$3:$E$75,3,0))</f>
        <v>AC/16P</v>
      </c>
      <c r="D63" s="113" t="s">
        <v>764</v>
      </c>
      <c r="E63" s="112">
        <v>42916</v>
      </c>
      <c r="F63" s="113" t="s">
        <v>451</v>
      </c>
      <c r="G63" s="67" t="str">
        <f>IF(F63=0,"",VLOOKUP(F63,DS!$C$3:$E$75,2,0))</f>
        <v>0104093672</v>
      </c>
      <c r="H63" s="113" t="s">
        <v>765</v>
      </c>
      <c r="I63" s="125">
        <v>201020</v>
      </c>
      <c r="J63" s="111"/>
      <c r="K63" s="122">
        <v>20102</v>
      </c>
      <c r="L63" s="120"/>
    </row>
    <row r="64" spans="2:12" ht="31.5" customHeight="1">
      <c r="B64" s="111" t="s">
        <v>391</v>
      </c>
      <c r="C64" s="67" t="str">
        <f>IF(F64=0,"",VLOOKUP(F64,DS!$C$3:$E$75,3,0))</f>
        <v>MM/16T</v>
      </c>
      <c r="D64" s="112" t="s">
        <v>766</v>
      </c>
      <c r="E64" s="112">
        <v>42913</v>
      </c>
      <c r="F64" s="113" t="s">
        <v>767</v>
      </c>
      <c r="G64" s="67" t="str">
        <f>IF(F64=0,"",VLOOKUP(F64,DS!$C$3:$E$75,2,0))</f>
        <v>0301179079</v>
      </c>
      <c r="H64" s="113" t="s">
        <v>526</v>
      </c>
      <c r="I64" s="125">
        <v>50000</v>
      </c>
      <c r="J64" s="111"/>
      <c r="K64" s="122">
        <v>5000</v>
      </c>
      <c r="L64" s="120"/>
    </row>
    <row r="65" spans="2:12" ht="31.5" customHeight="1">
      <c r="B65" s="111" t="s">
        <v>394</v>
      </c>
      <c r="C65" s="67" t="str">
        <f>IF(F65=0,"",VLOOKUP(F65,DS!$C$3:$E$75,3,0))</f>
        <v>MM/16T</v>
      </c>
      <c r="D65" s="112" t="s">
        <v>766</v>
      </c>
      <c r="E65" s="112">
        <v>42913</v>
      </c>
      <c r="F65" s="113" t="s">
        <v>767</v>
      </c>
      <c r="G65" s="67" t="str">
        <f>IF(F65=0,"",VLOOKUP(F65,DS!$C$3:$E$75,2,0))</f>
        <v>0301179079</v>
      </c>
      <c r="H65" s="113" t="s">
        <v>526</v>
      </c>
      <c r="I65" s="125">
        <v>50000</v>
      </c>
      <c r="J65" s="111"/>
      <c r="K65" s="122">
        <v>5000</v>
      </c>
      <c r="L65" s="120"/>
    </row>
    <row r="66" spans="2:12" ht="31.5" customHeight="1">
      <c r="B66" s="111" t="s">
        <v>398</v>
      </c>
      <c r="C66" s="67" t="str">
        <f>IF(F66=0,"",VLOOKUP(F66,DS!$C$3:$E$75,3,0))</f>
        <v>MM/16T</v>
      </c>
      <c r="D66" s="112" t="s">
        <v>766</v>
      </c>
      <c r="E66" s="112">
        <v>42913</v>
      </c>
      <c r="F66" s="113" t="s">
        <v>767</v>
      </c>
      <c r="G66" s="67" t="str">
        <f>IF(F66=0,"",VLOOKUP(F66,DS!$C$3:$E$75,2,0))</f>
        <v>0301179079</v>
      </c>
      <c r="H66" s="113" t="s">
        <v>526</v>
      </c>
      <c r="I66" s="125">
        <v>50000</v>
      </c>
      <c r="J66" s="111"/>
      <c r="K66" s="122">
        <v>5000</v>
      </c>
      <c r="L66" s="120"/>
    </row>
    <row r="67" spans="2:12" ht="31.5" customHeight="1">
      <c r="B67" s="111" t="s">
        <v>400</v>
      </c>
      <c r="C67" s="67" t="str">
        <f>IF(F67=0,"",VLOOKUP(F67,DS!$C$3:$E$75,3,0))</f>
        <v>MM/16T</v>
      </c>
      <c r="D67" s="112" t="s">
        <v>766</v>
      </c>
      <c r="E67" s="112">
        <v>42913</v>
      </c>
      <c r="F67" s="113" t="s">
        <v>767</v>
      </c>
      <c r="G67" s="67" t="str">
        <f>IF(F67=0,"",VLOOKUP(F67,DS!$C$3:$E$75,2,0))</f>
        <v>0301179079</v>
      </c>
      <c r="H67" s="113" t="s">
        <v>526</v>
      </c>
      <c r="I67" s="125">
        <v>50000</v>
      </c>
      <c r="J67" s="111"/>
      <c r="K67" s="122">
        <v>5000</v>
      </c>
      <c r="L67" s="120"/>
    </row>
    <row r="68" spans="2:12" ht="31.5" customHeight="1">
      <c r="B68" s="111" t="s">
        <v>403</v>
      </c>
      <c r="C68" s="67" t="str">
        <f>IF(F68=0,"",VLOOKUP(F68,DS!$C$3:$E$75,3,0))</f>
        <v>BT/17T</v>
      </c>
      <c r="D68" s="112" t="s">
        <v>418</v>
      </c>
      <c r="E68" s="112">
        <v>42887</v>
      </c>
      <c r="F68" s="113" t="s">
        <v>419</v>
      </c>
      <c r="G68" s="67" t="str">
        <f>IF(F68=0,"",VLOOKUP(F68,DS!$C$3:$E$75,2,0))</f>
        <v>0301179079-035</v>
      </c>
      <c r="H68" s="113" t="s">
        <v>406</v>
      </c>
      <c r="I68" s="125">
        <v>20000</v>
      </c>
      <c r="J68" s="111"/>
      <c r="K68" s="122">
        <v>2000</v>
      </c>
      <c r="L68" s="120"/>
    </row>
    <row r="69" spans="2:12" ht="31.5" customHeight="1">
      <c r="B69" s="111" t="s">
        <v>407</v>
      </c>
      <c r="C69" s="67" t="str">
        <f>IF(F69=0,"",VLOOKUP(F69,DS!$C$3:$E$75,3,0))</f>
        <v>BT/17T</v>
      </c>
      <c r="D69" s="112" t="s">
        <v>418</v>
      </c>
      <c r="E69" s="112">
        <v>42892</v>
      </c>
      <c r="F69" s="113" t="s">
        <v>419</v>
      </c>
      <c r="G69" s="67" t="str">
        <f>IF(F69=0,"",VLOOKUP(F69,DS!$C$3:$E$75,2,0))</f>
        <v>0301179079-035</v>
      </c>
      <c r="H69" s="113" t="s">
        <v>406</v>
      </c>
      <c r="I69" s="125">
        <v>20000</v>
      </c>
      <c r="J69" s="111"/>
      <c r="K69" s="122">
        <v>2000</v>
      </c>
      <c r="L69" s="120"/>
    </row>
    <row r="70" spans="2:12" ht="31.5" customHeight="1">
      <c r="B70" s="111" t="s">
        <v>408</v>
      </c>
      <c r="C70" s="67" t="str">
        <f>IF(F70=0,"",VLOOKUP(F70,DS!$C$3:$E$75,3,0))</f>
        <v>BT/17T</v>
      </c>
      <c r="D70" s="112" t="s">
        <v>418</v>
      </c>
      <c r="E70" s="112">
        <v>42893</v>
      </c>
      <c r="F70" s="113" t="s">
        <v>419</v>
      </c>
      <c r="G70" s="67" t="str">
        <f>IF(F70=0,"",VLOOKUP(F70,DS!$C$3:$E$75,2,0))</f>
        <v>0301179079-035</v>
      </c>
      <c r="H70" s="113" t="s">
        <v>406</v>
      </c>
      <c r="I70" s="125">
        <v>2277147</v>
      </c>
      <c r="J70" s="111"/>
      <c r="K70" s="125">
        <v>227715</v>
      </c>
      <c r="L70" s="120"/>
    </row>
    <row r="71" spans="2:12" ht="31.5" customHeight="1">
      <c r="B71" s="111" t="s">
        <v>409</v>
      </c>
      <c r="C71" s="67" t="str">
        <f>IF(F71=0,"",VLOOKUP(F71,DS!$C$3:$E$75,3,0))</f>
        <v>BT/17T</v>
      </c>
      <c r="D71" s="112" t="s">
        <v>418</v>
      </c>
      <c r="E71" s="112">
        <v>42894</v>
      </c>
      <c r="F71" s="113" t="s">
        <v>419</v>
      </c>
      <c r="G71" s="67" t="str">
        <f>IF(F71=0,"",VLOOKUP(F71,DS!$C$3:$E$75,2,0))</f>
        <v>0301179079-035</v>
      </c>
      <c r="H71" s="113" t="s">
        <v>406</v>
      </c>
      <c r="I71" s="125">
        <v>60000</v>
      </c>
      <c r="J71" s="111"/>
      <c r="K71" s="122">
        <v>6000</v>
      </c>
      <c r="L71" s="120"/>
    </row>
    <row r="72" spans="2:12" ht="31.5" customHeight="1">
      <c r="B72" s="111" t="s">
        <v>410</v>
      </c>
      <c r="C72" s="67" t="str">
        <f>IF(F72=0,"",VLOOKUP(F72,DS!$C$3:$E$75,3,0))</f>
        <v>BT/17T</v>
      </c>
      <c r="D72" s="112" t="s">
        <v>418</v>
      </c>
      <c r="E72" s="112">
        <v>42894</v>
      </c>
      <c r="F72" s="113" t="s">
        <v>419</v>
      </c>
      <c r="G72" s="67" t="str">
        <f>IF(F72=0,"",VLOOKUP(F72,DS!$C$3:$E$75,2,0))</f>
        <v>0301179079-035</v>
      </c>
      <c r="H72" s="113" t="s">
        <v>406</v>
      </c>
      <c r="I72" s="125">
        <v>44545</v>
      </c>
      <c r="J72" s="111"/>
      <c r="K72" s="122">
        <v>4455</v>
      </c>
      <c r="L72" s="120"/>
    </row>
    <row r="73" spans="2:12" ht="31.5" customHeight="1">
      <c r="B73" s="111" t="s">
        <v>411</v>
      </c>
      <c r="C73" s="67" t="str">
        <f>IF(F73=0,"",VLOOKUP(F73,DS!$C$3:$E$75,3,0))</f>
        <v>BT/17T</v>
      </c>
      <c r="D73" s="112" t="s">
        <v>418</v>
      </c>
      <c r="E73" s="112">
        <v>42903</v>
      </c>
      <c r="F73" s="113" t="s">
        <v>419</v>
      </c>
      <c r="G73" s="67" t="str">
        <f>IF(F73=0,"",VLOOKUP(F73,DS!$C$3:$E$75,2,0))</f>
        <v>0301179079-035</v>
      </c>
      <c r="H73" s="113" t="s">
        <v>468</v>
      </c>
      <c r="I73" s="125">
        <v>50000</v>
      </c>
      <c r="J73" s="111"/>
      <c r="K73" s="122">
        <v>5000</v>
      </c>
      <c r="L73" s="120"/>
    </row>
    <row r="74" spans="2:12" ht="31.5" customHeight="1">
      <c r="B74" s="111" t="s">
        <v>412</v>
      </c>
      <c r="C74" s="67" t="str">
        <f>IF(F74=0,"",VLOOKUP(F74,DS!$C$3:$E$75,3,0))</f>
        <v>BT/17T</v>
      </c>
      <c r="D74" s="112" t="s">
        <v>418</v>
      </c>
      <c r="E74" s="112">
        <v>42903</v>
      </c>
      <c r="F74" s="113" t="s">
        <v>419</v>
      </c>
      <c r="G74" s="67" t="str">
        <f>IF(F74=0,"",VLOOKUP(F74,DS!$C$3:$E$75,2,0))</f>
        <v>0301179079-035</v>
      </c>
      <c r="H74" s="113" t="s">
        <v>468</v>
      </c>
      <c r="I74" s="125">
        <v>50000</v>
      </c>
      <c r="J74" s="111"/>
      <c r="K74" s="122">
        <v>5000</v>
      </c>
      <c r="L74" s="120"/>
    </row>
    <row r="75" spans="2:12" ht="31.5" customHeight="1">
      <c r="B75" s="111" t="s">
        <v>413</v>
      </c>
      <c r="C75" s="67" t="str">
        <f>IF(F75=0,"",VLOOKUP(F75,DS!$C$3:$E$75,3,0))</f>
        <v>BT/17T</v>
      </c>
      <c r="D75" s="112" t="s">
        <v>418</v>
      </c>
      <c r="E75" s="112">
        <v>42907</v>
      </c>
      <c r="F75" s="113" t="s">
        <v>419</v>
      </c>
      <c r="G75" s="67" t="str">
        <f>IF(F75=0,"",VLOOKUP(F75,DS!$C$3:$E$75,2,0))</f>
        <v>0301179079-035</v>
      </c>
      <c r="H75" s="113" t="s">
        <v>768</v>
      </c>
      <c r="I75" s="125">
        <v>33906</v>
      </c>
      <c r="J75" s="111"/>
      <c r="K75" s="122">
        <v>3391</v>
      </c>
      <c r="L75" s="120"/>
    </row>
    <row r="76" spans="2:12" ht="31.5" customHeight="1">
      <c r="B76" s="111" t="s">
        <v>414</v>
      </c>
      <c r="C76" s="67" t="str">
        <f>IF(F76=0,"",VLOOKUP(F76,DS!$C$3:$E$75,3,0))</f>
        <v>BT/17T</v>
      </c>
      <c r="D76" s="112" t="s">
        <v>418</v>
      </c>
      <c r="E76" s="112">
        <v>42912</v>
      </c>
      <c r="F76" s="113" t="s">
        <v>419</v>
      </c>
      <c r="G76" s="67" t="str">
        <f>IF(F76=0,"",VLOOKUP(F76,DS!$C$3:$E$75,2,0))</f>
        <v>0301179079-035</v>
      </c>
      <c r="H76" s="113" t="s">
        <v>406</v>
      </c>
      <c r="I76" s="125">
        <v>20000</v>
      </c>
      <c r="J76" s="111"/>
      <c r="K76" s="122">
        <v>2000</v>
      </c>
      <c r="L76" s="120"/>
    </row>
    <row r="77" spans="2:12" ht="31.5" customHeight="1">
      <c r="B77" s="111" t="s">
        <v>415</v>
      </c>
      <c r="C77" s="67" t="str">
        <f>IF(F77=0,"",VLOOKUP(F77,DS!$C$3:$E$75,3,0))</f>
        <v>BT/17T</v>
      </c>
      <c r="D77" s="112" t="s">
        <v>418</v>
      </c>
      <c r="E77" s="112">
        <v>42913</v>
      </c>
      <c r="F77" s="113" t="s">
        <v>419</v>
      </c>
      <c r="G77" s="67" t="str">
        <f>IF(F77=0,"",VLOOKUP(F77,DS!$C$3:$E$75,2,0))</f>
        <v>0301179079-035</v>
      </c>
      <c r="H77" s="113" t="s">
        <v>406</v>
      </c>
      <c r="I77" s="125">
        <v>50000</v>
      </c>
      <c r="J77" s="111"/>
      <c r="K77" s="122">
        <v>5000</v>
      </c>
      <c r="L77" s="120"/>
    </row>
    <row r="78" spans="2:12" ht="31.5" customHeight="1">
      <c r="B78" s="111" t="s">
        <v>417</v>
      </c>
      <c r="C78" s="67" t="str">
        <f>IF(F78=0,"",VLOOKUP(F78,DS!$C$3:$E$75,3,0))</f>
        <v>BT/17T</v>
      </c>
      <c r="D78" s="112" t="s">
        <v>418</v>
      </c>
      <c r="E78" s="112">
        <v>42913</v>
      </c>
      <c r="F78" s="113" t="s">
        <v>419</v>
      </c>
      <c r="G78" s="67" t="str">
        <f>IF(F78=0,"",VLOOKUP(F78,DS!$C$3:$E$75,2,0))</f>
        <v>0301179079-035</v>
      </c>
      <c r="H78" s="113" t="s">
        <v>406</v>
      </c>
      <c r="I78" s="125">
        <v>15000</v>
      </c>
      <c r="J78" s="111"/>
      <c r="K78" s="122">
        <v>1500</v>
      </c>
      <c r="L78" s="120"/>
    </row>
    <row r="79" spans="2:12" ht="31.5" customHeight="1">
      <c r="B79" s="111" t="s">
        <v>421</v>
      </c>
      <c r="C79" s="67" t="str">
        <f>IF(F79=0,"",VLOOKUP(F79,DS!$C$3:$E$75,3,0))</f>
        <v>BT/17T</v>
      </c>
      <c r="D79" s="112" t="s">
        <v>418</v>
      </c>
      <c r="E79" s="112">
        <v>42913</v>
      </c>
      <c r="F79" s="113" t="s">
        <v>419</v>
      </c>
      <c r="G79" s="67" t="str">
        <f>IF(F79=0,"",VLOOKUP(F79,DS!$C$3:$E$75,2,0))</f>
        <v>0301179079-035</v>
      </c>
      <c r="H79" s="113" t="s">
        <v>406</v>
      </c>
      <c r="I79" s="125">
        <v>15000</v>
      </c>
      <c r="J79" s="111"/>
      <c r="K79" s="122">
        <v>1500</v>
      </c>
      <c r="L79" s="120"/>
    </row>
    <row r="80" spans="2:12" ht="31.5" customHeight="1">
      <c r="B80" s="111" t="s">
        <v>422</v>
      </c>
      <c r="C80" s="67" t="str">
        <f>IF(F80=0,"",VLOOKUP(F80,DS!$C$3:$E$75,3,0))</f>
        <v>BT/17T</v>
      </c>
      <c r="D80" s="112" t="s">
        <v>418</v>
      </c>
      <c r="E80" s="112">
        <v>42915</v>
      </c>
      <c r="F80" s="113" t="s">
        <v>419</v>
      </c>
      <c r="G80" s="67" t="str">
        <f>IF(F80=0,"",VLOOKUP(F80,DS!$C$3:$E$75,2,0))</f>
        <v>0301179079-035</v>
      </c>
      <c r="H80" s="113" t="s">
        <v>406</v>
      </c>
      <c r="I80" s="125">
        <v>20000</v>
      </c>
      <c r="J80" s="111"/>
      <c r="K80" s="122">
        <v>2000</v>
      </c>
      <c r="L80" s="120"/>
    </row>
    <row r="81" spans="2:12" ht="31.5" customHeight="1">
      <c r="B81" s="111" t="s">
        <v>423</v>
      </c>
      <c r="C81" s="67" t="str">
        <f>IF(F81=0,"",VLOOKUP(F81,DS!$C$3:$E$75,3,0))</f>
        <v>AA/17T</v>
      </c>
      <c r="D81" s="112" t="s">
        <v>404</v>
      </c>
      <c r="E81" s="112">
        <v>42892</v>
      </c>
      <c r="F81" s="113" t="s">
        <v>405</v>
      </c>
      <c r="G81" s="67" t="str">
        <f>IF(F81=0,"",VLOOKUP(F81,DS!$C$3:$E$75,2,0))</f>
        <v>0101057919-029</v>
      </c>
      <c r="H81" s="113" t="s">
        <v>406</v>
      </c>
      <c r="I81" s="125">
        <v>1000000</v>
      </c>
      <c r="J81" s="111"/>
      <c r="K81" s="122">
        <v>100000</v>
      </c>
      <c r="L81" s="120"/>
    </row>
    <row r="82" spans="2:12" ht="31.5" customHeight="1">
      <c r="B82" s="111" t="s">
        <v>424</v>
      </c>
      <c r="C82" s="67" t="str">
        <f>IF(F82=0,"",VLOOKUP(F82,DS!$C$3:$E$75,3,0))</f>
        <v>AA/17T</v>
      </c>
      <c r="D82" s="112" t="s">
        <v>404</v>
      </c>
      <c r="E82" s="112">
        <v>42900</v>
      </c>
      <c r="F82" s="113" t="s">
        <v>405</v>
      </c>
      <c r="G82" s="67" t="str">
        <f>IF(F82=0,"",VLOOKUP(F82,DS!$C$3:$E$75,2,0))</f>
        <v>0101057919-029</v>
      </c>
      <c r="H82" s="113" t="s">
        <v>406</v>
      </c>
      <c r="I82" s="125">
        <v>10000</v>
      </c>
      <c r="J82" s="111"/>
      <c r="K82" s="122">
        <v>1000</v>
      </c>
      <c r="L82" s="120"/>
    </row>
    <row r="83" spans="2:12" ht="31.5" customHeight="1">
      <c r="B83" s="111" t="s">
        <v>425</v>
      </c>
      <c r="C83" s="67" t="str">
        <f>IF(F83=0,"",VLOOKUP(F83,DS!$C$3:$E$75,3,0))</f>
        <v>AA/17T</v>
      </c>
      <c r="D83" s="112" t="s">
        <v>404</v>
      </c>
      <c r="E83" s="112">
        <v>42907</v>
      </c>
      <c r="F83" s="113" t="s">
        <v>405</v>
      </c>
      <c r="G83" s="67" t="str">
        <f>IF(F83=0,"",VLOOKUP(F83,DS!$C$3:$E$75,2,0))</f>
        <v>0101057919-029</v>
      </c>
      <c r="H83" s="113" t="s">
        <v>406</v>
      </c>
      <c r="I83" s="125">
        <v>1000000</v>
      </c>
      <c r="J83" s="111"/>
      <c r="K83" s="122">
        <v>100000</v>
      </c>
      <c r="L83" s="120"/>
    </row>
    <row r="84" spans="2:12" ht="31.5" customHeight="1">
      <c r="B84" s="111" t="s">
        <v>589</v>
      </c>
      <c r="C84" s="67" t="str">
        <f>IF(F84=0,"",VLOOKUP(F84,DS!$C$3:$E$75,3,0))</f>
        <v>AA/17T</v>
      </c>
      <c r="D84" s="112" t="s">
        <v>404</v>
      </c>
      <c r="E84" s="112">
        <v>42914</v>
      </c>
      <c r="F84" s="113" t="s">
        <v>405</v>
      </c>
      <c r="G84" s="67" t="str">
        <f>IF(F84=0,"",VLOOKUP(F84,DS!$C$3:$E$75,2,0))</f>
        <v>0101057919-029</v>
      </c>
      <c r="H84" s="113" t="s">
        <v>406</v>
      </c>
      <c r="I84" s="125">
        <v>10000</v>
      </c>
      <c r="J84" s="111"/>
      <c r="K84" s="122">
        <v>1000</v>
      </c>
      <c r="L84" s="120"/>
    </row>
    <row r="85" spans="2:12" ht="31.5" customHeight="1">
      <c r="B85" s="111" t="s">
        <v>591</v>
      </c>
      <c r="C85" s="67" t="str">
        <f>IF(F85=0,"",VLOOKUP(F85,DS!$C$3:$E$75,3,0))</f>
        <v>AA/17T</v>
      </c>
      <c r="D85" s="112" t="s">
        <v>404</v>
      </c>
      <c r="E85" s="112">
        <v>42914</v>
      </c>
      <c r="F85" s="113" t="s">
        <v>405</v>
      </c>
      <c r="G85" s="67" t="str">
        <f>IF(F85=0,"",VLOOKUP(F85,DS!$C$3:$E$75,2,0))</f>
        <v>0101057919-029</v>
      </c>
      <c r="H85" s="113" t="s">
        <v>406</v>
      </c>
      <c r="I85" s="125">
        <v>10000</v>
      </c>
      <c r="J85" s="111"/>
      <c r="K85" s="122">
        <v>1000</v>
      </c>
      <c r="L85" s="120"/>
    </row>
    <row r="86" spans="2:12" ht="31.5" customHeight="1">
      <c r="B86" s="111" t="s">
        <v>592</v>
      </c>
      <c r="C86" s="67" t="str">
        <f>IF(F86=0,"",VLOOKUP(F86,DS!$C$3:$E$75,3,0))</f>
        <v>AA/17T</v>
      </c>
      <c r="D86" s="112" t="s">
        <v>404</v>
      </c>
      <c r="E86" s="112">
        <v>42914</v>
      </c>
      <c r="F86" s="113" t="s">
        <v>405</v>
      </c>
      <c r="G86" s="67" t="str">
        <f>IF(F86=0,"",VLOOKUP(F86,DS!$C$3:$E$75,2,0))</f>
        <v>0101057919-029</v>
      </c>
      <c r="H86" s="113" t="s">
        <v>406</v>
      </c>
      <c r="I86" s="125">
        <v>10000</v>
      </c>
      <c r="J86" s="111"/>
      <c r="K86" s="122">
        <v>1000</v>
      </c>
      <c r="L86" s="120"/>
    </row>
    <row r="87" spans="2:12" ht="31.5" customHeight="1">
      <c r="B87" s="111" t="s">
        <v>593</v>
      </c>
      <c r="C87" s="67" t="str">
        <f>IF(F87=0,"",VLOOKUP(F87,DS!$C$3:$E$75,3,0))</f>
        <v>AA/17T</v>
      </c>
      <c r="D87" s="112" t="s">
        <v>404</v>
      </c>
      <c r="E87" s="112">
        <v>42914</v>
      </c>
      <c r="F87" s="113" t="s">
        <v>405</v>
      </c>
      <c r="G87" s="67" t="str">
        <f>IF(F87=0,"",VLOOKUP(F87,DS!$C$3:$E$75,2,0))</f>
        <v>0101057919-029</v>
      </c>
      <c r="H87" s="113" t="s">
        <v>406</v>
      </c>
      <c r="I87" s="125">
        <v>75000</v>
      </c>
      <c r="J87" s="111"/>
      <c r="K87" s="122">
        <v>7500</v>
      </c>
      <c r="L87" s="120"/>
    </row>
    <row r="88" spans="2:12" ht="31.5" customHeight="1">
      <c r="B88" s="111" t="s">
        <v>594</v>
      </c>
      <c r="C88" s="67" t="str">
        <f>IF(F88=0,"",VLOOKUP(F88,DS!$C$3:$E$75,3,0))</f>
        <v>AA/17T</v>
      </c>
      <c r="D88" s="112" t="s">
        <v>404</v>
      </c>
      <c r="E88" s="112">
        <v>42914</v>
      </c>
      <c r="F88" s="113" t="s">
        <v>405</v>
      </c>
      <c r="G88" s="67" t="str">
        <f>IF(F88=0,"",VLOOKUP(F88,DS!$C$3:$E$75,2,0))</f>
        <v>0101057919-029</v>
      </c>
      <c r="H88" s="113" t="s">
        <v>406</v>
      </c>
      <c r="I88" s="125">
        <v>10000</v>
      </c>
      <c r="J88" s="111"/>
      <c r="K88" s="122">
        <v>1000</v>
      </c>
      <c r="L88" s="120"/>
    </row>
    <row r="89" spans="2:12" ht="31.5" customHeight="1">
      <c r="B89" s="111" t="s">
        <v>595</v>
      </c>
      <c r="C89" s="67" t="str">
        <f>IF(F89=0,"",VLOOKUP(F89,DS!$C$3:$E$75,3,0))</f>
        <v>AA/17T</v>
      </c>
      <c r="D89" s="112" t="s">
        <v>404</v>
      </c>
      <c r="E89" s="112">
        <v>42914</v>
      </c>
      <c r="F89" s="113" t="s">
        <v>405</v>
      </c>
      <c r="G89" s="67" t="str">
        <f>IF(F89=0,"",VLOOKUP(F89,DS!$C$3:$E$75,2,0))</f>
        <v>0101057919-029</v>
      </c>
      <c r="H89" s="113" t="s">
        <v>406</v>
      </c>
      <c r="I89" s="125">
        <v>18000</v>
      </c>
      <c r="J89" s="111"/>
      <c r="K89" s="122">
        <v>1800</v>
      </c>
      <c r="L89" s="120"/>
    </row>
    <row r="90" spans="2:12" ht="31.5" customHeight="1">
      <c r="B90" s="111" t="s">
        <v>597</v>
      </c>
      <c r="C90" s="67" t="str">
        <f>IF(F90=0,"",VLOOKUP(F90,DS!$C$3:$E$75,3,0))</f>
        <v>AA/17T</v>
      </c>
      <c r="D90" s="112" t="s">
        <v>404</v>
      </c>
      <c r="E90" s="112">
        <v>42907</v>
      </c>
      <c r="F90" s="113" t="s">
        <v>405</v>
      </c>
      <c r="G90" s="67" t="str">
        <f>IF(F90=0,"",VLOOKUP(F90,DS!$C$3:$E$75,2,0))</f>
        <v>0101057919-029</v>
      </c>
      <c r="H90" s="113" t="s">
        <v>704</v>
      </c>
      <c r="I90" s="125">
        <v>113500</v>
      </c>
      <c r="J90" s="111"/>
      <c r="K90" s="122">
        <v>11350</v>
      </c>
      <c r="L90" s="120"/>
    </row>
    <row r="91" spans="2:12" ht="31.5" customHeight="1">
      <c r="B91" s="111" t="s">
        <v>598</v>
      </c>
      <c r="C91" s="67" t="str">
        <f>IF(F91=0,"",VLOOKUP(F91,DS!$C$3:$E$75,3,0))</f>
        <v>AA/17T</v>
      </c>
      <c r="D91" s="112" t="s">
        <v>404</v>
      </c>
      <c r="E91" s="112">
        <v>42907</v>
      </c>
      <c r="F91" s="113" t="s">
        <v>405</v>
      </c>
      <c r="G91" s="67" t="str">
        <f>IF(F91=0,"",VLOOKUP(F91,DS!$C$3:$E$75,2,0))</f>
        <v>0101057919-029</v>
      </c>
      <c r="H91" s="113" t="s">
        <v>704</v>
      </c>
      <c r="I91" s="125">
        <v>2322437</v>
      </c>
      <c r="J91" s="111"/>
      <c r="K91" s="122">
        <v>232221</v>
      </c>
      <c r="L91" s="122"/>
    </row>
    <row r="92" spans="2:12" ht="31.5" customHeight="1">
      <c r="B92" s="111" t="s">
        <v>599</v>
      </c>
      <c r="C92" s="67" t="str">
        <f>IF(F92=0,"",VLOOKUP(F92,DS!$C$3:$E$75,3,0))</f>
        <v>AA/17T</v>
      </c>
      <c r="D92" s="112" t="s">
        <v>404</v>
      </c>
      <c r="E92" s="112">
        <v>42907</v>
      </c>
      <c r="F92" s="113" t="s">
        <v>405</v>
      </c>
      <c r="G92" s="67" t="str">
        <f>IF(F92=0,"",VLOOKUP(F92,DS!$C$3:$E$75,2,0))</f>
        <v>0101057919-029</v>
      </c>
      <c r="H92" s="113" t="s">
        <v>704</v>
      </c>
      <c r="I92" s="125">
        <v>2270000</v>
      </c>
      <c r="J92" s="111"/>
      <c r="K92" s="122">
        <v>227000</v>
      </c>
      <c r="L92" s="122"/>
    </row>
    <row r="93" spans="2:12" ht="31.5" customHeight="1">
      <c r="B93" s="111" t="s">
        <v>600</v>
      </c>
      <c r="C93" s="67" t="str">
        <f>IF(F93=0,"",VLOOKUP(F93,DS!$C$3:$E$75,3,0))</f>
        <v>AA/17T</v>
      </c>
      <c r="D93" s="112" t="s">
        <v>404</v>
      </c>
      <c r="E93" s="112">
        <v>42912</v>
      </c>
      <c r="F93" s="113" t="s">
        <v>405</v>
      </c>
      <c r="G93" s="67" t="str">
        <f>IF(F93=0,"",VLOOKUP(F93,DS!$C$3:$E$75,2,0))</f>
        <v>0101057919-029</v>
      </c>
      <c r="H93" s="113" t="s">
        <v>416</v>
      </c>
      <c r="I93" s="125">
        <v>68100</v>
      </c>
      <c r="J93" s="111"/>
      <c r="K93" s="122">
        <v>6810</v>
      </c>
      <c r="L93" s="122"/>
    </row>
    <row r="94" spans="2:12" ht="31.5" customHeight="1">
      <c r="B94" s="111" t="s">
        <v>601</v>
      </c>
      <c r="C94" s="67" t="str">
        <f>IF(F94=0,"",VLOOKUP(F94,DS!$C$3:$E$75,3,0))</f>
        <v>AA/17T</v>
      </c>
      <c r="D94" s="112" t="s">
        <v>404</v>
      </c>
      <c r="E94" s="112">
        <v>42915</v>
      </c>
      <c r="F94" s="113" t="s">
        <v>405</v>
      </c>
      <c r="G94" s="67" t="str">
        <f>IF(F94=0,"",VLOOKUP(F94,DS!$C$3:$E$75,2,0))</f>
        <v>0101057919-029</v>
      </c>
      <c r="H94" s="113" t="s">
        <v>416</v>
      </c>
      <c r="I94" s="125">
        <v>68100</v>
      </c>
      <c r="J94" s="111"/>
      <c r="K94" s="122">
        <v>6810</v>
      </c>
      <c r="L94" s="122"/>
    </row>
    <row r="95" spans="2:12">
      <c r="B95" s="144"/>
      <c r="C95" s="144"/>
      <c r="D95" s="145"/>
      <c r="E95" s="145"/>
      <c r="F95" s="146"/>
      <c r="G95" s="81"/>
      <c r="H95" s="146"/>
      <c r="I95" s="147"/>
      <c r="J95" s="144"/>
      <c r="K95" s="122"/>
      <c r="L95" s="149"/>
    </row>
    <row r="96" spans="2:12" s="128" customFormat="1">
      <c r="B96" s="129" t="s">
        <v>28</v>
      </c>
      <c r="C96" s="129"/>
      <c r="D96" s="130"/>
      <c r="E96" s="131"/>
      <c r="F96" s="131"/>
      <c r="G96" s="131"/>
      <c r="H96" s="131"/>
      <c r="I96" s="132">
        <f>SUM(I18:I94)</f>
        <v>522423075</v>
      </c>
      <c r="J96" s="132">
        <f>SUM(J18:J94)</f>
        <v>0</v>
      </c>
      <c r="K96" s="132">
        <f>SUM(K18:K94)</f>
        <v>51243374</v>
      </c>
      <c r="L96" s="131"/>
    </row>
    <row r="97" spans="2:12">
      <c r="B97" s="210" t="s">
        <v>426</v>
      </c>
      <c r="C97" s="211"/>
      <c r="D97" s="211"/>
      <c r="E97" s="211"/>
      <c r="F97" s="211"/>
      <c r="G97" s="211"/>
      <c r="H97" s="211"/>
      <c r="I97" s="133"/>
      <c r="J97" s="134"/>
      <c r="K97" s="133"/>
      <c r="L97" s="135"/>
    </row>
    <row r="98" spans="2:12" s="128" customFormat="1">
      <c r="B98" s="129" t="s">
        <v>28</v>
      </c>
      <c r="C98" s="129"/>
      <c r="D98" s="130"/>
      <c r="E98" s="131"/>
      <c r="F98" s="131"/>
      <c r="G98" s="131"/>
      <c r="H98" s="131"/>
      <c r="I98" s="132"/>
      <c r="J98" s="132"/>
      <c r="K98" s="132"/>
      <c r="L98" s="131"/>
    </row>
    <row r="99" spans="2:12">
      <c r="B99" s="210" t="s">
        <v>427</v>
      </c>
      <c r="C99" s="211"/>
      <c r="D99" s="211"/>
      <c r="E99" s="211"/>
      <c r="F99" s="211"/>
      <c r="G99" s="211"/>
      <c r="H99" s="211"/>
      <c r="I99" s="133"/>
      <c r="J99" s="134"/>
      <c r="K99" s="133"/>
      <c r="L99" s="135"/>
    </row>
    <row r="100" spans="2:12">
      <c r="B100" s="136"/>
      <c r="C100" s="136"/>
      <c r="D100" s="108"/>
      <c r="E100" s="137"/>
      <c r="F100" s="136"/>
      <c r="G100" s="138"/>
      <c r="H100" s="136"/>
      <c r="I100" s="139"/>
      <c r="J100" s="136"/>
      <c r="K100" s="139"/>
      <c r="L100" s="136"/>
    </row>
    <row r="101" spans="2:12" s="128" customFormat="1">
      <c r="B101" s="129" t="s">
        <v>28</v>
      </c>
      <c r="C101" s="129"/>
      <c r="D101" s="130"/>
      <c r="E101" s="131"/>
      <c r="F101" s="131"/>
      <c r="G101" s="131"/>
      <c r="H101" s="131"/>
      <c r="I101" s="132"/>
      <c r="J101" s="131"/>
      <c r="K101" s="132"/>
      <c r="L101" s="131"/>
    </row>
    <row r="102" spans="2:12" s="128" customFormat="1">
      <c r="B102" s="210" t="s">
        <v>428</v>
      </c>
      <c r="C102" s="211"/>
      <c r="D102" s="211"/>
      <c r="E102" s="211"/>
      <c r="F102" s="211"/>
      <c r="G102" s="211"/>
      <c r="H102" s="211"/>
      <c r="I102" s="133"/>
      <c r="J102" s="134"/>
      <c r="K102" s="133"/>
      <c r="L102" s="135"/>
    </row>
    <row r="103" spans="2:12" s="128" customFormat="1">
      <c r="B103" s="136"/>
      <c r="C103" s="136"/>
      <c r="D103" s="108"/>
      <c r="E103" s="137"/>
      <c r="F103" s="136"/>
      <c r="G103" s="138"/>
      <c r="H103" s="136"/>
      <c r="I103" s="139"/>
      <c r="J103" s="136"/>
      <c r="K103" s="139"/>
      <c r="L103" s="136"/>
    </row>
    <row r="104" spans="2:12" s="128" customFormat="1">
      <c r="B104" s="129" t="s">
        <v>28</v>
      </c>
      <c r="C104" s="129"/>
      <c r="D104" s="130"/>
      <c r="E104" s="131"/>
      <c r="F104" s="131"/>
      <c r="G104" s="131"/>
      <c r="H104" s="131"/>
      <c r="I104" s="132"/>
      <c r="J104" s="131"/>
      <c r="K104" s="132"/>
      <c r="L104" s="131"/>
    </row>
    <row r="105" spans="2:12">
      <c r="B105" s="210" t="s">
        <v>68</v>
      </c>
      <c r="C105" s="211"/>
      <c r="D105" s="211"/>
      <c r="E105" s="211"/>
      <c r="F105" s="211"/>
      <c r="G105" s="211"/>
      <c r="H105" s="211"/>
      <c r="I105" s="133"/>
      <c r="J105" s="134"/>
      <c r="K105" s="133"/>
      <c r="L105" s="135"/>
    </row>
    <row r="106" spans="2:12">
      <c r="B106" s="136"/>
      <c r="C106" s="136"/>
      <c r="D106" s="108"/>
      <c r="E106" s="137"/>
      <c r="F106" s="136"/>
      <c r="G106" s="138"/>
      <c r="H106" s="136"/>
      <c r="I106" s="139"/>
      <c r="J106" s="136"/>
      <c r="K106" s="139"/>
      <c r="L106" s="136"/>
    </row>
    <row r="107" spans="2:12" s="128" customFormat="1">
      <c r="B107" s="129" t="s">
        <v>28</v>
      </c>
      <c r="C107" s="129"/>
      <c r="D107" s="130"/>
      <c r="E107" s="131"/>
      <c r="F107" s="131"/>
      <c r="G107" s="131"/>
      <c r="H107" s="131"/>
      <c r="I107" s="132"/>
      <c r="J107" s="131"/>
      <c r="K107" s="132"/>
      <c r="L107" s="131"/>
    </row>
    <row r="108" spans="2:12">
      <c r="B108" s="141"/>
      <c r="C108" s="141"/>
    </row>
    <row r="109" spans="2:12">
      <c r="B109" s="99" t="s">
        <v>429</v>
      </c>
    </row>
    <row r="110" spans="2:12">
      <c r="B110" s="99" t="s">
        <v>430</v>
      </c>
    </row>
    <row r="111" spans="2:12">
      <c r="B111" s="142"/>
      <c r="C111" s="142"/>
    </row>
    <row r="112" spans="2:12">
      <c r="B112" s="142"/>
      <c r="C112" s="142"/>
      <c r="I112" s="199" t="s">
        <v>71</v>
      </c>
      <c r="J112" s="199"/>
      <c r="K112" s="199"/>
      <c r="L112" s="199"/>
    </row>
    <row r="113" spans="9:12">
      <c r="I113" s="199" t="s">
        <v>72</v>
      </c>
      <c r="J113" s="199"/>
      <c r="K113" s="199"/>
      <c r="L113" s="199"/>
    </row>
    <row r="114" spans="9:12">
      <c r="I114" s="199" t="s">
        <v>73</v>
      </c>
      <c r="J114" s="199"/>
      <c r="K114" s="199"/>
      <c r="L114" s="199"/>
    </row>
    <row r="115" spans="9:12">
      <c r="I115" s="199" t="s">
        <v>74</v>
      </c>
      <c r="J115" s="199"/>
      <c r="K115" s="199"/>
      <c r="L115" s="199"/>
    </row>
  </sheetData>
  <mergeCells count="25">
    <mergeCell ref="I113:L113"/>
    <mergeCell ref="I114:L114"/>
    <mergeCell ref="I115:L115"/>
    <mergeCell ref="B17:L17"/>
    <mergeCell ref="B97:H97"/>
    <mergeCell ref="B99:H99"/>
    <mergeCell ref="B102:H102"/>
    <mergeCell ref="B105:H105"/>
    <mergeCell ref="I112:L112"/>
    <mergeCell ref="B12:L12"/>
    <mergeCell ref="B13:B15"/>
    <mergeCell ref="C13:E14"/>
    <mergeCell ref="F13:F15"/>
    <mergeCell ref="G13:G15"/>
    <mergeCell ref="H13:H15"/>
    <mergeCell ref="I13:I15"/>
    <mergeCell ref="J13:J15"/>
    <mergeCell ref="K13:K15"/>
    <mergeCell ref="L13:L15"/>
    <mergeCell ref="B10:L10"/>
    <mergeCell ref="B4:L4"/>
    <mergeCell ref="B5:L5"/>
    <mergeCell ref="B6:L6"/>
    <mergeCell ref="B7:L7"/>
    <mergeCell ref="B9:L9"/>
  </mergeCells>
  <printOptions horizontalCentered="1"/>
  <pageMargins left="0.25" right="0.2" top="0.25" bottom="0.25" header="0.3" footer="0.3"/>
  <pageSetup scale="85" orientation="landscape" verticalDpi="0" r:id="rId1"/>
  <drawing r:id="rId2"/>
  <legacyDrawing r:id="rId3"/>
</worksheet>
</file>

<file path=xl/worksheets/sheet13.xml><?xml version="1.0" encoding="utf-8"?>
<worksheet xmlns="http://schemas.openxmlformats.org/spreadsheetml/2006/main" xmlns:r="http://schemas.openxmlformats.org/officeDocument/2006/relationships">
  <sheetPr>
    <tabColor rgb="FFFF0000"/>
  </sheetPr>
  <dimension ref="A3:K57"/>
  <sheetViews>
    <sheetView topLeftCell="A36" workbookViewId="0">
      <selection activeCell="B46" sqref="B46:H46"/>
    </sheetView>
  </sheetViews>
  <sheetFormatPr defaultRowHeight="12.75"/>
  <cols>
    <col min="1" max="1" width="9.140625" style="1"/>
    <col min="2" max="2" width="4.85546875" style="3" customWidth="1"/>
    <col min="3" max="3" width="13.28515625" style="3" customWidth="1"/>
    <col min="4" max="5" width="9.140625" style="3"/>
    <col min="6" max="6" width="13.140625" style="3" customWidth="1"/>
    <col min="7" max="7" width="31.85546875" style="3" customWidth="1"/>
    <col min="8" max="8" width="15.7109375" style="3" customWidth="1"/>
    <col min="9" max="9" width="18.5703125" style="1" customWidth="1"/>
    <col min="10" max="10" width="9.140625" style="1"/>
    <col min="11" max="11" width="9.140625" style="3"/>
    <col min="12" max="16384" width="9.140625" style="1"/>
  </cols>
  <sheetData>
    <row r="3" spans="1:11" ht="15">
      <c r="B3" s="2"/>
      <c r="C3" s="2"/>
    </row>
    <row r="4" spans="1:11" ht="15">
      <c r="B4" s="185" t="s">
        <v>0</v>
      </c>
      <c r="C4" s="185"/>
      <c r="D4" s="185"/>
      <c r="E4" s="185"/>
      <c r="F4" s="185"/>
      <c r="G4" s="185"/>
      <c r="H4" s="185"/>
      <c r="I4" s="185"/>
      <c r="J4" s="185"/>
      <c r="K4" s="185"/>
    </row>
    <row r="5" spans="1:11" ht="15">
      <c r="A5" s="1" t="s">
        <v>1</v>
      </c>
      <c r="B5" s="185"/>
      <c r="C5" s="185"/>
      <c r="D5" s="185"/>
      <c r="E5" s="185"/>
      <c r="F5" s="185"/>
      <c r="G5" s="185"/>
      <c r="H5" s="185"/>
      <c r="I5" s="185"/>
      <c r="J5" s="185"/>
      <c r="K5" s="185"/>
    </row>
    <row r="6" spans="1:11">
      <c r="B6" s="175" t="s">
        <v>2</v>
      </c>
      <c r="C6" s="175"/>
      <c r="D6" s="175"/>
      <c r="E6" s="175"/>
      <c r="F6" s="175"/>
      <c r="G6" s="175"/>
      <c r="H6" s="175"/>
      <c r="I6" s="175"/>
      <c r="J6" s="175"/>
      <c r="K6" s="175"/>
    </row>
    <row r="7" spans="1:11">
      <c r="B7" s="175" t="s">
        <v>3</v>
      </c>
      <c r="C7" s="175"/>
      <c r="D7" s="175"/>
      <c r="E7" s="175"/>
      <c r="F7" s="175"/>
      <c r="G7" s="175"/>
      <c r="H7" s="175"/>
      <c r="I7" s="175"/>
      <c r="J7" s="175"/>
      <c r="K7" s="175"/>
    </row>
    <row r="8" spans="1:11">
      <c r="B8" s="5"/>
      <c r="C8" s="5"/>
    </row>
    <row r="9" spans="1:11">
      <c r="B9" s="184" t="s">
        <v>4</v>
      </c>
      <c r="C9" s="184"/>
      <c r="D9" s="184"/>
      <c r="E9" s="184"/>
      <c r="F9" s="184"/>
      <c r="G9" s="184"/>
      <c r="H9" s="184"/>
      <c r="I9" s="184"/>
      <c r="J9" s="184"/>
      <c r="K9" s="184"/>
    </row>
    <row r="10" spans="1:11">
      <c r="B10" s="184" t="s">
        <v>5</v>
      </c>
      <c r="C10" s="184"/>
      <c r="D10" s="184"/>
      <c r="E10" s="184"/>
      <c r="F10" s="184"/>
      <c r="G10" s="184"/>
      <c r="H10" s="184"/>
      <c r="I10" s="184"/>
      <c r="J10" s="184"/>
      <c r="K10" s="184"/>
    </row>
    <row r="11" spans="1:11">
      <c r="B11" s="6"/>
      <c r="C11" s="6"/>
    </row>
    <row r="12" spans="1:11">
      <c r="B12" s="178" t="s">
        <v>6</v>
      </c>
      <c r="C12" s="178"/>
      <c r="D12" s="178"/>
      <c r="E12" s="178"/>
      <c r="F12" s="178"/>
      <c r="G12" s="178"/>
      <c r="H12" s="178"/>
      <c r="I12" s="178"/>
      <c r="J12" s="178"/>
      <c r="K12" s="178"/>
    </row>
    <row r="13" spans="1:11">
      <c r="B13" s="179" t="s">
        <v>7</v>
      </c>
      <c r="C13" s="180"/>
      <c r="D13" s="180"/>
      <c r="E13" s="180"/>
      <c r="F13" s="181"/>
      <c r="G13" s="179" t="s">
        <v>8</v>
      </c>
      <c r="H13" s="179" t="s">
        <v>9</v>
      </c>
      <c r="I13" s="179" t="s">
        <v>10</v>
      </c>
      <c r="J13" s="179" t="s">
        <v>11</v>
      </c>
      <c r="K13" s="179" t="s">
        <v>12</v>
      </c>
    </row>
    <row r="14" spans="1:11">
      <c r="B14" s="179"/>
      <c r="C14" s="182"/>
      <c r="D14" s="182"/>
      <c r="E14" s="182"/>
      <c r="F14" s="183"/>
      <c r="G14" s="179"/>
      <c r="H14" s="179"/>
      <c r="I14" s="179"/>
      <c r="J14" s="179"/>
      <c r="K14" s="179"/>
    </row>
    <row r="15" spans="1:11" ht="24">
      <c r="B15" s="179"/>
      <c r="C15" s="7" t="s">
        <v>13</v>
      </c>
      <c r="D15" s="7" t="s">
        <v>14</v>
      </c>
      <c r="E15" s="7" t="s">
        <v>15</v>
      </c>
      <c r="F15" s="7" t="s">
        <v>16</v>
      </c>
      <c r="G15" s="179"/>
      <c r="H15" s="179"/>
      <c r="I15" s="179"/>
      <c r="J15" s="179"/>
      <c r="K15" s="179"/>
    </row>
    <row r="16" spans="1:11">
      <c r="B16" s="8" t="s">
        <v>17</v>
      </c>
      <c r="C16" s="8" t="s">
        <v>18</v>
      </c>
      <c r="D16" s="8" t="s">
        <v>19</v>
      </c>
      <c r="E16" s="8" t="s">
        <v>20</v>
      </c>
      <c r="F16" s="8" t="s">
        <v>21</v>
      </c>
      <c r="G16" s="9" t="s">
        <v>22</v>
      </c>
      <c r="H16" s="10" t="s">
        <v>23</v>
      </c>
      <c r="I16" s="10" t="s">
        <v>24</v>
      </c>
      <c r="J16" s="8" t="s">
        <v>25</v>
      </c>
      <c r="K16" s="8" t="s">
        <v>26</v>
      </c>
    </row>
    <row r="17" spans="2:11">
      <c r="B17" s="176" t="s">
        <v>27</v>
      </c>
      <c r="C17" s="177"/>
      <c r="D17" s="177"/>
      <c r="E17" s="177"/>
      <c r="F17" s="177"/>
      <c r="G17" s="177"/>
      <c r="H17" s="177"/>
      <c r="I17" s="11"/>
      <c r="J17" s="11"/>
      <c r="K17" s="12"/>
    </row>
    <row r="18" spans="2:11">
      <c r="B18" s="13"/>
      <c r="C18" s="13"/>
      <c r="D18" s="13"/>
      <c r="E18" s="13"/>
      <c r="F18" s="14"/>
      <c r="G18" s="13"/>
      <c r="H18" s="13"/>
      <c r="I18" s="15"/>
      <c r="J18" s="15"/>
      <c r="K18" s="13"/>
    </row>
    <row r="19" spans="2:11" s="16" customFormat="1" ht="25.5">
      <c r="B19" s="17" t="s">
        <v>28</v>
      </c>
      <c r="C19" s="17"/>
      <c r="D19" s="17"/>
      <c r="E19" s="17"/>
      <c r="F19" s="17"/>
      <c r="G19" s="17"/>
      <c r="H19" s="17"/>
      <c r="I19" s="18"/>
      <c r="J19" s="18"/>
      <c r="K19" s="17"/>
    </row>
    <row r="20" spans="2:11">
      <c r="B20" s="176" t="s">
        <v>29</v>
      </c>
      <c r="C20" s="177"/>
      <c r="D20" s="177"/>
      <c r="E20" s="177"/>
      <c r="F20" s="177"/>
      <c r="G20" s="177"/>
      <c r="H20" s="177"/>
      <c r="I20" s="11"/>
      <c r="J20" s="11"/>
      <c r="K20" s="19"/>
    </row>
    <row r="21" spans="2:11" ht="31.5" customHeight="1">
      <c r="B21" s="20" t="s">
        <v>30</v>
      </c>
      <c r="C21" s="21" t="s">
        <v>31</v>
      </c>
      <c r="D21" s="21" t="s">
        <v>32</v>
      </c>
      <c r="E21" s="27" t="s">
        <v>166</v>
      </c>
      <c r="F21" s="23">
        <v>42923</v>
      </c>
      <c r="G21" s="24" t="s">
        <v>34</v>
      </c>
      <c r="H21" s="24" t="s">
        <v>35</v>
      </c>
      <c r="I21" s="25">
        <v>9704658600</v>
      </c>
      <c r="J21" s="25"/>
      <c r="K21" s="26"/>
    </row>
    <row r="22" spans="2:11" ht="31.5" customHeight="1">
      <c r="B22" s="27" t="s">
        <v>36</v>
      </c>
      <c r="C22" s="28" t="s">
        <v>31</v>
      </c>
      <c r="D22" s="28" t="s">
        <v>32</v>
      </c>
      <c r="E22" s="27" t="s">
        <v>167</v>
      </c>
      <c r="F22" s="30">
        <v>42926</v>
      </c>
      <c r="G22" s="31" t="s">
        <v>168</v>
      </c>
      <c r="H22" s="31" t="s">
        <v>103</v>
      </c>
      <c r="I22" s="32">
        <v>1453440000</v>
      </c>
      <c r="J22" s="32"/>
      <c r="K22" s="33"/>
    </row>
    <row r="23" spans="2:11" ht="31.5" customHeight="1">
      <c r="B23" s="27" t="s">
        <v>40</v>
      </c>
      <c r="C23" s="28" t="s">
        <v>31</v>
      </c>
      <c r="D23" s="28" t="s">
        <v>32</v>
      </c>
      <c r="E23" s="27" t="s">
        <v>169</v>
      </c>
      <c r="F23" s="30">
        <v>42931</v>
      </c>
      <c r="G23" s="31" t="s">
        <v>34</v>
      </c>
      <c r="H23" s="31" t="s">
        <v>35</v>
      </c>
      <c r="I23" s="32">
        <v>10068523920</v>
      </c>
      <c r="J23" s="32"/>
      <c r="K23" s="33"/>
    </row>
    <row r="24" spans="2:11" ht="31.5" customHeight="1">
      <c r="B24" s="27" t="s">
        <v>44</v>
      </c>
      <c r="C24" s="28" t="s">
        <v>31</v>
      </c>
      <c r="D24" s="28" t="s">
        <v>32</v>
      </c>
      <c r="E24" s="27" t="s">
        <v>170</v>
      </c>
      <c r="F24" s="30">
        <v>42931</v>
      </c>
      <c r="G24" s="31" t="s">
        <v>34</v>
      </c>
      <c r="H24" s="31" t="s">
        <v>35</v>
      </c>
      <c r="I24" s="32">
        <v>6712349280</v>
      </c>
      <c r="J24" s="32"/>
      <c r="K24" s="33"/>
    </row>
    <row r="25" spans="2:11" ht="31.5" customHeight="1">
      <c r="B25" s="27" t="s">
        <v>46</v>
      </c>
      <c r="C25" s="28" t="s">
        <v>31</v>
      </c>
      <c r="D25" s="28" t="s">
        <v>32</v>
      </c>
      <c r="E25" s="27" t="s">
        <v>171</v>
      </c>
      <c r="F25" s="30">
        <v>42937</v>
      </c>
      <c r="G25" s="31" t="s">
        <v>34</v>
      </c>
      <c r="H25" s="31" t="s">
        <v>35</v>
      </c>
      <c r="I25" s="32">
        <v>10064090400</v>
      </c>
      <c r="J25" s="32"/>
      <c r="K25" s="33"/>
    </row>
    <row r="26" spans="2:11" ht="31.5" customHeight="1">
      <c r="B26" s="27" t="s">
        <v>49</v>
      </c>
      <c r="C26" s="28" t="s">
        <v>31</v>
      </c>
      <c r="D26" s="28" t="s">
        <v>32</v>
      </c>
      <c r="E26" s="27" t="s">
        <v>172</v>
      </c>
      <c r="F26" s="30">
        <v>42938</v>
      </c>
      <c r="G26" s="31" t="s">
        <v>34</v>
      </c>
      <c r="H26" s="31" t="s">
        <v>35</v>
      </c>
      <c r="I26" s="32">
        <v>10064090400</v>
      </c>
      <c r="J26" s="32"/>
      <c r="K26" s="33"/>
    </row>
    <row r="27" spans="2:11" ht="31.5" customHeight="1">
      <c r="B27" s="27" t="s">
        <v>52</v>
      </c>
      <c r="C27" s="28" t="s">
        <v>31</v>
      </c>
      <c r="D27" s="28" t="s">
        <v>32</v>
      </c>
      <c r="E27" s="27" t="s">
        <v>173</v>
      </c>
      <c r="F27" s="30">
        <v>42943</v>
      </c>
      <c r="G27" s="31" t="s">
        <v>38</v>
      </c>
      <c r="H27" s="31" t="s">
        <v>103</v>
      </c>
      <c r="I27" s="32">
        <v>1319210500</v>
      </c>
      <c r="J27" s="32"/>
      <c r="K27" s="33"/>
    </row>
    <row r="28" spans="2:11" ht="31.5" customHeight="1">
      <c r="B28" s="27" t="s">
        <v>58</v>
      </c>
      <c r="C28" s="28" t="s">
        <v>31</v>
      </c>
      <c r="D28" s="28" t="s">
        <v>32</v>
      </c>
      <c r="E28" s="27" t="s">
        <v>174</v>
      </c>
      <c r="F28" s="30">
        <v>42943</v>
      </c>
      <c r="G28" s="31" t="s">
        <v>150</v>
      </c>
      <c r="H28" s="31" t="s">
        <v>175</v>
      </c>
      <c r="I28" s="32">
        <v>721860000</v>
      </c>
      <c r="J28" s="32"/>
      <c r="K28" s="33"/>
    </row>
    <row r="29" spans="2:11" ht="31.5" customHeight="1">
      <c r="B29" s="27" t="s">
        <v>62</v>
      </c>
      <c r="C29" s="28" t="s">
        <v>31</v>
      </c>
      <c r="D29" s="28" t="s">
        <v>32</v>
      </c>
      <c r="E29" s="27" t="s">
        <v>176</v>
      </c>
      <c r="F29" s="30">
        <v>42945</v>
      </c>
      <c r="G29" s="31" t="s">
        <v>34</v>
      </c>
      <c r="H29" s="31" t="s">
        <v>35</v>
      </c>
      <c r="I29" s="32">
        <v>9704658600</v>
      </c>
      <c r="J29" s="32"/>
      <c r="K29" s="33"/>
    </row>
    <row r="30" spans="2:11" ht="31.5" customHeight="1">
      <c r="B30" s="27" t="s">
        <v>64</v>
      </c>
      <c r="C30" s="28" t="s">
        <v>31</v>
      </c>
      <c r="D30" s="28" t="s">
        <v>32</v>
      </c>
      <c r="E30" s="27" t="s">
        <v>177</v>
      </c>
      <c r="F30" s="30">
        <v>42946</v>
      </c>
      <c r="G30" s="31" t="s">
        <v>34</v>
      </c>
      <c r="H30" s="31" t="s">
        <v>35</v>
      </c>
      <c r="I30" s="32">
        <v>9704658600</v>
      </c>
      <c r="J30" s="32"/>
      <c r="K30" s="33"/>
    </row>
    <row r="31" spans="2:11" s="16" customFormat="1" ht="25.5">
      <c r="B31" s="17" t="s">
        <v>28</v>
      </c>
      <c r="C31" s="17"/>
      <c r="D31" s="17"/>
      <c r="E31" s="27"/>
      <c r="F31" s="17"/>
      <c r="G31" s="17"/>
      <c r="H31" s="17"/>
      <c r="I31" s="18">
        <f>SUM(I21:I30)</f>
        <v>69517540300</v>
      </c>
      <c r="J31" s="18">
        <f>SUM(J21:J30)</f>
        <v>0</v>
      </c>
      <c r="K31" s="17"/>
    </row>
    <row r="32" spans="2:11">
      <c r="B32" s="176" t="s">
        <v>56</v>
      </c>
      <c r="C32" s="177"/>
      <c r="D32" s="177"/>
      <c r="E32" s="177"/>
      <c r="F32" s="177"/>
      <c r="G32" s="177"/>
      <c r="H32" s="177"/>
      <c r="I32" s="11"/>
      <c r="J32" s="11"/>
      <c r="K32" s="19"/>
    </row>
    <row r="33" spans="2:11">
      <c r="B33" s="13"/>
      <c r="C33" s="13"/>
      <c r="D33" s="13"/>
      <c r="E33" s="13"/>
      <c r="F33" s="14"/>
      <c r="G33" s="13"/>
      <c r="H33" s="13"/>
      <c r="I33" s="15"/>
      <c r="J33" s="15"/>
      <c r="K33" s="13"/>
    </row>
    <row r="34" spans="2:11" s="16" customFormat="1" ht="25.5">
      <c r="B34" s="17" t="s">
        <v>28</v>
      </c>
      <c r="C34" s="17"/>
      <c r="D34" s="17"/>
      <c r="E34" s="17"/>
      <c r="F34" s="17"/>
      <c r="G34" s="17"/>
      <c r="H34" s="17"/>
      <c r="I34" s="18"/>
      <c r="J34" s="18"/>
      <c r="K34" s="17"/>
    </row>
    <row r="35" spans="2:11" s="16" customFormat="1">
      <c r="B35" s="176" t="s">
        <v>57</v>
      </c>
      <c r="C35" s="177"/>
      <c r="D35" s="177"/>
      <c r="E35" s="177"/>
      <c r="F35" s="177"/>
      <c r="G35" s="177"/>
      <c r="H35" s="177"/>
      <c r="I35" s="11"/>
      <c r="J35" s="11"/>
      <c r="K35" s="19"/>
    </row>
    <row r="36" spans="2:11" ht="23.25" customHeight="1">
      <c r="B36" s="27" t="s">
        <v>66</v>
      </c>
      <c r="C36" s="28" t="s">
        <v>31</v>
      </c>
      <c r="D36" s="28" t="s">
        <v>32</v>
      </c>
      <c r="E36" s="29" t="s">
        <v>178</v>
      </c>
      <c r="F36" s="30">
        <v>42947</v>
      </c>
      <c r="G36" s="31" t="s">
        <v>60</v>
      </c>
      <c r="H36" s="31" t="s">
        <v>156</v>
      </c>
      <c r="I36" s="32">
        <v>2340000</v>
      </c>
      <c r="J36" s="32">
        <f t="shared" ref="J36:J44" si="0">I36*10%</f>
        <v>234000</v>
      </c>
      <c r="K36" s="33"/>
    </row>
    <row r="37" spans="2:11" ht="23.25" customHeight="1">
      <c r="B37" s="27" t="s">
        <v>94</v>
      </c>
      <c r="C37" s="28" t="s">
        <v>31</v>
      </c>
      <c r="D37" s="28" t="s">
        <v>32</v>
      </c>
      <c r="E37" s="29" t="s">
        <v>178</v>
      </c>
      <c r="F37" s="30">
        <v>42947</v>
      </c>
      <c r="G37" s="31" t="s">
        <v>60</v>
      </c>
      <c r="H37" s="31" t="s">
        <v>155</v>
      </c>
      <c r="I37" s="32">
        <v>7500000</v>
      </c>
      <c r="J37" s="32">
        <f t="shared" si="0"/>
        <v>750000</v>
      </c>
      <c r="K37" s="33"/>
    </row>
    <row r="38" spans="2:11" ht="23.25" customHeight="1">
      <c r="B38" s="27" t="s">
        <v>95</v>
      </c>
      <c r="C38" s="28" t="s">
        <v>31</v>
      </c>
      <c r="D38" s="28" t="s">
        <v>32</v>
      </c>
      <c r="E38" s="29" t="s">
        <v>178</v>
      </c>
      <c r="F38" s="30">
        <v>42947</v>
      </c>
      <c r="G38" s="31" t="s">
        <v>60</v>
      </c>
      <c r="H38" s="31" t="s">
        <v>84</v>
      </c>
      <c r="I38" s="32">
        <v>1500000</v>
      </c>
      <c r="J38" s="32">
        <f t="shared" si="0"/>
        <v>150000</v>
      </c>
      <c r="K38" s="33"/>
    </row>
    <row r="39" spans="2:11" ht="23.25" customHeight="1">
      <c r="B39" s="27" t="s">
        <v>97</v>
      </c>
      <c r="C39" s="28" t="s">
        <v>31</v>
      </c>
      <c r="D39" s="28" t="s">
        <v>32</v>
      </c>
      <c r="E39" s="29" t="s">
        <v>178</v>
      </c>
      <c r="F39" s="30">
        <v>42947</v>
      </c>
      <c r="G39" s="31" t="s">
        <v>60</v>
      </c>
      <c r="H39" s="31" t="s">
        <v>140</v>
      </c>
      <c r="I39" s="32">
        <v>4200000</v>
      </c>
      <c r="J39" s="32">
        <f t="shared" si="0"/>
        <v>420000</v>
      </c>
      <c r="K39" s="33"/>
    </row>
    <row r="40" spans="2:11" ht="23.25" customHeight="1">
      <c r="B40" s="27" t="s">
        <v>125</v>
      </c>
      <c r="C40" s="28" t="s">
        <v>31</v>
      </c>
      <c r="D40" s="28" t="s">
        <v>32</v>
      </c>
      <c r="E40" s="29" t="s">
        <v>178</v>
      </c>
      <c r="F40" s="30">
        <v>42947</v>
      </c>
      <c r="G40" s="31" t="s">
        <v>60</v>
      </c>
      <c r="H40" s="31" t="s">
        <v>179</v>
      </c>
      <c r="I40" s="32">
        <v>2000000</v>
      </c>
      <c r="J40" s="32">
        <f t="shared" si="0"/>
        <v>200000</v>
      </c>
      <c r="K40" s="33"/>
    </row>
    <row r="41" spans="2:11" ht="23.25" customHeight="1">
      <c r="B41" s="27" t="s">
        <v>146</v>
      </c>
      <c r="C41" s="28" t="s">
        <v>31</v>
      </c>
      <c r="D41" s="28" t="s">
        <v>32</v>
      </c>
      <c r="E41" s="29" t="s">
        <v>178</v>
      </c>
      <c r="F41" s="30">
        <v>42947</v>
      </c>
      <c r="G41" s="31" t="s">
        <v>60</v>
      </c>
      <c r="H41" s="31" t="s">
        <v>158</v>
      </c>
      <c r="I41" s="32">
        <v>14000000</v>
      </c>
      <c r="J41" s="32">
        <f t="shared" si="0"/>
        <v>1400000</v>
      </c>
      <c r="K41" s="33"/>
    </row>
    <row r="42" spans="2:11" ht="23.25" customHeight="1">
      <c r="B42" s="27" t="s">
        <v>148</v>
      </c>
      <c r="C42" s="28" t="s">
        <v>31</v>
      </c>
      <c r="D42" s="28" t="s">
        <v>32</v>
      </c>
      <c r="E42" s="29" t="s">
        <v>178</v>
      </c>
      <c r="F42" s="30">
        <v>42947</v>
      </c>
      <c r="G42" s="31" t="s">
        <v>60</v>
      </c>
      <c r="H42" s="31" t="s">
        <v>159</v>
      </c>
      <c r="I42" s="32">
        <v>13800000</v>
      </c>
      <c r="J42" s="32">
        <f t="shared" si="0"/>
        <v>1380000</v>
      </c>
      <c r="K42" s="33"/>
    </row>
    <row r="43" spans="2:11" ht="23.25" customHeight="1">
      <c r="B43" s="27" t="s">
        <v>152</v>
      </c>
      <c r="C43" s="28" t="s">
        <v>31</v>
      </c>
      <c r="D43" s="28" t="s">
        <v>32</v>
      </c>
      <c r="E43" s="29" t="s">
        <v>178</v>
      </c>
      <c r="F43" s="30">
        <v>42947</v>
      </c>
      <c r="G43" s="31" t="s">
        <v>60</v>
      </c>
      <c r="H43" s="31" t="s">
        <v>161</v>
      </c>
      <c r="I43" s="32">
        <v>11400000</v>
      </c>
      <c r="J43" s="32">
        <f t="shared" si="0"/>
        <v>1140000</v>
      </c>
      <c r="K43" s="33"/>
    </row>
    <row r="44" spans="2:11" ht="23.25" customHeight="1">
      <c r="B44" s="27" t="s">
        <v>180</v>
      </c>
      <c r="C44" s="28" t="s">
        <v>31</v>
      </c>
      <c r="D44" s="28" t="s">
        <v>32</v>
      </c>
      <c r="E44" s="29" t="s">
        <v>178</v>
      </c>
      <c r="F44" s="30">
        <v>42947</v>
      </c>
      <c r="G44" s="31" t="s">
        <v>60</v>
      </c>
      <c r="H44" s="31" t="s">
        <v>67</v>
      </c>
      <c r="I44" s="32">
        <v>8000000</v>
      </c>
      <c r="J44" s="32">
        <f t="shared" si="0"/>
        <v>800000</v>
      </c>
      <c r="K44" s="33"/>
    </row>
    <row r="45" spans="2:11">
      <c r="B45" s="34"/>
      <c r="C45" s="35"/>
      <c r="D45" s="35"/>
      <c r="E45" s="34"/>
      <c r="F45" s="36"/>
      <c r="G45" s="37"/>
      <c r="H45" s="37"/>
      <c r="I45" s="44">
        <f>SUM(I36:I44)</f>
        <v>64740000</v>
      </c>
      <c r="J45" s="44">
        <f>SUM(J36:J44)</f>
        <v>6474000</v>
      </c>
      <c r="K45" s="38"/>
    </row>
    <row r="46" spans="2:11" s="16" customFormat="1" ht="25.5">
      <c r="B46" s="17" t="s">
        <v>28</v>
      </c>
      <c r="C46" s="17"/>
      <c r="D46" s="17"/>
      <c r="E46" s="17"/>
      <c r="F46" s="17"/>
      <c r="G46" s="17"/>
      <c r="H46" s="17"/>
      <c r="I46" s="18"/>
      <c r="J46" s="18"/>
      <c r="K46" s="17"/>
    </row>
    <row r="47" spans="2:11">
      <c r="B47" s="176" t="s">
        <v>68</v>
      </c>
      <c r="C47" s="177"/>
      <c r="D47" s="177"/>
      <c r="E47" s="177"/>
      <c r="F47" s="177"/>
      <c r="G47" s="177"/>
      <c r="H47" s="177"/>
      <c r="I47" s="11"/>
      <c r="J47" s="11"/>
      <c r="K47" s="19"/>
    </row>
    <row r="48" spans="2:11">
      <c r="B48" s="13"/>
      <c r="C48" s="13"/>
      <c r="D48" s="13"/>
      <c r="E48" s="13"/>
      <c r="F48" s="14"/>
      <c r="G48" s="13"/>
      <c r="H48" s="13"/>
      <c r="I48" s="15"/>
      <c r="J48" s="15"/>
      <c r="K48" s="13"/>
    </row>
    <row r="49" spans="2:11" s="16" customFormat="1" ht="25.5">
      <c r="B49" s="17" t="s">
        <v>28</v>
      </c>
      <c r="C49" s="17"/>
      <c r="D49" s="17"/>
      <c r="E49" s="17"/>
      <c r="F49" s="17"/>
      <c r="G49" s="17"/>
      <c r="H49" s="17"/>
      <c r="I49" s="18"/>
      <c r="J49" s="18"/>
      <c r="K49" s="17"/>
    </row>
    <row r="50" spans="2:11">
      <c r="B50" s="39"/>
      <c r="C50" s="39"/>
    </row>
    <row r="51" spans="2:11">
      <c r="B51" s="3" t="s">
        <v>69</v>
      </c>
    </row>
    <row r="52" spans="2:11">
      <c r="B52" s="3" t="s">
        <v>70</v>
      </c>
    </row>
    <row r="53" spans="2:11">
      <c r="B53" s="40"/>
      <c r="C53" s="40"/>
    </row>
    <row r="54" spans="2:11">
      <c r="B54" s="40"/>
      <c r="C54" s="40"/>
      <c r="I54" s="175" t="s">
        <v>71</v>
      </c>
      <c r="J54" s="175"/>
      <c r="K54" s="175"/>
    </row>
    <row r="55" spans="2:11">
      <c r="I55" s="175" t="s">
        <v>72</v>
      </c>
      <c r="J55" s="175"/>
      <c r="K55" s="175"/>
    </row>
    <row r="56" spans="2:11">
      <c r="I56" s="175" t="s">
        <v>73</v>
      </c>
      <c r="J56" s="175"/>
      <c r="K56" s="175"/>
    </row>
    <row r="57" spans="2:11">
      <c r="I57" s="175" t="s">
        <v>74</v>
      </c>
      <c r="J57" s="175"/>
      <c r="K57" s="175"/>
    </row>
  </sheetData>
  <mergeCells count="23">
    <mergeCell ref="B10:K10"/>
    <mergeCell ref="B4:K4"/>
    <mergeCell ref="B5:K5"/>
    <mergeCell ref="B6:K6"/>
    <mergeCell ref="B7:K7"/>
    <mergeCell ref="B9:K9"/>
    <mergeCell ref="B12:K12"/>
    <mergeCell ref="B13:B15"/>
    <mergeCell ref="C13:F14"/>
    <mergeCell ref="G13:G15"/>
    <mergeCell ref="H13:H15"/>
    <mergeCell ref="I13:I15"/>
    <mergeCell ref="J13:J15"/>
    <mergeCell ref="K13:K15"/>
    <mergeCell ref="I55:K55"/>
    <mergeCell ref="I56:K56"/>
    <mergeCell ref="I57:K57"/>
    <mergeCell ref="B17:H17"/>
    <mergeCell ref="B20:H20"/>
    <mergeCell ref="B32:H32"/>
    <mergeCell ref="B35:H35"/>
    <mergeCell ref="B47:H47"/>
    <mergeCell ref="I54:K54"/>
  </mergeCell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sheetPr>
    <tabColor rgb="FF00B0F0"/>
  </sheetPr>
  <dimension ref="A3:N117"/>
  <sheetViews>
    <sheetView topLeftCell="B90" workbookViewId="0">
      <selection activeCell="F114" sqref="F114"/>
    </sheetView>
  </sheetViews>
  <sheetFormatPr defaultRowHeight="12"/>
  <cols>
    <col min="1" max="1" width="1.140625" style="99" hidden="1" customWidth="1"/>
    <col min="2" max="2" width="4.85546875" style="99" customWidth="1"/>
    <col min="3" max="3" width="9" style="99" customWidth="1"/>
    <col min="4" max="4" width="9.140625" style="101"/>
    <col min="5" max="5" width="9.85546875" style="102" customWidth="1"/>
    <col min="6" max="6" width="39" style="102" customWidth="1"/>
    <col min="7" max="7" width="15" style="102" customWidth="1"/>
    <col min="8" max="8" width="28.85546875" style="102" customWidth="1"/>
    <col min="9" max="9" width="12.28515625" style="99" customWidth="1"/>
    <col min="10" max="10" width="6.42578125" style="103" customWidth="1"/>
    <col min="11" max="11" width="13.140625" style="99" customWidth="1"/>
    <col min="12" max="12" width="9.140625" style="102"/>
    <col min="13" max="16384" width="9.140625" style="99"/>
  </cols>
  <sheetData>
    <row r="3" spans="1:12">
      <c r="B3" s="100"/>
      <c r="C3" s="100"/>
    </row>
    <row r="4" spans="1:12">
      <c r="B4" s="198" t="s">
        <v>277</v>
      </c>
      <c r="C4" s="198"/>
      <c r="D4" s="198"/>
      <c r="E4" s="198"/>
      <c r="F4" s="198"/>
      <c r="G4" s="198"/>
      <c r="H4" s="198"/>
      <c r="I4" s="198"/>
      <c r="J4" s="198"/>
      <c r="K4" s="198"/>
      <c r="L4" s="198"/>
    </row>
    <row r="5" spans="1:12">
      <c r="A5" s="99" t="s">
        <v>278</v>
      </c>
      <c r="B5" s="198"/>
      <c r="C5" s="198"/>
      <c r="D5" s="198"/>
      <c r="E5" s="198"/>
      <c r="F5" s="198"/>
      <c r="G5" s="198"/>
      <c r="H5" s="198"/>
      <c r="I5" s="198"/>
      <c r="J5" s="198"/>
      <c r="K5" s="198"/>
      <c r="L5" s="198"/>
    </row>
    <row r="6" spans="1:12">
      <c r="B6" s="199" t="s">
        <v>2</v>
      </c>
      <c r="C6" s="199"/>
      <c r="D6" s="199"/>
      <c r="E6" s="199"/>
      <c r="F6" s="199"/>
      <c r="G6" s="199"/>
      <c r="H6" s="199"/>
      <c r="I6" s="199"/>
      <c r="J6" s="199"/>
      <c r="K6" s="199"/>
      <c r="L6" s="199"/>
    </row>
    <row r="7" spans="1:12">
      <c r="B7" s="199" t="s">
        <v>279</v>
      </c>
      <c r="C7" s="199"/>
      <c r="D7" s="199"/>
      <c r="E7" s="199"/>
      <c r="F7" s="199"/>
      <c r="G7" s="199"/>
      <c r="H7" s="199"/>
      <c r="I7" s="199"/>
      <c r="J7" s="199"/>
      <c r="K7" s="199"/>
      <c r="L7" s="199"/>
    </row>
    <row r="8" spans="1:12">
      <c r="B8" s="101"/>
      <c r="C8" s="101"/>
    </row>
    <row r="9" spans="1:12">
      <c r="B9" s="197" t="s">
        <v>4</v>
      </c>
      <c r="C9" s="197"/>
      <c r="D9" s="197"/>
      <c r="E9" s="197"/>
      <c r="F9" s="197"/>
      <c r="G9" s="197"/>
      <c r="H9" s="197"/>
      <c r="I9" s="197"/>
      <c r="J9" s="197"/>
      <c r="K9" s="197"/>
      <c r="L9" s="197"/>
    </row>
    <row r="10" spans="1:12">
      <c r="B10" s="197" t="s">
        <v>5</v>
      </c>
      <c r="C10" s="197"/>
      <c r="D10" s="197"/>
      <c r="E10" s="197"/>
      <c r="F10" s="197"/>
      <c r="G10" s="197"/>
      <c r="H10" s="197"/>
      <c r="I10" s="197"/>
      <c r="J10" s="197"/>
      <c r="K10" s="197"/>
      <c r="L10" s="197"/>
    </row>
    <row r="11" spans="1:12">
      <c r="B11" s="104"/>
      <c r="C11" s="104"/>
    </row>
    <row r="12" spans="1:12">
      <c r="B12" s="200" t="s">
        <v>6</v>
      </c>
      <c r="C12" s="200"/>
      <c r="D12" s="200"/>
      <c r="E12" s="200"/>
      <c r="F12" s="200"/>
      <c r="G12" s="200"/>
      <c r="H12" s="200"/>
      <c r="I12" s="200"/>
      <c r="J12" s="200"/>
      <c r="K12" s="200"/>
      <c r="L12" s="200"/>
    </row>
    <row r="13" spans="1:12">
      <c r="B13" s="201" t="s">
        <v>7</v>
      </c>
      <c r="C13" s="202"/>
      <c r="D13" s="202"/>
      <c r="E13" s="203"/>
      <c r="F13" s="201" t="s">
        <v>280</v>
      </c>
      <c r="G13" s="201" t="s">
        <v>281</v>
      </c>
      <c r="H13" s="201" t="s">
        <v>9</v>
      </c>
      <c r="I13" s="201" t="s">
        <v>282</v>
      </c>
      <c r="J13" s="206" t="s">
        <v>283</v>
      </c>
      <c r="K13" s="201" t="s">
        <v>11</v>
      </c>
      <c r="L13" s="201" t="s">
        <v>12</v>
      </c>
    </row>
    <row r="14" spans="1:12">
      <c r="B14" s="201"/>
      <c r="C14" s="204"/>
      <c r="D14" s="204"/>
      <c r="E14" s="205"/>
      <c r="F14" s="201"/>
      <c r="G14" s="201"/>
      <c r="H14" s="201"/>
      <c r="I14" s="201"/>
      <c r="J14" s="206"/>
      <c r="K14" s="201"/>
      <c r="L14" s="201"/>
    </row>
    <row r="15" spans="1:12" ht="48">
      <c r="B15" s="201"/>
      <c r="C15" s="105" t="s">
        <v>13</v>
      </c>
      <c r="D15" s="105" t="s">
        <v>15</v>
      </c>
      <c r="E15" s="105" t="s">
        <v>16</v>
      </c>
      <c r="F15" s="201"/>
      <c r="G15" s="201"/>
      <c r="H15" s="201"/>
      <c r="I15" s="201"/>
      <c r="J15" s="206"/>
      <c r="K15" s="201"/>
      <c r="L15" s="201"/>
    </row>
    <row r="16" spans="1:12">
      <c r="B16" s="106" t="s">
        <v>17</v>
      </c>
      <c r="C16" s="107" t="s">
        <v>18</v>
      </c>
      <c r="D16" s="107" t="s">
        <v>20</v>
      </c>
      <c r="E16" s="107" t="s">
        <v>21</v>
      </c>
      <c r="F16" s="108" t="s">
        <v>22</v>
      </c>
      <c r="G16" s="108" t="s">
        <v>284</v>
      </c>
      <c r="H16" s="106" t="s">
        <v>23</v>
      </c>
      <c r="I16" s="109" t="s">
        <v>24</v>
      </c>
      <c r="J16" s="106" t="s">
        <v>25</v>
      </c>
      <c r="K16" s="107" t="s">
        <v>26</v>
      </c>
      <c r="L16" s="107" t="s">
        <v>285</v>
      </c>
    </row>
    <row r="17" spans="2:14">
      <c r="B17" s="207" t="s">
        <v>286</v>
      </c>
      <c r="C17" s="208"/>
      <c r="D17" s="208"/>
      <c r="E17" s="208"/>
      <c r="F17" s="208"/>
      <c r="G17" s="208"/>
      <c r="H17" s="208"/>
      <c r="I17" s="208"/>
      <c r="J17" s="208"/>
      <c r="K17" s="208"/>
      <c r="L17" s="209"/>
    </row>
    <row r="18" spans="2:14" ht="33" customHeight="1">
      <c r="B18" s="110" t="s">
        <v>30</v>
      </c>
      <c r="C18" s="67" t="str">
        <f>IF(F18=0,"",VLOOKUP(F18,DS!$C$3:$E$75,3,0))</f>
        <v>AL/16P</v>
      </c>
      <c r="D18" s="112" t="s">
        <v>769</v>
      </c>
      <c r="E18" s="112">
        <v>42900</v>
      </c>
      <c r="F18" s="113" t="s">
        <v>311</v>
      </c>
      <c r="G18" s="67" t="str">
        <f>IF(F18=0,"",VLOOKUP(F18,DS!$C$3:$E$75,2,0))</f>
        <v>2100346855</v>
      </c>
      <c r="H18" s="113" t="s">
        <v>312</v>
      </c>
      <c r="I18" s="114">
        <v>187500000</v>
      </c>
      <c r="J18" s="115"/>
      <c r="K18" s="114">
        <v>18750000</v>
      </c>
      <c r="L18" s="116"/>
      <c r="M18" s="150"/>
      <c r="N18" s="117"/>
    </row>
    <row r="19" spans="2:14" ht="33" customHeight="1">
      <c r="B19" s="111" t="s">
        <v>36</v>
      </c>
      <c r="C19" s="67" t="str">
        <f>IF(F19=0,"",VLOOKUP(F19,DS!$C$3:$E$75,3,0))</f>
        <v>AA/16P</v>
      </c>
      <c r="D19" s="112" t="s">
        <v>770</v>
      </c>
      <c r="E19" s="112">
        <v>42927</v>
      </c>
      <c r="F19" s="113" t="s">
        <v>293</v>
      </c>
      <c r="G19" s="67" t="str">
        <f>IF(F19=0,"",VLOOKUP(F19,DS!$C$3:$E$75,2,0))</f>
        <v>0303092786</v>
      </c>
      <c r="H19" s="113" t="s">
        <v>294</v>
      </c>
      <c r="I19" s="118">
        <v>4186105</v>
      </c>
      <c r="J19" s="111"/>
      <c r="K19" s="114">
        <v>418611</v>
      </c>
      <c r="L19" s="119"/>
      <c r="M19" s="150"/>
      <c r="N19" s="117"/>
    </row>
    <row r="20" spans="2:14" ht="33" customHeight="1">
      <c r="B20" s="111" t="s">
        <v>40</v>
      </c>
      <c r="C20" s="67" t="str">
        <f>IF(F20=0,"",VLOOKUP(F20,DS!$C$3:$E$75,3,0))</f>
        <v>AP/16P</v>
      </c>
      <c r="D20" s="112" t="s">
        <v>771</v>
      </c>
      <c r="E20" s="112">
        <v>42926</v>
      </c>
      <c r="F20" s="113" t="s">
        <v>474</v>
      </c>
      <c r="G20" s="67" t="str">
        <f>IF(F20=0,"",VLOOKUP(F20,DS!$C$3:$E$75,2,0))</f>
        <v>3700480244</v>
      </c>
      <c r="H20" s="113" t="s">
        <v>475</v>
      </c>
      <c r="I20" s="118">
        <v>3000000</v>
      </c>
      <c r="J20" s="111"/>
      <c r="K20" s="114">
        <v>300000</v>
      </c>
      <c r="L20" s="120"/>
      <c r="M20" s="150"/>
      <c r="N20" s="117"/>
    </row>
    <row r="21" spans="2:14" ht="33" customHeight="1">
      <c r="B21" s="111" t="s">
        <v>46</v>
      </c>
      <c r="C21" s="67" t="str">
        <f>IF(F21=0,"",VLOOKUP(F21,DS!$C$3:$E$75,3,0))</f>
        <v>AP/16P</v>
      </c>
      <c r="D21" s="112" t="s">
        <v>772</v>
      </c>
      <c r="E21" s="112">
        <v>42927</v>
      </c>
      <c r="F21" s="113" t="s">
        <v>474</v>
      </c>
      <c r="G21" s="67" t="str">
        <f>IF(F21=0,"",VLOOKUP(F21,DS!$C$3:$E$75,2,0))</f>
        <v>3700480244</v>
      </c>
      <c r="H21" s="113" t="s">
        <v>475</v>
      </c>
      <c r="I21" s="121">
        <v>3000000</v>
      </c>
      <c r="J21" s="111"/>
      <c r="K21" s="114">
        <v>300000</v>
      </c>
      <c r="L21" s="120"/>
      <c r="M21" s="150"/>
      <c r="N21" s="117"/>
    </row>
    <row r="22" spans="2:14" ht="33" customHeight="1">
      <c r="B22" s="111" t="s">
        <v>295</v>
      </c>
      <c r="C22" s="67" t="str">
        <f>IF(F22=0,"",VLOOKUP(F22,DS!$C$3:$E$75,3,0))</f>
        <v>TL/16P</v>
      </c>
      <c r="D22" s="112" t="s">
        <v>769</v>
      </c>
      <c r="E22" s="112">
        <v>42934</v>
      </c>
      <c r="F22" s="113" t="s">
        <v>630</v>
      </c>
      <c r="G22" s="67" t="str">
        <f>IF(F22=0,"",VLOOKUP(F22,DS!$C$3:$E$75,2,0))</f>
        <v>1100592721</v>
      </c>
      <c r="H22" s="113" t="s">
        <v>631</v>
      </c>
      <c r="I22" s="118">
        <v>14268579</v>
      </c>
      <c r="J22" s="111"/>
      <c r="K22" s="122">
        <v>713429</v>
      </c>
      <c r="L22" s="120"/>
      <c r="M22" s="151"/>
      <c r="N22" s="117"/>
    </row>
    <row r="23" spans="2:14" ht="33" customHeight="1">
      <c r="B23" s="111" t="s">
        <v>49</v>
      </c>
      <c r="C23" s="67" t="str">
        <f>IF(F23=0,"",VLOOKUP(F23,DS!$C$3:$E$75,3,0))</f>
        <v>AA/16P</v>
      </c>
      <c r="D23" s="112" t="s">
        <v>773</v>
      </c>
      <c r="E23" s="112">
        <v>42943</v>
      </c>
      <c r="F23" s="113" t="s">
        <v>293</v>
      </c>
      <c r="G23" s="67" t="str">
        <f>IF(F23=0,"",VLOOKUP(F23,DS!$C$3:$E$75,2,0))</f>
        <v>0303092786</v>
      </c>
      <c r="H23" s="113" t="s">
        <v>294</v>
      </c>
      <c r="I23" s="118">
        <v>4883045</v>
      </c>
      <c r="J23" s="111"/>
      <c r="K23" s="114">
        <v>488305</v>
      </c>
      <c r="L23" s="119"/>
      <c r="M23" s="150"/>
      <c r="N23" s="117"/>
    </row>
    <row r="24" spans="2:14" ht="33" customHeight="1">
      <c r="B24" s="111" t="s">
        <v>95</v>
      </c>
      <c r="C24" s="67" t="str">
        <f>IF(F24=0,"",VLOOKUP(F24,DS!$C$3:$E$75,3,0))</f>
        <v>AC/17E</v>
      </c>
      <c r="D24" s="112" t="s">
        <v>774</v>
      </c>
      <c r="E24" s="112">
        <v>42923</v>
      </c>
      <c r="F24" s="113" t="s">
        <v>304</v>
      </c>
      <c r="G24" s="67" t="str">
        <f>IF(F24=0,"",VLOOKUP(F24,DS!$C$3:$E$75,2,0))</f>
        <v>0300942001017</v>
      </c>
      <c r="H24" s="113" t="s">
        <v>775</v>
      </c>
      <c r="I24" s="118">
        <v>26143100</v>
      </c>
      <c r="J24" s="111"/>
      <c r="K24" s="114">
        <v>2614310</v>
      </c>
      <c r="L24" s="120"/>
      <c r="M24" s="150"/>
      <c r="N24" s="117"/>
    </row>
    <row r="25" spans="2:14" ht="33" customHeight="1">
      <c r="B25" s="111" t="s">
        <v>125</v>
      </c>
      <c r="C25" s="67" t="str">
        <f>IF(F25=0,"",VLOOKUP(F25,DS!$C$3:$E$75,3,0))</f>
        <v>AC/17E</v>
      </c>
      <c r="D25" s="112" t="s">
        <v>776</v>
      </c>
      <c r="E25" s="112">
        <v>42934</v>
      </c>
      <c r="F25" s="113" t="s">
        <v>304</v>
      </c>
      <c r="G25" s="67" t="str">
        <f>IF(F25=0,"",VLOOKUP(F25,DS!$C$3:$E$75,2,0))</f>
        <v>0300942001017</v>
      </c>
      <c r="H25" s="113" t="s">
        <v>777</v>
      </c>
      <c r="I25" s="124">
        <v>25862100</v>
      </c>
      <c r="J25" s="111"/>
      <c r="K25" s="114">
        <v>2586210</v>
      </c>
      <c r="L25" s="120"/>
      <c r="M25" s="150"/>
      <c r="N25" s="117"/>
    </row>
    <row r="26" spans="2:14" ht="33" customHeight="1">
      <c r="B26" s="111" t="s">
        <v>146</v>
      </c>
      <c r="C26" s="67" t="str">
        <f>IF(F26=0,"",VLOOKUP(F26,DS!$C$3:$E$75,3,0))</f>
        <v>AC/17E</v>
      </c>
      <c r="D26" s="112"/>
      <c r="E26" s="112">
        <v>42943</v>
      </c>
      <c r="F26" s="113" t="s">
        <v>304</v>
      </c>
      <c r="G26" s="67" t="str">
        <f>IF(F26=0,"",VLOOKUP(F26,DS!$C$3:$E$75,2,0))</f>
        <v>0300942001017</v>
      </c>
      <c r="H26" s="113" t="s">
        <v>778</v>
      </c>
      <c r="I26" s="118">
        <v>26449500</v>
      </c>
      <c r="J26" s="111"/>
      <c r="K26" s="114">
        <v>2644950</v>
      </c>
      <c r="L26" s="120"/>
      <c r="M26" s="150"/>
      <c r="N26" s="117"/>
    </row>
    <row r="27" spans="2:14" ht="33" customHeight="1">
      <c r="B27" s="111" t="s">
        <v>148</v>
      </c>
      <c r="C27" s="67" t="str">
        <f>IF(F27=0,"",VLOOKUP(F27,DS!$C$3:$E$75,3,0))</f>
        <v>AD/16P</v>
      </c>
      <c r="D27" s="112" t="s">
        <v>779</v>
      </c>
      <c r="E27" s="112">
        <v>42942</v>
      </c>
      <c r="F27" s="113" t="s">
        <v>288</v>
      </c>
      <c r="G27" s="67" t="str">
        <f>IF(F27=0,"",VLOOKUP(F27,DS!$C$3:$E$75,2,0))</f>
        <v>0313408566</v>
      </c>
      <c r="H27" s="113" t="s">
        <v>289</v>
      </c>
      <c r="I27" s="118">
        <v>21103155</v>
      </c>
      <c r="J27" s="111"/>
      <c r="K27" s="122">
        <v>2110316</v>
      </c>
      <c r="L27" s="120"/>
      <c r="M27" s="150"/>
      <c r="N27" s="117"/>
    </row>
    <row r="28" spans="2:14" ht="33" customHeight="1">
      <c r="B28" s="111" t="s">
        <v>152</v>
      </c>
      <c r="C28" s="67" t="str">
        <f>IF(F28=0,"",VLOOKUP(F28,DS!$C$3:$E$75,3,0))</f>
        <v>AD/16P</v>
      </c>
      <c r="D28" s="112" t="s">
        <v>780</v>
      </c>
      <c r="E28" s="112">
        <v>42942</v>
      </c>
      <c r="F28" s="113" t="s">
        <v>288</v>
      </c>
      <c r="G28" s="67" t="str">
        <f>IF(F28=0,"",VLOOKUP(F28,DS!$C$3:$E$75,2,0))</f>
        <v>0313408566</v>
      </c>
      <c r="H28" s="113" t="s">
        <v>289</v>
      </c>
      <c r="I28" s="118">
        <v>31062770</v>
      </c>
      <c r="J28" s="118"/>
      <c r="K28" s="122">
        <v>3106277</v>
      </c>
      <c r="L28" s="120"/>
      <c r="M28" s="150"/>
      <c r="N28" s="117"/>
    </row>
    <row r="29" spans="2:14" ht="33" customHeight="1">
      <c r="B29" s="111" t="s">
        <v>180</v>
      </c>
      <c r="C29" s="67" t="str">
        <f>IF(F29=0,"",VLOOKUP(F29,DS!$C$3:$E$75,3,0))</f>
        <v>AD/16P</v>
      </c>
      <c r="D29" s="112" t="s">
        <v>781</v>
      </c>
      <c r="E29" s="112">
        <v>42942</v>
      </c>
      <c r="F29" s="113" t="s">
        <v>288</v>
      </c>
      <c r="G29" s="67" t="str">
        <f>IF(F29=0,"",VLOOKUP(F29,DS!$C$3:$E$75,2,0))</f>
        <v>0313408566</v>
      </c>
      <c r="H29" s="113" t="s">
        <v>289</v>
      </c>
      <c r="I29" s="118">
        <v>21103155</v>
      </c>
      <c r="J29" s="111"/>
      <c r="K29" s="118">
        <v>2110316</v>
      </c>
      <c r="L29" s="120"/>
      <c r="M29" s="152"/>
      <c r="N29" s="117"/>
    </row>
    <row r="30" spans="2:14" ht="33" customHeight="1">
      <c r="B30" s="111" t="s">
        <v>266</v>
      </c>
      <c r="C30" s="67" t="str">
        <f>IF(F30=0,"",VLOOKUP(F30,DS!$C$3:$E$75,3,0))</f>
        <v>AD/16P</v>
      </c>
      <c r="D30" s="112" t="s">
        <v>782</v>
      </c>
      <c r="E30" s="112">
        <v>42942</v>
      </c>
      <c r="F30" s="113" t="s">
        <v>288</v>
      </c>
      <c r="G30" s="67" t="str">
        <f>IF(F30=0,"",VLOOKUP(F30,DS!$C$3:$E$75,2,0))</f>
        <v>0313408566</v>
      </c>
      <c r="H30" s="113" t="s">
        <v>289</v>
      </c>
      <c r="I30" s="118">
        <v>31028695</v>
      </c>
      <c r="J30" s="111"/>
      <c r="K30" s="122">
        <v>3102870</v>
      </c>
      <c r="L30" s="120"/>
      <c r="M30" s="151"/>
      <c r="N30" s="117"/>
    </row>
    <row r="31" spans="2:14" ht="33" customHeight="1">
      <c r="B31" s="111" t="s">
        <v>268</v>
      </c>
      <c r="C31" s="67" t="str">
        <f>IF(F31=0,"",VLOOKUP(F31,DS!$C$3:$E$75,3,0))</f>
        <v>AD/16P</v>
      </c>
      <c r="D31" s="112" t="s">
        <v>783</v>
      </c>
      <c r="E31" s="112">
        <v>42942</v>
      </c>
      <c r="F31" s="113" t="s">
        <v>288</v>
      </c>
      <c r="G31" s="67" t="str">
        <f>IF(F31=0,"",VLOOKUP(F31,DS!$C$3:$E$75,2,0))</f>
        <v>0313408566</v>
      </c>
      <c r="H31" s="113" t="s">
        <v>289</v>
      </c>
      <c r="I31" s="118">
        <v>31021880</v>
      </c>
      <c r="J31" s="111"/>
      <c r="K31" s="122">
        <v>3102188</v>
      </c>
      <c r="L31" s="120"/>
      <c r="M31" s="151"/>
      <c r="N31" s="117"/>
    </row>
    <row r="32" spans="2:14" ht="33" customHeight="1">
      <c r="B32" s="111" t="s">
        <v>271</v>
      </c>
      <c r="C32" s="67" t="str">
        <f>IF(F32=0,"",VLOOKUP(F32,DS!$C$3:$E$75,3,0))</f>
        <v>AD/16P</v>
      </c>
      <c r="D32" s="112" t="s">
        <v>784</v>
      </c>
      <c r="E32" s="112">
        <v>42942</v>
      </c>
      <c r="F32" s="113" t="s">
        <v>288</v>
      </c>
      <c r="G32" s="67" t="str">
        <f>IF(F32=0,"",VLOOKUP(F32,DS!$C$3:$E$75,2,0))</f>
        <v>0313408566</v>
      </c>
      <c r="H32" s="113" t="s">
        <v>289</v>
      </c>
      <c r="I32" s="118">
        <v>31021880</v>
      </c>
      <c r="J32" s="111"/>
      <c r="K32" s="122">
        <v>3102188</v>
      </c>
      <c r="L32" s="120"/>
      <c r="M32" s="151"/>
      <c r="N32" s="117"/>
    </row>
    <row r="33" spans="2:14" ht="33" customHeight="1">
      <c r="B33" s="111" t="s">
        <v>272</v>
      </c>
      <c r="C33" s="67" t="str">
        <f>IF(F33=0,"",VLOOKUP(F33,DS!$C$3:$E$75,3,0))</f>
        <v>AD/16P</v>
      </c>
      <c r="D33" s="112" t="s">
        <v>785</v>
      </c>
      <c r="E33" s="112">
        <v>42947</v>
      </c>
      <c r="F33" s="113" t="s">
        <v>288</v>
      </c>
      <c r="G33" s="67" t="str">
        <f>IF(F33=0,"",VLOOKUP(F33,DS!$C$3:$E$75,2,0))</f>
        <v>0313408566</v>
      </c>
      <c r="H33" s="113" t="s">
        <v>289</v>
      </c>
      <c r="I33" s="118">
        <v>31021880</v>
      </c>
      <c r="J33" s="111"/>
      <c r="K33" s="122">
        <v>3102188</v>
      </c>
      <c r="L33" s="120"/>
      <c r="M33" s="151"/>
      <c r="N33" s="117"/>
    </row>
    <row r="34" spans="2:14" ht="33" customHeight="1">
      <c r="B34" s="111" t="s">
        <v>273</v>
      </c>
      <c r="C34" s="67" t="str">
        <f>IF(F34=0,"",VLOOKUP(F34,DS!$C$3:$E$75,3,0))</f>
        <v>AD/16P</v>
      </c>
      <c r="D34" s="112" t="s">
        <v>786</v>
      </c>
      <c r="E34" s="112">
        <v>42947</v>
      </c>
      <c r="F34" s="113" t="s">
        <v>288</v>
      </c>
      <c r="G34" s="67" t="str">
        <f>IF(F34=0,"",VLOOKUP(F34,DS!$C$3:$E$75,2,0))</f>
        <v>0313408566</v>
      </c>
      <c r="H34" s="113" t="s">
        <v>289</v>
      </c>
      <c r="I34" s="118">
        <v>31021880</v>
      </c>
      <c r="J34" s="111"/>
      <c r="K34" s="122">
        <v>3102188</v>
      </c>
      <c r="L34" s="120"/>
      <c r="M34" s="151"/>
      <c r="N34" s="117"/>
    </row>
    <row r="35" spans="2:14" ht="33" customHeight="1">
      <c r="B35" s="111" t="s">
        <v>324</v>
      </c>
      <c r="C35" s="67" t="str">
        <f>IF(F35=0,"",VLOOKUP(F35,DS!$C$3:$E$75,3,0))</f>
        <v>KN/12P</v>
      </c>
      <c r="D35" s="112" t="s">
        <v>787</v>
      </c>
      <c r="E35" s="112">
        <v>42921</v>
      </c>
      <c r="F35" s="113" t="s">
        <v>738</v>
      </c>
      <c r="G35" s="67" t="str">
        <f>IF(F35=0,"",VLOOKUP(F35,DS!$C$3:$E$75,2,0))</f>
        <v>3702076037</v>
      </c>
      <c r="H35" s="113" t="s">
        <v>314</v>
      </c>
      <c r="I35" s="118">
        <v>17864000</v>
      </c>
      <c r="J35" s="111"/>
      <c r="K35" s="122">
        <v>1786400</v>
      </c>
      <c r="L35" s="120"/>
      <c r="M35" s="151"/>
      <c r="N35" s="117"/>
    </row>
    <row r="36" spans="2:14" ht="33" customHeight="1">
      <c r="B36" s="111" t="s">
        <v>325</v>
      </c>
      <c r="C36" s="67" t="str">
        <f>IF(F36=0,"",VLOOKUP(F36,DS!$C$3:$E$75,3,0))</f>
        <v>KN/12P</v>
      </c>
      <c r="D36" s="112" t="s">
        <v>788</v>
      </c>
      <c r="E36" s="112">
        <v>42922</v>
      </c>
      <c r="F36" s="113" t="s">
        <v>738</v>
      </c>
      <c r="G36" s="67" t="str">
        <f>IF(F36=0,"",VLOOKUP(F36,DS!$C$3:$E$75,2,0))</f>
        <v>3702076037</v>
      </c>
      <c r="H36" s="113" t="s">
        <v>314</v>
      </c>
      <c r="I36" s="118">
        <v>17864000</v>
      </c>
      <c r="J36" s="111"/>
      <c r="K36" s="118">
        <v>1786400</v>
      </c>
      <c r="L36" s="122"/>
      <c r="M36" s="151"/>
      <c r="N36" s="117"/>
    </row>
    <row r="37" spans="2:14" ht="33" customHeight="1">
      <c r="B37" s="111" t="s">
        <v>326</v>
      </c>
      <c r="C37" s="67" t="str">
        <f>IF(F37=0,"",VLOOKUP(F37,DS!$C$3:$E$75,3,0))</f>
        <v>KN/12P</v>
      </c>
      <c r="D37" s="112" t="s">
        <v>789</v>
      </c>
      <c r="E37" s="112">
        <v>42923</v>
      </c>
      <c r="F37" s="113" t="s">
        <v>738</v>
      </c>
      <c r="G37" s="67" t="str">
        <f>IF(F37=0,"",VLOOKUP(F37,DS!$C$3:$E$75,2,0))</f>
        <v>3702076037</v>
      </c>
      <c r="H37" s="113" t="s">
        <v>314</v>
      </c>
      <c r="I37" s="118">
        <v>17864000</v>
      </c>
      <c r="J37" s="111"/>
      <c r="K37" s="118">
        <v>1786400</v>
      </c>
      <c r="L37" s="120"/>
      <c r="M37" s="151"/>
      <c r="N37" s="117"/>
    </row>
    <row r="38" spans="2:14" ht="33" customHeight="1">
      <c r="B38" s="111" t="s">
        <v>330</v>
      </c>
      <c r="C38" s="67" t="str">
        <f>IF(F38=0,"",VLOOKUP(F38,DS!$C$3:$E$75,3,0))</f>
        <v>KN/12P</v>
      </c>
      <c r="D38" s="112" t="s">
        <v>790</v>
      </c>
      <c r="E38" s="112">
        <v>42924</v>
      </c>
      <c r="F38" s="113" t="s">
        <v>738</v>
      </c>
      <c r="G38" s="67" t="str">
        <f>IF(F38=0,"",VLOOKUP(F38,DS!$C$3:$E$75,2,0))</f>
        <v>3702076037</v>
      </c>
      <c r="H38" s="113" t="s">
        <v>314</v>
      </c>
      <c r="I38" s="118">
        <v>17864000</v>
      </c>
      <c r="J38" s="111"/>
      <c r="K38" s="118">
        <v>1786400</v>
      </c>
      <c r="L38" s="120"/>
      <c r="M38" s="151"/>
      <c r="N38" s="117"/>
    </row>
    <row r="39" spans="2:14" ht="33" customHeight="1">
      <c r="B39" s="111" t="s">
        <v>330</v>
      </c>
      <c r="C39" s="67" t="str">
        <f>IF(F39=0,"",VLOOKUP(F39,DS!$C$3:$E$75,3,0))</f>
        <v>KN/12P</v>
      </c>
      <c r="D39" s="112" t="s">
        <v>791</v>
      </c>
      <c r="E39" s="112">
        <v>42925</v>
      </c>
      <c r="F39" s="113" t="s">
        <v>738</v>
      </c>
      <c r="G39" s="67" t="str">
        <f>IF(F39=0,"",VLOOKUP(F39,DS!$C$3:$E$75,2,0))</f>
        <v>3702076037</v>
      </c>
      <c r="H39" s="113" t="s">
        <v>314</v>
      </c>
      <c r="I39" s="118">
        <v>17864000</v>
      </c>
      <c r="J39" s="111"/>
      <c r="K39" s="118">
        <v>1786400</v>
      </c>
      <c r="L39" s="120"/>
      <c r="M39" s="151"/>
      <c r="N39" s="117"/>
    </row>
    <row r="40" spans="2:14" ht="33" customHeight="1">
      <c r="B40" s="111" t="s">
        <v>330</v>
      </c>
      <c r="C40" s="67" t="str">
        <f>IF(F40=0,"",VLOOKUP(F40,DS!$C$3:$E$75,3,0))</f>
        <v>KN/12P</v>
      </c>
      <c r="D40" s="112" t="s">
        <v>749</v>
      </c>
      <c r="E40" s="112">
        <v>42926</v>
      </c>
      <c r="F40" s="113" t="s">
        <v>738</v>
      </c>
      <c r="G40" s="67" t="str">
        <f>IF(F40=0,"",VLOOKUP(F40,DS!$C$3:$E$75,2,0))</f>
        <v>3702076037</v>
      </c>
      <c r="H40" s="113" t="s">
        <v>314</v>
      </c>
      <c r="I40" s="118">
        <v>17864000</v>
      </c>
      <c r="J40" s="111"/>
      <c r="K40" s="118">
        <v>1786400</v>
      </c>
      <c r="L40" s="120"/>
      <c r="M40" s="151"/>
      <c r="N40" s="117"/>
    </row>
    <row r="41" spans="2:14" ht="33" customHeight="1">
      <c r="B41" s="111" t="s">
        <v>330</v>
      </c>
      <c r="C41" s="67" t="str">
        <f>IF(F41=0,"",VLOOKUP(F41,DS!$C$3:$E$75,3,0))</f>
        <v>KN/12P</v>
      </c>
      <c r="D41" s="112" t="s">
        <v>792</v>
      </c>
      <c r="E41" s="112">
        <v>42927</v>
      </c>
      <c r="F41" s="113" t="s">
        <v>738</v>
      </c>
      <c r="G41" s="67" t="str">
        <f>IF(F41=0,"",VLOOKUP(F41,DS!$C$3:$E$75,2,0))</f>
        <v>3702076037</v>
      </c>
      <c r="H41" s="113" t="s">
        <v>314</v>
      </c>
      <c r="I41" s="118">
        <v>17864000</v>
      </c>
      <c r="J41" s="111"/>
      <c r="K41" s="118">
        <v>1786400</v>
      </c>
      <c r="L41" s="120"/>
      <c r="M41" s="151"/>
      <c r="N41" s="117"/>
    </row>
    <row r="42" spans="2:14" ht="33" customHeight="1">
      <c r="B42" s="111" t="s">
        <v>350</v>
      </c>
      <c r="C42" s="67" t="str">
        <f>IF(F42=0,"",VLOOKUP(F42,DS!$C$3:$E$75,3,0))</f>
        <v>NH/15P</v>
      </c>
      <c r="D42" s="112" t="s">
        <v>793</v>
      </c>
      <c r="E42" s="112">
        <v>42927</v>
      </c>
      <c r="F42" s="113" t="s">
        <v>316</v>
      </c>
      <c r="G42" s="67" t="str">
        <f>IF(F42=0,"",VLOOKUP(F42,DS!$C$3:$E$75,2,0))</f>
        <v>0302673259</v>
      </c>
      <c r="H42" s="113" t="s">
        <v>744</v>
      </c>
      <c r="I42" s="125">
        <v>28523600</v>
      </c>
      <c r="J42" s="111"/>
      <c r="K42" s="125">
        <v>2852360</v>
      </c>
      <c r="L42" s="120"/>
      <c r="M42" s="151"/>
      <c r="N42" s="117"/>
    </row>
    <row r="43" spans="2:14" ht="33" customHeight="1">
      <c r="B43" s="111" t="s">
        <v>352</v>
      </c>
      <c r="C43" s="67" t="str">
        <f>IF(F43=0,"",VLOOKUP(F43,DS!$C$3:$E$75,3,0))</f>
        <v>NH/15P</v>
      </c>
      <c r="D43" s="112" t="s">
        <v>794</v>
      </c>
      <c r="E43" s="112">
        <v>42944</v>
      </c>
      <c r="F43" s="113" t="s">
        <v>316</v>
      </c>
      <c r="G43" s="67" t="str">
        <f>IF(F43=0,"",VLOOKUP(F43,DS!$C$3:$E$75,2,0))</f>
        <v>0302673259</v>
      </c>
      <c r="H43" s="113" t="s">
        <v>744</v>
      </c>
      <c r="I43" s="125">
        <v>13608000</v>
      </c>
      <c r="J43" s="111"/>
      <c r="K43" s="125">
        <v>1360800</v>
      </c>
      <c r="L43" s="120"/>
      <c r="M43" s="151"/>
      <c r="N43" s="117"/>
    </row>
    <row r="44" spans="2:14" ht="33" customHeight="1">
      <c r="B44" s="111" t="s">
        <v>380</v>
      </c>
      <c r="C44" s="67" t="str">
        <f>IF(F44=0,"",VLOOKUP(F44,DS!$C$3:$E$75,3,0))</f>
        <v>TP/17P</v>
      </c>
      <c r="D44" s="112" t="s">
        <v>795</v>
      </c>
      <c r="E44" s="112">
        <v>42920</v>
      </c>
      <c r="F44" s="161" t="s">
        <v>336</v>
      </c>
      <c r="G44" s="67" t="str">
        <f>IF(F44=0,"",VLOOKUP(F44,DS!$C$3:$E$75,2,0))</f>
        <v>302554935</v>
      </c>
      <c r="H44" s="113" t="s">
        <v>337</v>
      </c>
      <c r="I44" s="125">
        <v>300000</v>
      </c>
      <c r="J44" s="111"/>
      <c r="K44" s="125">
        <v>15000</v>
      </c>
      <c r="L44" s="120"/>
      <c r="M44" s="151"/>
      <c r="N44" s="117"/>
    </row>
    <row r="45" spans="2:14" ht="33" customHeight="1">
      <c r="B45" s="111" t="s">
        <v>382</v>
      </c>
      <c r="C45" s="67" t="str">
        <f>IF(F45=0,"",VLOOKUP(F45,DS!$C$3:$E$75,3,0))</f>
        <v>AA/16P</v>
      </c>
      <c r="D45" s="112" t="s">
        <v>796</v>
      </c>
      <c r="E45" s="112">
        <v>42921</v>
      </c>
      <c r="F45" s="113" t="s">
        <v>344</v>
      </c>
      <c r="G45" s="67" t="str">
        <f>IF(F45=0,"",VLOOKUP(F45,DS!$C$3:$E$75,2,0))</f>
        <v>0300450673</v>
      </c>
      <c r="H45" s="113" t="s">
        <v>682</v>
      </c>
      <c r="I45" s="125">
        <v>571518</v>
      </c>
      <c r="J45" s="111"/>
      <c r="K45" s="125">
        <v>57152</v>
      </c>
      <c r="L45" s="120"/>
      <c r="M45" s="151"/>
      <c r="N45" s="117"/>
    </row>
    <row r="46" spans="2:14" ht="33" customHeight="1">
      <c r="B46" s="111" t="s">
        <v>385</v>
      </c>
      <c r="C46" s="67" t="str">
        <f>IF(F46=0,"",VLOOKUP(F46,DS!$C$3:$E$75,3,0))</f>
        <v>NN/16P</v>
      </c>
      <c r="D46" s="112" t="s">
        <v>797</v>
      </c>
      <c r="E46" s="112">
        <v>42922</v>
      </c>
      <c r="F46" s="113" t="s">
        <v>378</v>
      </c>
      <c r="G46" s="67" t="str">
        <f>IF(F46=0,"",VLOOKUP(F46,DS!$C$3:$E$75,2,0))</f>
        <v>0304680974</v>
      </c>
      <c r="H46" s="113" t="s">
        <v>509</v>
      </c>
      <c r="I46" s="125">
        <v>1070000</v>
      </c>
      <c r="J46" s="111"/>
      <c r="K46" s="125">
        <v>107000</v>
      </c>
      <c r="L46" s="120"/>
      <c r="M46" s="151"/>
      <c r="N46" s="117"/>
    </row>
    <row r="47" spans="2:14" ht="33" customHeight="1">
      <c r="B47" s="111" t="s">
        <v>389</v>
      </c>
      <c r="C47" s="67" t="str">
        <f>IF(F47=0,"",VLOOKUP(F47,DS!$C$3:$E$75,3,0))</f>
        <v>NN/16P</v>
      </c>
      <c r="D47" s="112" t="s">
        <v>798</v>
      </c>
      <c r="E47" s="112">
        <v>42922</v>
      </c>
      <c r="F47" s="113" t="s">
        <v>378</v>
      </c>
      <c r="G47" s="67" t="str">
        <f>IF(F47=0,"",VLOOKUP(F47,DS!$C$3:$E$75,2,0))</f>
        <v>0304680974</v>
      </c>
      <c r="H47" s="113" t="s">
        <v>509</v>
      </c>
      <c r="I47" s="125">
        <v>960000</v>
      </c>
      <c r="J47" s="111"/>
      <c r="K47" s="125">
        <v>96000</v>
      </c>
      <c r="L47" s="120"/>
      <c r="M47" s="151"/>
      <c r="N47" s="117"/>
    </row>
    <row r="48" spans="2:14" ht="33" customHeight="1">
      <c r="B48" s="111" t="s">
        <v>391</v>
      </c>
      <c r="C48" s="67" t="str">
        <f>IF(F48=0,"",VLOOKUP(F48,DS!$C$3:$E$75,3,0))</f>
        <v>NN/16P</v>
      </c>
      <c r="D48" s="112" t="s">
        <v>799</v>
      </c>
      <c r="E48" s="112">
        <v>42922</v>
      </c>
      <c r="F48" s="113" t="s">
        <v>378</v>
      </c>
      <c r="G48" s="67" t="str">
        <f>IF(F48=0,"",VLOOKUP(F48,DS!$C$3:$E$75,2,0))</f>
        <v>0304680974</v>
      </c>
      <c r="H48" s="113" t="s">
        <v>509</v>
      </c>
      <c r="I48" s="125">
        <v>960000</v>
      </c>
      <c r="J48" s="111"/>
      <c r="K48" s="125">
        <v>96000</v>
      </c>
      <c r="L48" s="120"/>
      <c r="M48" s="151"/>
      <c r="N48" s="117"/>
    </row>
    <row r="49" spans="2:14" ht="33" customHeight="1">
      <c r="B49" s="111" t="s">
        <v>394</v>
      </c>
      <c r="C49" s="67" t="str">
        <f>IF(F49=0,"",VLOOKUP(F49,DS!$C$3:$E$75,3,0))</f>
        <v>LA/16E</v>
      </c>
      <c r="D49" s="112"/>
      <c r="E49" s="112">
        <v>42922</v>
      </c>
      <c r="F49" s="113" t="s">
        <v>348</v>
      </c>
      <c r="G49" s="67" t="str">
        <f>IF(F49=0,"",VLOOKUP(F49,DS!$C$3:$E$75,2,0))</f>
        <v>0106869738-030</v>
      </c>
      <c r="H49" s="113" t="s">
        <v>800</v>
      </c>
      <c r="I49" s="125">
        <v>2289014</v>
      </c>
      <c r="J49" s="111"/>
      <c r="K49" s="125">
        <v>228902</v>
      </c>
      <c r="L49" s="120"/>
      <c r="M49" s="151"/>
      <c r="N49" s="117"/>
    </row>
    <row r="50" spans="2:14" ht="33" customHeight="1">
      <c r="B50" s="111" t="s">
        <v>398</v>
      </c>
      <c r="C50" s="67" t="str">
        <f>IF(F50=0,"",VLOOKUP(F50,DS!$C$3:$E$75,3,0))</f>
        <v>NN/16P</v>
      </c>
      <c r="D50" s="112" t="s">
        <v>801</v>
      </c>
      <c r="E50" s="112">
        <v>42922</v>
      </c>
      <c r="F50" s="113" t="s">
        <v>378</v>
      </c>
      <c r="G50" s="67" t="str">
        <f>IF(F50=0,"",VLOOKUP(F50,DS!$C$3:$E$75,2,0))</f>
        <v>0304680974</v>
      </c>
      <c r="H50" s="113" t="s">
        <v>509</v>
      </c>
      <c r="I50" s="125">
        <v>500000</v>
      </c>
      <c r="J50" s="111"/>
      <c r="K50" s="125">
        <v>50000</v>
      </c>
      <c r="L50" s="120"/>
      <c r="M50" s="151"/>
      <c r="N50" s="117"/>
    </row>
    <row r="51" spans="2:14" ht="33" customHeight="1">
      <c r="B51" s="111" t="s">
        <v>400</v>
      </c>
      <c r="C51" s="67" t="str">
        <f>IF(F51=0,"",VLOOKUP(F51,DS!$C$3:$E$75,3,0))</f>
        <v>AA/17T</v>
      </c>
      <c r="D51" s="112" t="s">
        <v>802</v>
      </c>
      <c r="E51" s="112">
        <v>42928</v>
      </c>
      <c r="F51" s="113" t="s">
        <v>803</v>
      </c>
      <c r="G51" s="67" t="str">
        <f>IF(F51=0,"",VLOOKUP(F51,DS!$C$3:$E$75,2,0))</f>
        <v>0304732887</v>
      </c>
      <c r="H51" s="113" t="s">
        <v>804</v>
      </c>
      <c r="I51" s="125">
        <v>11012550</v>
      </c>
      <c r="J51" s="111"/>
      <c r="K51" s="125">
        <v>1101255</v>
      </c>
      <c r="L51" s="120"/>
      <c r="M51" s="153"/>
      <c r="N51" s="117"/>
    </row>
    <row r="52" spans="2:14" ht="33" customHeight="1">
      <c r="B52" s="111" t="s">
        <v>403</v>
      </c>
      <c r="C52" s="67" t="str">
        <f>IF(F52=0,"",VLOOKUP(F52,DS!$C$3:$E$75,3,0))</f>
        <v>AA/16P</v>
      </c>
      <c r="D52" s="112" t="s">
        <v>805</v>
      </c>
      <c r="E52" s="112">
        <v>42932</v>
      </c>
      <c r="F52" s="113" t="s">
        <v>344</v>
      </c>
      <c r="G52" s="67" t="str">
        <f>IF(F52=0,"",VLOOKUP(F52,DS!$C$3:$E$75,2,0))</f>
        <v>0300450673</v>
      </c>
      <c r="H52" s="113" t="s">
        <v>682</v>
      </c>
      <c r="I52" s="125">
        <v>2166972</v>
      </c>
      <c r="J52" s="111"/>
      <c r="K52" s="125">
        <v>216698</v>
      </c>
      <c r="L52" s="120"/>
      <c r="M52" s="153"/>
      <c r="N52" s="117"/>
    </row>
    <row r="53" spans="2:14" ht="33" customHeight="1">
      <c r="B53" s="111" t="s">
        <v>407</v>
      </c>
      <c r="C53" s="67" t="str">
        <f>IF(F53=0,"",VLOOKUP(F53,DS!$C$3:$E$75,3,0))</f>
        <v>AA/16P</v>
      </c>
      <c r="D53" s="112" t="s">
        <v>806</v>
      </c>
      <c r="E53" s="112">
        <v>42932</v>
      </c>
      <c r="F53" s="113" t="s">
        <v>293</v>
      </c>
      <c r="G53" s="67" t="str">
        <f>IF(F53=0,"",VLOOKUP(F53,DS!$C$3:$E$75,2,0))</f>
        <v>0303092786</v>
      </c>
      <c r="H53" s="113" t="s">
        <v>682</v>
      </c>
      <c r="I53" s="125">
        <v>3603556</v>
      </c>
      <c r="J53" s="111"/>
      <c r="K53" s="125">
        <v>360356</v>
      </c>
      <c r="L53" s="120"/>
      <c r="M53" s="153"/>
      <c r="N53" s="117"/>
    </row>
    <row r="54" spans="2:14" ht="33" customHeight="1">
      <c r="B54" s="111" t="s">
        <v>408</v>
      </c>
      <c r="C54" s="67" t="str">
        <f>IF(F54=0,"",VLOOKUP(F54,DS!$C$3:$E$75,3,0))</f>
        <v>PT/16P</v>
      </c>
      <c r="D54" s="112" t="s">
        <v>807</v>
      </c>
      <c r="E54" s="112">
        <v>42934</v>
      </c>
      <c r="F54" s="113" t="s">
        <v>808</v>
      </c>
      <c r="G54" s="67" t="str">
        <f>IF(F54=0,"",VLOOKUP(F54,DS!$C$3:$E$75,2,0))</f>
        <v>0305200772</v>
      </c>
      <c r="H54" s="113" t="s">
        <v>809</v>
      </c>
      <c r="I54" s="125">
        <v>1910000</v>
      </c>
      <c r="J54" s="111"/>
      <c r="K54" s="125">
        <v>191000</v>
      </c>
      <c r="L54" s="120"/>
      <c r="M54" s="153"/>
      <c r="N54" s="117"/>
    </row>
    <row r="55" spans="2:14" ht="33" customHeight="1">
      <c r="B55" s="111" t="s">
        <v>409</v>
      </c>
      <c r="C55" s="67" t="str">
        <f>IF(F55=0,"",VLOOKUP(F55,DS!$C$3:$E$75,3,0))</f>
        <v>AA/16P</v>
      </c>
      <c r="D55" s="112" t="s">
        <v>810</v>
      </c>
      <c r="E55" s="112">
        <v>42939</v>
      </c>
      <c r="F55" s="113" t="s">
        <v>344</v>
      </c>
      <c r="G55" s="67" t="str">
        <f>IF(F55=0,"",VLOOKUP(F55,DS!$C$3:$E$75,2,0))</f>
        <v>0300450673</v>
      </c>
      <c r="H55" s="113" t="s">
        <v>682</v>
      </c>
      <c r="I55" s="125">
        <v>750764</v>
      </c>
      <c r="J55" s="111"/>
      <c r="K55" s="125">
        <v>75076</v>
      </c>
      <c r="L55" s="120"/>
      <c r="M55" s="153"/>
      <c r="N55" s="117"/>
    </row>
    <row r="56" spans="2:14" ht="33" customHeight="1">
      <c r="B56" s="111" t="s">
        <v>410</v>
      </c>
      <c r="C56" s="67" t="str">
        <f>IF(F56=0,"",VLOOKUP(F56,DS!$C$3:$E$75,3,0))</f>
        <v>AA/16P</v>
      </c>
      <c r="D56" s="112" t="s">
        <v>811</v>
      </c>
      <c r="E56" s="112">
        <v>42940</v>
      </c>
      <c r="F56" s="113" t="s">
        <v>344</v>
      </c>
      <c r="G56" s="67" t="str">
        <f>IF(F56=0,"",VLOOKUP(F56,DS!$C$3:$E$75,2,0))</f>
        <v>0300450673</v>
      </c>
      <c r="H56" s="113" t="s">
        <v>682</v>
      </c>
      <c r="I56" s="125">
        <v>887127</v>
      </c>
      <c r="J56" s="111"/>
      <c r="K56" s="125">
        <v>88713</v>
      </c>
      <c r="L56" s="120"/>
      <c r="M56" s="153"/>
      <c r="N56" s="117"/>
    </row>
    <row r="57" spans="2:14" ht="33" customHeight="1">
      <c r="B57" s="111" t="s">
        <v>411</v>
      </c>
      <c r="C57" s="67" t="str">
        <f>IF(F57=0,"",VLOOKUP(F57,DS!$C$3:$E$75,3,0))</f>
        <v>HL/15P</v>
      </c>
      <c r="D57" s="112" t="s">
        <v>812</v>
      </c>
      <c r="E57" s="112">
        <v>42943</v>
      </c>
      <c r="F57" s="113" t="s">
        <v>396</v>
      </c>
      <c r="G57" s="67" t="str">
        <f>IF(F57=0,"",VLOOKUP(F57,DS!$C$3:$E$75,2,0))</f>
        <v>1100678866</v>
      </c>
      <c r="H57" s="113" t="s">
        <v>813</v>
      </c>
      <c r="I57" s="125">
        <v>11500000</v>
      </c>
      <c r="J57" s="111"/>
      <c r="K57" s="125">
        <v>1150000</v>
      </c>
      <c r="L57" s="120"/>
      <c r="M57" s="153"/>
      <c r="N57" s="117"/>
    </row>
    <row r="58" spans="2:14" ht="33" customHeight="1">
      <c r="B58" s="111" t="s">
        <v>412</v>
      </c>
      <c r="C58" s="67" t="str">
        <f>IF(F58=0,"",VLOOKUP(F58,DS!$C$3:$E$75,3,0))</f>
        <v>AA/16P</v>
      </c>
      <c r="D58" s="112" t="s">
        <v>814</v>
      </c>
      <c r="E58" s="112">
        <v>42947</v>
      </c>
      <c r="F58" s="113" t="s">
        <v>344</v>
      </c>
      <c r="G58" s="67" t="str">
        <f>IF(F58=0,"",VLOOKUP(F58,DS!$C$3:$E$75,2,0))</f>
        <v>0300450673</v>
      </c>
      <c r="H58" s="113" t="s">
        <v>682</v>
      </c>
      <c r="I58" s="125">
        <v>1177818</v>
      </c>
      <c r="J58" s="111"/>
      <c r="K58" s="122">
        <v>117782</v>
      </c>
      <c r="L58" s="120"/>
      <c r="M58" s="153"/>
      <c r="N58" s="117"/>
    </row>
    <row r="59" spans="2:14" ht="33" customHeight="1">
      <c r="B59" s="111" t="s">
        <v>413</v>
      </c>
      <c r="C59" s="67" t="str">
        <f>IF(F59=0,"",VLOOKUP(F59,DS!$C$3:$E$75,3,0))</f>
        <v>AC/16P</v>
      </c>
      <c r="D59" s="112" t="s">
        <v>815</v>
      </c>
      <c r="E59" s="112">
        <v>42947</v>
      </c>
      <c r="F59" s="113" t="s">
        <v>451</v>
      </c>
      <c r="G59" s="67" t="str">
        <f>IF(F59=0,"",VLOOKUP(F59,DS!$C$3:$E$75,2,0))</f>
        <v>0104093672</v>
      </c>
      <c r="H59" s="113" t="s">
        <v>816</v>
      </c>
      <c r="I59" s="125">
        <v>99820</v>
      </c>
      <c r="J59" s="111"/>
      <c r="K59" s="122">
        <v>9982</v>
      </c>
      <c r="L59" s="120"/>
      <c r="M59" s="153"/>
      <c r="N59" s="117"/>
    </row>
    <row r="60" spans="2:14" ht="33" customHeight="1">
      <c r="B60" s="111" t="s">
        <v>414</v>
      </c>
      <c r="C60" s="67" t="str">
        <f>IF(F60=0,"",VLOOKUP(F60,DS!$C$3:$E$75,3,0))</f>
        <v>BT/17T</v>
      </c>
      <c r="D60" s="112" t="s">
        <v>418</v>
      </c>
      <c r="E60" s="112">
        <v>42921</v>
      </c>
      <c r="F60" s="113" t="s">
        <v>419</v>
      </c>
      <c r="G60" s="67" t="str">
        <f>IF(F60=0,"",VLOOKUP(F60,DS!$C$3:$E$75,2,0))</f>
        <v>0301179079-035</v>
      </c>
      <c r="H60" s="113" t="s">
        <v>817</v>
      </c>
      <c r="I60" s="125">
        <v>2407635.9</v>
      </c>
      <c r="J60" s="111"/>
      <c r="K60" s="122">
        <v>240740.9</v>
      </c>
      <c r="L60" s="120"/>
      <c r="M60" s="153"/>
      <c r="N60" s="117"/>
    </row>
    <row r="61" spans="2:14" ht="33" customHeight="1">
      <c r="B61" s="111" t="s">
        <v>415</v>
      </c>
      <c r="C61" s="67" t="str">
        <f>IF(F61=0,"",VLOOKUP(F61,DS!$C$3:$E$75,3,0))</f>
        <v>BT/17T</v>
      </c>
      <c r="D61" s="113" t="s">
        <v>418</v>
      </c>
      <c r="E61" s="112">
        <v>42921</v>
      </c>
      <c r="F61" s="113" t="s">
        <v>419</v>
      </c>
      <c r="G61" s="67" t="str">
        <f>IF(F61=0,"",VLOOKUP(F61,DS!$C$3:$E$75,2,0))</f>
        <v>0301179079-035</v>
      </c>
      <c r="H61" s="113" t="s">
        <v>818</v>
      </c>
      <c r="I61" s="125">
        <v>663001.79999999993</v>
      </c>
      <c r="J61" s="111"/>
      <c r="K61" s="122">
        <v>66254.8</v>
      </c>
      <c r="L61" s="120"/>
      <c r="M61" s="153"/>
      <c r="N61" s="117"/>
    </row>
    <row r="62" spans="2:14" ht="33" customHeight="1">
      <c r="B62" s="111" t="s">
        <v>417</v>
      </c>
      <c r="C62" s="67" t="str">
        <f>IF(F62=0,"",VLOOKUP(F62,DS!$C$3:$E$75,3,0))</f>
        <v>BT/17T</v>
      </c>
      <c r="D62" s="112" t="s">
        <v>418</v>
      </c>
      <c r="E62" s="112">
        <v>42921</v>
      </c>
      <c r="F62" s="113" t="s">
        <v>419</v>
      </c>
      <c r="G62" s="67" t="str">
        <f>IF(F62=0,"",VLOOKUP(F62,DS!$C$3:$E$75,2,0))</f>
        <v>0301179079-035</v>
      </c>
      <c r="H62" s="113" t="s">
        <v>819</v>
      </c>
      <c r="I62" s="125">
        <v>226900</v>
      </c>
      <c r="J62" s="111"/>
      <c r="K62" s="122">
        <v>22690</v>
      </c>
      <c r="L62" s="120"/>
      <c r="M62" s="153"/>
      <c r="N62" s="117"/>
    </row>
    <row r="63" spans="2:14" ht="33" customHeight="1">
      <c r="B63" s="111" t="s">
        <v>421</v>
      </c>
      <c r="C63" s="67" t="str">
        <f>IF(F63=0,"",VLOOKUP(F63,DS!$C$3:$E$75,3,0))</f>
        <v>BT/17T</v>
      </c>
      <c r="D63" s="112" t="s">
        <v>418</v>
      </c>
      <c r="E63" s="112">
        <v>42923</v>
      </c>
      <c r="F63" s="113" t="s">
        <v>419</v>
      </c>
      <c r="G63" s="67" t="str">
        <f>IF(F63=0,"",VLOOKUP(F63,DS!$C$3:$E$75,2,0))</f>
        <v>0301179079-035</v>
      </c>
      <c r="H63" s="113" t="s">
        <v>817</v>
      </c>
      <c r="I63" s="125">
        <v>2014128.0000000002</v>
      </c>
      <c r="J63" s="111"/>
      <c r="K63" s="122">
        <v>201526.39999999999</v>
      </c>
      <c r="L63" s="120"/>
      <c r="M63" s="153"/>
      <c r="N63" s="117"/>
    </row>
    <row r="64" spans="2:14" ht="33" customHeight="1">
      <c r="B64" s="111" t="s">
        <v>422</v>
      </c>
      <c r="C64" s="67" t="str">
        <f>IF(F64=0,"",VLOOKUP(F64,DS!$C$3:$E$75,3,0))</f>
        <v>BT/17T</v>
      </c>
      <c r="D64" s="112" t="s">
        <v>418</v>
      </c>
      <c r="E64" s="112">
        <v>42923</v>
      </c>
      <c r="F64" s="113" t="s">
        <v>419</v>
      </c>
      <c r="G64" s="67" t="str">
        <f>IF(F64=0,"",VLOOKUP(F64,DS!$C$3:$E$75,2,0))</f>
        <v>0301179079-035</v>
      </c>
      <c r="H64" s="113" t="s">
        <v>818</v>
      </c>
      <c r="I64" s="125">
        <v>550278.40000000002</v>
      </c>
      <c r="J64" s="111"/>
      <c r="K64" s="122">
        <v>54982.400000000001</v>
      </c>
      <c r="L64" s="120"/>
      <c r="M64" s="153"/>
      <c r="N64" s="117"/>
    </row>
    <row r="65" spans="2:14" ht="33" customHeight="1">
      <c r="B65" s="111" t="s">
        <v>423</v>
      </c>
      <c r="C65" s="67" t="str">
        <f>IF(F65=0,"",VLOOKUP(F65,DS!$C$3:$E$75,3,0))</f>
        <v>BT/17T</v>
      </c>
      <c r="D65" s="112" t="s">
        <v>418</v>
      </c>
      <c r="E65" s="112">
        <v>42923</v>
      </c>
      <c r="F65" s="113" t="s">
        <v>419</v>
      </c>
      <c r="G65" s="67" t="str">
        <f>IF(F65=0,"",VLOOKUP(F65,DS!$C$3:$E$75,2,0))</f>
        <v>0301179079-035</v>
      </c>
      <c r="H65" s="113" t="s">
        <v>819</v>
      </c>
      <c r="I65" s="125">
        <v>227200</v>
      </c>
      <c r="J65" s="111"/>
      <c r="K65" s="122">
        <v>22720</v>
      </c>
      <c r="L65" s="120"/>
      <c r="M65" s="153"/>
      <c r="N65" s="117"/>
    </row>
    <row r="66" spans="2:14" ht="33" customHeight="1">
      <c r="B66" s="111" t="s">
        <v>424</v>
      </c>
      <c r="C66" s="67" t="str">
        <f>IF(F66=0,"",VLOOKUP(F66,DS!$C$3:$E$75,3,0))</f>
        <v>BT/17T</v>
      </c>
      <c r="D66" s="112" t="s">
        <v>418</v>
      </c>
      <c r="E66" s="112">
        <v>42933</v>
      </c>
      <c r="F66" s="113" t="s">
        <v>419</v>
      </c>
      <c r="G66" s="67" t="str">
        <f>IF(F66=0,"",VLOOKUP(F66,DS!$C$3:$E$75,2,0))</f>
        <v>0301179079-035</v>
      </c>
      <c r="H66" s="113" t="s">
        <v>817</v>
      </c>
      <c r="I66" s="125">
        <v>464691.20000000001</v>
      </c>
      <c r="J66" s="111"/>
      <c r="K66" s="122">
        <v>46514.499999999993</v>
      </c>
      <c r="L66" s="120"/>
      <c r="M66" s="153"/>
      <c r="N66" s="117"/>
    </row>
    <row r="67" spans="2:14" ht="33" customHeight="1">
      <c r="B67" s="111" t="s">
        <v>425</v>
      </c>
      <c r="C67" s="67" t="str">
        <f>IF(F67=0,"",VLOOKUP(F67,DS!$C$3:$E$75,3,0))</f>
        <v>BT/17T</v>
      </c>
      <c r="D67" s="112" t="s">
        <v>418</v>
      </c>
      <c r="E67" s="112">
        <v>42933</v>
      </c>
      <c r="F67" s="113" t="s">
        <v>419</v>
      </c>
      <c r="G67" s="67" t="str">
        <f>IF(F67=0,"",VLOOKUP(F67,DS!$C$3:$E$75,2,0))</f>
        <v>0301179079-035</v>
      </c>
      <c r="H67" s="113" t="s">
        <v>818</v>
      </c>
      <c r="I67" s="125">
        <v>226900</v>
      </c>
      <c r="J67" s="111"/>
      <c r="K67" s="122">
        <v>22690</v>
      </c>
      <c r="L67" s="120"/>
      <c r="M67" s="153"/>
      <c r="N67" s="117"/>
    </row>
    <row r="68" spans="2:14" ht="33" customHeight="1">
      <c r="B68" s="111" t="s">
        <v>589</v>
      </c>
      <c r="C68" s="67" t="str">
        <f>IF(F68=0,"",VLOOKUP(F68,DS!$C$3:$E$75,3,0))</f>
        <v>BT/17T</v>
      </c>
      <c r="D68" s="112" t="s">
        <v>418</v>
      </c>
      <c r="E68" s="112">
        <v>42933</v>
      </c>
      <c r="F68" s="113" t="s">
        <v>419</v>
      </c>
      <c r="G68" s="67" t="str">
        <f>IF(F68=0,"",VLOOKUP(F68,DS!$C$3:$E$75,2,0))</f>
        <v>0301179079-035</v>
      </c>
      <c r="H68" s="113" t="s">
        <v>819</v>
      </c>
      <c r="I68" s="125">
        <v>663001.79999999993</v>
      </c>
      <c r="J68" s="111"/>
      <c r="K68" s="122">
        <v>66254.8</v>
      </c>
      <c r="L68" s="120"/>
      <c r="M68" s="153"/>
      <c r="N68" s="117"/>
    </row>
    <row r="69" spans="2:14" ht="33" customHeight="1">
      <c r="B69" s="111" t="s">
        <v>591</v>
      </c>
      <c r="C69" s="67" t="str">
        <f>IF(F69=0,"",VLOOKUP(F69,DS!$C$3:$E$75,3,0))</f>
        <v>BT/17T</v>
      </c>
      <c r="D69" s="112" t="s">
        <v>418</v>
      </c>
      <c r="E69" s="112">
        <v>42941</v>
      </c>
      <c r="F69" s="113" t="s">
        <v>419</v>
      </c>
      <c r="G69" s="67" t="str">
        <f>IF(F69=0,"",VLOOKUP(F69,DS!$C$3:$E$75,2,0))</f>
        <v>0301179079-035</v>
      </c>
      <c r="H69" s="113" t="s">
        <v>416</v>
      </c>
      <c r="I69" s="125">
        <v>68175</v>
      </c>
      <c r="J69" s="111"/>
      <c r="K69" s="122">
        <v>6817.5</v>
      </c>
      <c r="L69" s="120"/>
      <c r="M69" s="153"/>
      <c r="N69" s="117"/>
    </row>
    <row r="70" spans="2:14" ht="33" customHeight="1">
      <c r="B70" s="111" t="s">
        <v>592</v>
      </c>
      <c r="C70" s="67" t="str">
        <f>IF(F70=0,"",VLOOKUP(F70,DS!$C$3:$E$75,3,0))</f>
        <v>BT/17T</v>
      </c>
      <c r="D70" s="112" t="s">
        <v>418</v>
      </c>
      <c r="E70" s="112">
        <v>42941</v>
      </c>
      <c r="F70" s="113" t="s">
        <v>419</v>
      </c>
      <c r="G70" s="67" t="str">
        <f>IF(F70=0,"",VLOOKUP(F70,DS!$C$3:$E$75,2,0))</f>
        <v>0301179079-035</v>
      </c>
      <c r="H70" s="113" t="s">
        <v>416</v>
      </c>
      <c r="I70" s="125">
        <v>68175</v>
      </c>
      <c r="J70" s="111"/>
      <c r="K70" s="122">
        <v>6817.5</v>
      </c>
      <c r="L70" s="120"/>
      <c r="M70" s="153"/>
      <c r="N70" s="117"/>
    </row>
    <row r="71" spans="2:14" ht="33" customHeight="1">
      <c r="B71" s="111" t="s">
        <v>593</v>
      </c>
      <c r="C71" s="67" t="str">
        <f>IF(F71=0,"",VLOOKUP(F71,DS!$C$3:$E$75,3,0))</f>
        <v>AA/17T</v>
      </c>
      <c r="D71" s="112" t="s">
        <v>404</v>
      </c>
      <c r="E71" s="112">
        <v>42919</v>
      </c>
      <c r="F71" s="113" t="s">
        <v>405</v>
      </c>
      <c r="G71" s="67" t="str">
        <f>IF(F71=0,"",VLOOKUP(F71,DS!$C$3:$E$75,2,0))</f>
        <v>0101057919-029</v>
      </c>
      <c r="H71" s="113" t="s">
        <v>704</v>
      </c>
      <c r="I71" s="125">
        <v>113850</v>
      </c>
      <c r="J71" s="111"/>
      <c r="K71" s="125">
        <v>11385</v>
      </c>
      <c r="L71" s="120"/>
      <c r="M71" s="153"/>
      <c r="N71" s="117"/>
    </row>
    <row r="72" spans="2:14" ht="33" customHeight="1">
      <c r="B72" s="111" t="s">
        <v>594</v>
      </c>
      <c r="C72" s="67" t="str">
        <f>IF(F72=0,"",VLOOKUP(F72,DS!$C$3:$E$75,3,0))</f>
        <v>AA/17T</v>
      </c>
      <c r="D72" s="112" t="s">
        <v>404</v>
      </c>
      <c r="E72" s="112">
        <v>42919</v>
      </c>
      <c r="F72" s="113" t="s">
        <v>405</v>
      </c>
      <c r="G72" s="67" t="str">
        <f>IF(F72=0,"",VLOOKUP(F72,DS!$C$3:$E$75,2,0))</f>
        <v>0101057919-029</v>
      </c>
      <c r="H72" s="113" t="s">
        <v>704</v>
      </c>
      <c r="I72" s="125">
        <v>758241</v>
      </c>
      <c r="J72" s="111"/>
      <c r="K72" s="122">
        <v>75824</v>
      </c>
      <c r="L72" s="120"/>
      <c r="M72" s="153"/>
      <c r="N72" s="117"/>
    </row>
    <row r="73" spans="2:14" ht="33" customHeight="1">
      <c r="B73" s="111" t="s">
        <v>595</v>
      </c>
      <c r="C73" s="67" t="str">
        <f>IF(F73=0,"",VLOOKUP(F73,DS!$C$3:$E$75,3,0))</f>
        <v>AA/17T</v>
      </c>
      <c r="D73" s="112" t="s">
        <v>404</v>
      </c>
      <c r="E73" s="112">
        <v>42921</v>
      </c>
      <c r="F73" s="113" t="s">
        <v>405</v>
      </c>
      <c r="G73" s="67" t="str">
        <f>IF(F73=0,"",VLOOKUP(F73,DS!$C$3:$E$75,2,0))</f>
        <v>0101057919-029</v>
      </c>
      <c r="H73" s="113" t="s">
        <v>590</v>
      </c>
      <c r="I73" s="125">
        <v>1907406</v>
      </c>
      <c r="J73" s="111"/>
      <c r="K73" s="122">
        <v>190741</v>
      </c>
      <c r="L73" s="120"/>
      <c r="M73" s="153"/>
      <c r="N73" s="117"/>
    </row>
    <row r="74" spans="2:14" ht="33" customHeight="1">
      <c r="B74" s="111" t="s">
        <v>597</v>
      </c>
      <c r="C74" s="67" t="str">
        <f>IF(F74=0,"",VLOOKUP(F74,DS!$C$3:$E$75,3,0))</f>
        <v>AA/17T</v>
      </c>
      <c r="D74" s="112" t="s">
        <v>404</v>
      </c>
      <c r="E74" s="112">
        <v>42922</v>
      </c>
      <c r="F74" s="113" t="s">
        <v>405</v>
      </c>
      <c r="G74" s="67" t="str">
        <f>IF(F74=0,"",VLOOKUP(F74,DS!$C$3:$E$75,2,0))</f>
        <v>0101057919-029</v>
      </c>
      <c r="H74" s="113" t="s">
        <v>406</v>
      </c>
      <c r="I74" s="125">
        <v>10000</v>
      </c>
      <c r="J74" s="111"/>
      <c r="K74" s="122">
        <v>1000</v>
      </c>
      <c r="L74" s="120"/>
      <c r="M74" s="153"/>
      <c r="N74" s="117"/>
    </row>
    <row r="75" spans="2:14" ht="33" customHeight="1">
      <c r="B75" s="111" t="s">
        <v>598</v>
      </c>
      <c r="C75" s="67" t="str">
        <f>IF(F75=0,"",VLOOKUP(F75,DS!$C$3:$E$75,3,0))</f>
        <v>AA/17T</v>
      </c>
      <c r="D75" s="112" t="s">
        <v>404</v>
      </c>
      <c r="E75" s="112">
        <v>42922</v>
      </c>
      <c r="F75" s="113" t="s">
        <v>405</v>
      </c>
      <c r="G75" s="67" t="str">
        <f>IF(F75=0,"",VLOOKUP(F75,DS!$C$3:$E$75,2,0))</f>
        <v>0101057919-029</v>
      </c>
      <c r="H75" s="113" t="s">
        <v>406</v>
      </c>
      <c r="I75" s="125">
        <v>10000</v>
      </c>
      <c r="J75" s="111"/>
      <c r="K75" s="122">
        <v>1000</v>
      </c>
      <c r="L75" s="120"/>
      <c r="M75" s="153"/>
      <c r="N75" s="117"/>
    </row>
    <row r="76" spans="2:14" ht="33" customHeight="1">
      <c r="B76" s="111" t="s">
        <v>599</v>
      </c>
      <c r="C76" s="67" t="str">
        <f>IF(F76=0,"",VLOOKUP(F76,DS!$C$3:$E$75,3,0))</f>
        <v>AA/17T</v>
      </c>
      <c r="D76" s="112" t="s">
        <v>404</v>
      </c>
      <c r="E76" s="112">
        <v>42922</v>
      </c>
      <c r="F76" s="113" t="s">
        <v>405</v>
      </c>
      <c r="G76" s="67" t="str">
        <f>IF(F76=0,"",VLOOKUP(F76,DS!$C$3:$E$75,2,0))</f>
        <v>0101057919-029</v>
      </c>
      <c r="H76" s="113" t="s">
        <v>406</v>
      </c>
      <c r="I76" s="125">
        <v>835244</v>
      </c>
      <c r="J76" s="111"/>
      <c r="K76" s="122">
        <v>83524</v>
      </c>
      <c r="L76" s="120"/>
      <c r="M76" s="153"/>
      <c r="N76" s="117"/>
    </row>
    <row r="77" spans="2:14" ht="33" customHeight="1">
      <c r="B77" s="111" t="s">
        <v>600</v>
      </c>
      <c r="C77" s="67" t="str">
        <f>IF(F77=0,"",VLOOKUP(F77,DS!$C$3:$E$75,3,0))</f>
        <v>AA/17T</v>
      </c>
      <c r="D77" s="112" t="s">
        <v>404</v>
      </c>
      <c r="E77" s="112">
        <v>42922</v>
      </c>
      <c r="F77" s="113" t="s">
        <v>405</v>
      </c>
      <c r="G77" s="67" t="str">
        <f>IF(F77=0,"",VLOOKUP(F77,DS!$C$3:$E$75,2,0))</f>
        <v>0101057919-029</v>
      </c>
      <c r="H77" s="113" t="s">
        <v>406</v>
      </c>
      <c r="I77" s="125">
        <v>518326</v>
      </c>
      <c r="J77" s="111"/>
      <c r="K77" s="122">
        <v>51833</v>
      </c>
      <c r="L77" s="120"/>
      <c r="M77" s="153"/>
      <c r="N77" s="117"/>
    </row>
    <row r="78" spans="2:14" ht="33" customHeight="1">
      <c r="B78" s="111" t="s">
        <v>601</v>
      </c>
      <c r="C78" s="67" t="str">
        <f>IF(F78=0,"",VLOOKUP(F78,DS!$C$3:$E$75,3,0))</f>
        <v>AA/17T</v>
      </c>
      <c r="D78" s="112" t="s">
        <v>404</v>
      </c>
      <c r="E78" s="112">
        <v>42923</v>
      </c>
      <c r="F78" s="113" t="s">
        <v>405</v>
      </c>
      <c r="G78" s="67" t="str">
        <f>IF(F78=0,"",VLOOKUP(F78,DS!$C$3:$E$75,2,0))</f>
        <v>0101057919-029</v>
      </c>
      <c r="H78" s="113" t="s">
        <v>406</v>
      </c>
      <c r="I78" s="125">
        <v>1000000</v>
      </c>
      <c r="J78" s="111"/>
      <c r="K78" s="122">
        <v>100000</v>
      </c>
      <c r="L78" s="120"/>
      <c r="M78" s="153"/>
      <c r="N78" s="117"/>
    </row>
    <row r="79" spans="2:14" ht="33" customHeight="1">
      <c r="B79" s="111" t="s">
        <v>602</v>
      </c>
      <c r="C79" s="67" t="str">
        <f>IF(F79=0,"",VLOOKUP(F79,DS!$C$3:$E$75,3,0))</f>
        <v>AA/17T</v>
      </c>
      <c r="D79" s="112" t="s">
        <v>404</v>
      </c>
      <c r="E79" s="112">
        <v>42926</v>
      </c>
      <c r="F79" s="113" t="s">
        <v>405</v>
      </c>
      <c r="G79" s="67" t="str">
        <f>IF(F79=0,"",VLOOKUP(F79,DS!$C$3:$E$75,2,0))</f>
        <v>0101057919-029</v>
      </c>
      <c r="H79" s="113" t="s">
        <v>406</v>
      </c>
      <c r="I79" s="125">
        <v>10000</v>
      </c>
      <c r="J79" s="111"/>
      <c r="K79" s="122">
        <v>1000</v>
      </c>
      <c r="L79" s="120"/>
      <c r="M79" s="153"/>
      <c r="N79" s="117"/>
    </row>
    <row r="80" spans="2:14" ht="33" customHeight="1">
      <c r="B80" s="111" t="s">
        <v>604</v>
      </c>
      <c r="C80" s="67" t="str">
        <f>IF(F80=0,"",VLOOKUP(F80,DS!$C$3:$E$75,3,0))</f>
        <v>AA/17T</v>
      </c>
      <c r="D80" s="112" t="s">
        <v>404</v>
      </c>
      <c r="E80" s="112">
        <v>42926</v>
      </c>
      <c r="F80" s="113" t="s">
        <v>405</v>
      </c>
      <c r="G80" s="67" t="str">
        <f>IF(F80=0,"",VLOOKUP(F80,DS!$C$3:$E$75,2,0))</f>
        <v>0101057919-029</v>
      </c>
      <c r="H80" s="113" t="s">
        <v>406</v>
      </c>
      <c r="I80" s="125">
        <v>10000</v>
      </c>
      <c r="J80" s="111"/>
      <c r="K80" s="122">
        <v>1000</v>
      </c>
      <c r="L80" s="120"/>
      <c r="M80" s="153"/>
      <c r="N80" s="117"/>
    </row>
    <row r="81" spans="2:14" ht="33" customHeight="1">
      <c r="B81" s="111" t="s">
        <v>606</v>
      </c>
      <c r="C81" s="67" t="str">
        <f>IF(F81=0,"",VLOOKUP(F81,DS!$C$3:$E$75,3,0))</f>
        <v>AA/17T</v>
      </c>
      <c r="D81" s="112" t="s">
        <v>404</v>
      </c>
      <c r="E81" s="112">
        <v>42926</v>
      </c>
      <c r="F81" s="113" t="s">
        <v>405</v>
      </c>
      <c r="G81" s="67" t="str">
        <f>IF(F81=0,"",VLOOKUP(F81,DS!$C$3:$E$75,2,0))</f>
        <v>0101057919-029</v>
      </c>
      <c r="H81" s="113" t="s">
        <v>406</v>
      </c>
      <c r="I81" s="125">
        <v>10000</v>
      </c>
      <c r="J81" s="111"/>
      <c r="K81" s="122">
        <v>1000</v>
      </c>
      <c r="L81" s="120"/>
      <c r="M81" s="153"/>
      <c r="N81" s="117"/>
    </row>
    <row r="82" spans="2:14" ht="33" customHeight="1">
      <c r="B82" s="111" t="s">
        <v>607</v>
      </c>
      <c r="C82" s="67" t="str">
        <f>IF(F82=0,"",VLOOKUP(F82,DS!$C$3:$E$75,3,0))</f>
        <v>AA/17T</v>
      </c>
      <c r="D82" s="112" t="s">
        <v>404</v>
      </c>
      <c r="E82" s="112">
        <v>42930</v>
      </c>
      <c r="F82" s="113" t="s">
        <v>405</v>
      </c>
      <c r="G82" s="67" t="str">
        <f>IF(F82=0,"",VLOOKUP(F82,DS!$C$3:$E$75,2,0))</f>
        <v>0101057919-029</v>
      </c>
      <c r="H82" s="113" t="s">
        <v>406</v>
      </c>
      <c r="I82" s="125">
        <v>413607</v>
      </c>
      <c r="J82" s="111"/>
      <c r="K82" s="122">
        <v>41361</v>
      </c>
      <c r="L82" s="120"/>
      <c r="M82" s="153"/>
      <c r="N82" s="117"/>
    </row>
    <row r="83" spans="2:14" ht="33" customHeight="1">
      <c r="B83" s="111" t="s">
        <v>608</v>
      </c>
      <c r="C83" s="67" t="str">
        <f>IF(F83=0,"",VLOOKUP(F83,DS!$C$3:$E$75,3,0))</f>
        <v>AA/17T</v>
      </c>
      <c r="D83" s="112" t="s">
        <v>404</v>
      </c>
      <c r="E83" s="112">
        <v>42930</v>
      </c>
      <c r="F83" s="113" t="s">
        <v>405</v>
      </c>
      <c r="G83" s="67" t="str">
        <f>IF(F83=0,"",VLOOKUP(F83,DS!$C$3:$E$75,2,0))</f>
        <v>0101057919-029</v>
      </c>
      <c r="H83" s="113" t="s">
        <v>406</v>
      </c>
      <c r="I83" s="125">
        <v>489721</v>
      </c>
      <c r="J83" s="111"/>
      <c r="K83" s="122">
        <v>48972</v>
      </c>
      <c r="L83" s="120"/>
      <c r="M83" s="153"/>
      <c r="N83" s="117"/>
    </row>
    <row r="84" spans="2:14" ht="33" customHeight="1">
      <c r="B84" s="111" t="s">
        <v>609</v>
      </c>
      <c r="C84" s="67" t="str">
        <f>IF(F84=0,"",VLOOKUP(F84,DS!$C$3:$E$75,3,0))</f>
        <v>AA/17T</v>
      </c>
      <c r="D84" s="112" t="s">
        <v>404</v>
      </c>
      <c r="E84" s="112">
        <v>42933</v>
      </c>
      <c r="F84" s="113" t="s">
        <v>405</v>
      </c>
      <c r="G84" s="67" t="str">
        <f>IF(F84=0,"",VLOOKUP(F84,DS!$C$3:$E$75,2,0))</f>
        <v>0101057919-029</v>
      </c>
      <c r="H84" s="113" t="s">
        <v>406</v>
      </c>
      <c r="I84" s="125">
        <v>1000000</v>
      </c>
      <c r="J84" s="111"/>
      <c r="K84" s="122">
        <v>100000</v>
      </c>
      <c r="L84" s="120"/>
      <c r="M84" s="153"/>
      <c r="N84" s="117"/>
    </row>
    <row r="85" spans="2:14" ht="33" customHeight="1">
      <c r="B85" s="111" t="s">
        <v>610</v>
      </c>
      <c r="C85" s="67" t="str">
        <f>IF(F85=0,"",VLOOKUP(F85,DS!$C$3:$E$75,3,0))</f>
        <v>AA/17T</v>
      </c>
      <c r="D85" s="112" t="s">
        <v>404</v>
      </c>
      <c r="E85" s="112">
        <v>42933</v>
      </c>
      <c r="F85" s="113" t="s">
        <v>405</v>
      </c>
      <c r="G85" s="67" t="str">
        <f>IF(F85=0,"",VLOOKUP(F85,DS!$C$3:$E$75,2,0))</f>
        <v>0101057919-029</v>
      </c>
      <c r="H85" s="113" t="s">
        <v>406</v>
      </c>
      <c r="I85" s="125">
        <v>10000</v>
      </c>
      <c r="J85" s="111"/>
      <c r="K85" s="122">
        <v>1000</v>
      </c>
      <c r="L85" s="120"/>
      <c r="M85" s="153"/>
      <c r="N85" s="117"/>
    </row>
    <row r="86" spans="2:14" ht="33" customHeight="1">
      <c r="B86" s="111" t="s">
        <v>702</v>
      </c>
      <c r="C86" s="67" t="str">
        <f>IF(F86=0,"",VLOOKUP(F86,DS!$C$3:$E$75,3,0))</f>
        <v>AA/17T</v>
      </c>
      <c r="D86" s="112" t="s">
        <v>404</v>
      </c>
      <c r="E86" s="112">
        <v>42933</v>
      </c>
      <c r="F86" s="113" t="s">
        <v>405</v>
      </c>
      <c r="G86" s="67" t="str">
        <f>IF(F86=0,"",VLOOKUP(F86,DS!$C$3:$E$75,2,0))</f>
        <v>0101057919-029</v>
      </c>
      <c r="H86" s="113" t="s">
        <v>406</v>
      </c>
      <c r="I86" s="125">
        <v>10000</v>
      </c>
      <c r="J86" s="111"/>
      <c r="K86" s="122">
        <v>1000</v>
      </c>
      <c r="L86" s="120"/>
      <c r="M86" s="153"/>
      <c r="N86" s="117"/>
    </row>
    <row r="87" spans="2:14" ht="33" customHeight="1">
      <c r="B87" s="111" t="s">
        <v>703</v>
      </c>
      <c r="C87" s="67" t="str">
        <f>IF(F87=0,"",VLOOKUP(F87,DS!$C$3:$E$75,3,0))</f>
        <v>AA/17T</v>
      </c>
      <c r="D87" s="112" t="s">
        <v>404</v>
      </c>
      <c r="E87" s="112">
        <v>42933</v>
      </c>
      <c r="F87" s="113" t="s">
        <v>405</v>
      </c>
      <c r="G87" s="67" t="str">
        <f>IF(F87=0,"",VLOOKUP(F87,DS!$C$3:$E$75,2,0))</f>
        <v>0101057919-029</v>
      </c>
      <c r="H87" s="113" t="s">
        <v>406</v>
      </c>
      <c r="I87" s="125">
        <v>90000</v>
      </c>
      <c r="J87" s="111"/>
      <c r="K87" s="122">
        <v>9000</v>
      </c>
      <c r="L87" s="120"/>
      <c r="M87" s="153"/>
      <c r="N87" s="117"/>
    </row>
    <row r="88" spans="2:14" ht="33" customHeight="1">
      <c r="B88" s="111" t="s">
        <v>705</v>
      </c>
      <c r="C88" s="67" t="str">
        <f>IF(F88=0,"",VLOOKUP(F88,DS!$C$3:$E$75,3,0))</f>
        <v>AA/17T</v>
      </c>
      <c r="D88" s="112" t="s">
        <v>404</v>
      </c>
      <c r="E88" s="112">
        <v>42935</v>
      </c>
      <c r="F88" s="113" t="s">
        <v>405</v>
      </c>
      <c r="G88" s="67" t="str">
        <f>IF(F88=0,"",VLOOKUP(F88,DS!$C$3:$E$75,2,0))</f>
        <v>0101057919-029</v>
      </c>
      <c r="H88" s="113" t="s">
        <v>406</v>
      </c>
      <c r="I88" s="125">
        <v>469020.90909090906</v>
      </c>
      <c r="J88" s="111"/>
      <c r="K88" s="122">
        <v>46902.090909090912</v>
      </c>
      <c r="L88" s="120"/>
      <c r="M88" s="153"/>
      <c r="N88" s="117"/>
    </row>
    <row r="89" spans="2:14" ht="33" customHeight="1">
      <c r="B89" s="111" t="s">
        <v>706</v>
      </c>
      <c r="C89" s="67" t="str">
        <f>IF(F89=0,"",VLOOKUP(F89,DS!$C$3:$E$75,3,0))</f>
        <v>AA/17T</v>
      </c>
      <c r="D89" s="112" t="s">
        <v>404</v>
      </c>
      <c r="E89" s="112">
        <v>42935</v>
      </c>
      <c r="F89" s="113" t="s">
        <v>405</v>
      </c>
      <c r="G89" s="67" t="str">
        <f>IF(F89=0,"",VLOOKUP(F89,DS!$C$3:$E$75,2,0))</f>
        <v>0101057919-029</v>
      </c>
      <c r="H89" s="113" t="s">
        <v>406</v>
      </c>
      <c r="I89" s="125">
        <v>1657511.8181818181</v>
      </c>
      <c r="J89" s="111"/>
      <c r="K89" s="122">
        <v>165751.18181818182</v>
      </c>
      <c r="L89" s="120"/>
      <c r="M89" s="153"/>
      <c r="N89" s="117"/>
    </row>
    <row r="90" spans="2:14" ht="33" customHeight="1">
      <c r="B90" s="111" t="s">
        <v>707</v>
      </c>
      <c r="C90" s="67" t="str">
        <f>IF(F90=0,"",VLOOKUP(F90,DS!$C$3:$E$75,3,0))</f>
        <v>AA/17T</v>
      </c>
      <c r="D90" s="112" t="s">
        <v>404</v>
      </c>
      <c r="E90" s="112">
        <v>42941</v>
      </c>
      <c r="F90" s="113" t="s">
        <v>405</v>
      </c>
      <c r="G90" s="67" t="str">
        <f>IF(F90=0,"",VLOOKUP(F90,DS!$C$3:$E$75,2,0))</f>
        <v>0101057919-029</v>
      </c>
      <c r="H90" s="113" t="s">
        <v>704</v>
      </c>
      <c r="I90" s="125">
        <v>113800</v>
      </c>
      <c r="J90" s="111"/>
      <c r="K90" s="122">
        <v>11380</v>
      </c>
      <c r="L90" s="120"/>
      <c r="M90" s="126"/>
      <c r="N90" s="117"/>
    </row>
    <row r="91" spans="2:14" ht="33" customHeight="1">
      <c r="B91" s="111" t="s">
        <v>708</v>
      </c>
      <c r="C91" s="67" t="str">
        <f>IF(F91=0,"",VLOOKUP(F91,DS!$C$3:$E$75,3,0))</f>
        <v>AA/17T</v>
      </c>
      <c r="D91" s="112" t="s">
        <v>404</v>
      </c>
      <c r="E91" s="112">
        <v>42941</v>
      </c>
      <c r="F91" s="113" t="s">
        <v>405</v>
      </c>
      <c r="G91" s="67" t="str">
        <f>IF(F91=0,"",VLOOKUP(F91,DS!$C$3:$E$75,2,0))</f>
        <v>0101057919-029</v>
      </c>
      <c r="H91" s="113" t="s">
        <v>704</v>
      </c>
      <c r="I91" s="125">
        <v>1747968</v>
      </c>
      <c r="J91" s="111"/>
      <c r="K91" s="122">
        <v>174797</v>
      </c>
      <c r="L91" s="120"/>
      <c r="M91" s="126"/>
      <c r="N91" s="117"/>
    </row>
    <row r="92" spans="2:14" ht="33" customHeight="1">
      <c r="B92" s="111" t="s">
        <v>709</v>
      </c>
      <c r="C92" s="67" t="str">
        <f>IF(F92=0,"",VLOOKUP(F92,DS!$C$3:$E$75,3,0))</f>
        <v>AA/17T</v>
      </c>
      <c r="D92" s="112" t="s">
        <v>404</v>
      </c>
      <c r="E92" s="112">
        <v>42942</v>
      </c>
      <c r="F92" s="113" t="s">
        <v>405</v>
      </c>
      <c r="G92" s="67" t="str">
        <f>IF(F92=0,"",VLOOKUP(F92,DS!$C$3:$E$75,2,0))</f>
        <v>0101057919-029</v>
      </c>
      <c r="H92" s="113" t="s">
        <v>406</v>
      </c>
      <c r="I92" s="125">
        <v>807335</v>
      </c>
      <c r="J92" s="111"/>
      <c r="K92" s="122">
        <v>80734</v>
      </c>
      <c r="L92" s="120"/>
      <c r="M92" s="126"/>
      <c r="N92" s="117"/>
    </row>
    <row r="93" spans="2:14" ht="33" customHeight="1">
      <c r="B93" s="111" t="s">
        <v>710</v>
      </c>
      <c r="C93" s="67" t="str">
        <f>IF(F93=0,"",VLOOKUP(F93,DS!$C$3:$E$75,3,0))</f>
        <v>AA/17T</v>
      </c>
      <c r="D93" s="112" t="s">
        <v>404</v>
      </c>
      <c r="E93" s="112">
        <v>42944</v>
      </c>
      <c r="F93" s="113" t="s">
        <v>405</v>
      </c>
      <c r="G93" s="67" t="str">
        <f>IF(F93=0,"",VLOOKUP(F93,DS!$C$3:$E$75,2,0))</f>
        <v>0101057919-029</v>
      </c>
      <c r="H93" s="113" t="s">
        <v>406</v>
      </c>
      <c r="I93" s="125">
        <v>17161</v>
      </c>
      <c r="J93" s="111"/>
      <c r="K93" s="122">
        <v>1716</v>
      </c>
      <c r="L93" s="120"/>
      <c r="M93" s="126"/>
      <c r="N93" s="117"/>
    </row>
    <row r="94" spans="2:14" ht="33" customHeight="1">
      <c r="B94" s="111" t="s">
        <v>711</v>
      </c>
      <c r="C94" s="67" t="str">
        <f>IF(F94=0,"",VLOOKUP(F94,DS!$C$3:$E$75,3,0))</f>
        <v>SG/17T</v>
      </c>
      <c r="D94" s="112" t="s">
        <v>820</v>
      </c>
      <c r="E94" s="112">
        <v>42942</v>
      </c>
      <c r="F94" s="113" t="s">
        <v>821</v>
      </c>
      <c r="G94" s="67" t="str">
        <f>IF(F94=0,"",VLOOKUP(F94,DS!$C$3:$E$75,2,0))</f>
        <v>0100233583-007</v>
      </c>
      <c r="H94" s="113" t="s">
        <v>406</v>
      </c>
      <c r="I94" s="125">
        <v>100000</v>
      </c>
      <c r="J94" s="111"/>
      <c r="K94" s="122">
        <v>10000</v>
      </c>
      <c r="L94" s="120"/>
      <c r="M94" s="126"/>
      <c r="N94" s="117"/>
    </row>
    <row r="95" spans="2:14" ht="33" customHeight="1">
      <c r="B95" s="111" t="s">
        <v>822</v>
      </c>
      <c r="C95" s="67" t="str">
        <f>IF(F95=0,"",VLOOKUP(F95,DS!$C$3:$E$75,3,0))</f>
        <v>SG/17T</v>
      </c>
      <c r="D95" s="112" t="s">
        <v>820</v>
      </c>
      <c r="E95" s="112">
        <v>42942</v>
      </c>
      <c r="F95" s="113" t="s">
        <v>821</v>
      </c>
      <c r="G95" s="67" t="str">
        <f>IF(F95=0,"",VLOOKUP(F95,DS!$C$3:$E$75,2,0))</f>
        <v>0100233583-007</v>
      </c>
      <c r="H95" s="113" t="s">
        <v>406</v>
      </c>
      <c r="I95" s="125">
        <v>34589</v>
      </c>
      <c r="J95" s="111"/>
      <c r="K95" s="122">
        <v>3459</v>
      </c>
      <c r="L95" s="120"/>
      <c r="M95" s="126"/>
      <c r="N95" s="117"/>
    </row>
    <row r="96" spans="2:14" ht="33" customHeight="1">
      <c r="B96" s="111" t="s">
        <v>823</v>
      </c>
      <c r="C96" s="67" t="str">
        <f>IF(F96=0,"",VLOOKUP(F96,DS!$C$3:$E$75,3,0))</f>
        <v>SG/17T</v>
      </c>
      <c r="D96" s="112" t="s">
        <v>820</v>
      </c>
      <c r="E96" s="112">
        <v>42943</v>
      </c>
      <c r="F96" s="113" t="s">
        <v>821</v>
      </c>
      <c r="G96" s="67" t="str">
        <f>IF(F96=0,"",VLOOKUP(F96,DS!$C$3:$E$75,2,0))</f>
        <v>0100233583-007</v>
      </c>
      <c r="H96" s="113" t="s">
        <v>406</v>
      </c>
      <c r="I96" s="125">
        <v>15000</v>
      </c>
      <c r="J96" s="111"/>
      <c r="K96" s="122">
        <v>1500</v>
      </c>
      <c r="L96" s="120"/>
      <c r="M96" s="126"/>
      <c r="N96" s="117"/>
    </row>
    <row r="97" spans="2:14">
      <c r="B97" s="144"/>
      <c r="C97" s="144"/>
      <c r="D97" s="145"/>
      <c r="E97" s="145"/>
      <c r="F97" s="146"/>
      <c r="G97" s="81"/>
      <c r="H97" s="146"/>
      <c r="I97" s="147"/>
      <c r="J97" s="144"/>
      <c r="K97" s="122"/>
      <c r="L97" s="149"/>
      <c r="M97" s="123"/>
      <c r="N97" s="117"/>
    </row>
    <row r="98" spans="2:14" s="128" customFormat="1" ht="24">
      <c r="B98" s="129" t="s">
        <v>28</v>
      </c>
      <c r="C98" s="129"/>
      <c r="D98" s="130"/>
      <c r="E98" s="131"/>
      <c r="F98" s="131"/>
      <c r="G98" s="131"/>
      <c r="H98" s="131"/>
      <c r="I98" s="132">
        <f>SUM(I18:I96)</f>
        <v>750355330.82727265</v>
      </c>
      <c r="J98" s="132">
        <f>SUM(J18:J92)</f>
        <v>0</v>
      </c>
      <c r="K98" s="132">
        <f>SUM(K18:K96)</f>
        <v>74307110.072727293</v>
      </c>
      <c r="L98" s="131"/>
      <c r="M98" s="117"/>
    </row>
    <row r="99" spans="2:14">
      <c r="B99" s="210" t="s">
        <v>426</v>
      </c>
      <c r="C99" s="211"/>
      <c r="D99" s="211"/>
      <c r="E99" s="211"/>
      <c r="F99" s="211"/>
      <c r="G99" s="211"/>
      <c r="H99" s="211"/>
      <c r="I99" s="133"/>
      <c r="J99" s="134"/>
      <c r="K99" s="133"/>
      <c r="L99" s="135"/>
      <c r="M99" s="117"/>
    </row>
    <row r="100" spans="2:14" s="128" customFormat="1" ht="24">
      <c r="B100" s="129" t="s">
        <v>28</v>
      </c>
      <c r="C100" s="129"/>
      <c r="D100" s="130"/>
      <c r="E100" s="131"/>
      <c r="F100" s="131"/>
      <c r="G100" s="131"/>
      <c r="H100" s="131"/>
      <c r="I100" s="132"/>
      <c r="J100" s="132"/>
      <c r="K100" s="132"/>
      <c r="L100" s="131"/>
      <c r="M100" s="117"/>
    </row>
    <row r="101" spans="2:14">
      <c r="B101" s="210" t="s">
        <v>427</v>
      </c>
      <c r="C101" s="211"/>
      <c r="D101" s="211"/>
      <c r="E101" s="211"/>
      <c r="F101" s="211"/>
      <c r="G101" s="211"/>
      <c r="H101" s="211"/>
      <c r="I101" s="133"/>
      <c r="J101" s="134"/>
      <c r="K101" s="133"/>
      <c r="L101" s="135"/>
      <c r="M101" s="117"/>
    </row>
    <row r="102" spans="2:14">
      <c r="B102" s="136"/>
      <c r="C102" s="136"/>
      <c r="D102" s="108"/>
      <c r="E102" s="137"/>
      <c r="F102" s="136"/>
      <c r="G102" s="138"/>
      <c r="H102" s="136"/>
      <c r="I102" s="139"/>
      <c r="J102" s="136"/>
      <c r="K102" s="139"/>
      <c r="L102" s="136"/>
      <c r="M102" s="117"/>
    </row>
    <row r="103" spans="2:14" s="128" customFormat="1" ht="24">
      <c r="B103" s="129" t="s">
        <v>28</v>
      </c>
      <c r="C103" s="129"/>
      <c r="D103" s="130"/>
      <c r="E103" s="131"/>
      <c r="F103" s="131"/>
      <c r="G103" s="131"/>
      <c r="H103" s="131"/>
      <c r="I103" s="132"/>
      <c r="J103" s="131"/>
      <c r="K103" s="132"/>
      <c r="L103" s="131"/>
      <c r="M103" s="117"/>
    </row>
    <row r="104" spans="2:14" s="128" customFormat="1">
      <c r="B104" s="210" t="s">
        <v>428</v>
      </c>
      <c r="C104" s="211"/>
      <c r="D104" s="211"/>
      <c r="E104" s="211"/>
      <c r="F104" s="211"/>
      <c r="G104" s="211"/>
      <c r="H104" s="211"/>
      <c r="I104" s="133"/>
      <c r="J104" s="134"/>
      <c r="K104" s="133"/>
      <c r="L104" s="135"/>
      <c r="M104" s="117"/>
    </row>
    <row r="105" spans="2:14" s="128" customFormat="1">
      <c r="B105" s="136"/>
      <c r="C105" s="136"/>
      <c r="D105" s="108"/>
      <c r="E105" s="137"/>
      <c r="F105" s="136"/>
      <c r="G105" s="138"/>
      <c r="H105" s="136"/>
      <c r="I105" s="139"/>
      <c r="J105" s="136"/>
      <c r="K105" s="139"/>
      <c r="L105" s="136"/>
      <c r="M105" s="117"/>
    </row>
    <row r="106" spans="2:14" s="128" customFormat="1" ht="24">
      <c r="B106" s="129" t="s">
        <v>28</v>
      </c>
      <c r="C106" s="129"/>
      <c r="D106" s="130"/>
      <c r="E106" s="131"/>
      <c r="F106" s="131"/>
      <c r="G106" s="131"/>
      <c r="H106" s="131"/>
      <c r="I106" s="132"/>
      <c r="J106" s="131"/>
      <c r="K106" s="132"/>
      <c r="L106" s="131"/>
      <c r="M106" s="117"/>
    </row>
    <row r="107" spans="2:14">
      <c r="B107" s="210" t="s">
        <v>68</v>
      </c>
      <c r="C107" s="211"/>
      <c r="D107" s="211"/>
      <c r="E107" s="211"/>
      <c r="F107" s="211"/>
      <c r="G107" s="211"/>
      <c r="H107" s="211"/>
      <c r="I107" s="133"/>
      <c r="J107" s="134"/>
      <c r="K107" s="133"/>
      <c r="L107" s="135"/>
      <c r="M107" s="117"/>
    </row>
    <row r="108" spans="2:14">
      <c r="B108" s="136"/>
      <c r="C108" s="136"/>
      <c r="D108" s="108"/>
      <c r="E108" s="137"/>
      <c r="F108" s="136"/>
      <c r="G108" s="138"/>
      <c r="H108" s="136"/>
      <c r="I108" s="139"/>
      <c r="J108" s="136"/>
      <c r="K108" s="139"/>
      <c r="L108" s="136"/>
      <c r="M108" s="117"/>
    </row>
    <row r="109" spans="2:14" s="128" customFormat="1" ht="24">
      <c r="B109" s="129" t="s">
        <v>28</v>
      </c>
      <c r="C109" s="129"/>
      <c r="D109" s="130"/>
      <c r="E109" s="131"/>
      <c r="F109" s="131"/>
      <c r="G109" s="131"/>
      <c r="H109" s="131"/>
      <c r="I109" s="132"/>
      <c r="J109" s="131"/>
      <c r="K109" s="132"/>
      <c r="L109" s="131"/>
      <c r="M109" s="140"/>
    </row>
    <row r="110" spans="2:14">
      <c r="B110" s="141"/>
      <c r="C110" s="141"/>
      <c r="M110" s="117"/>
    </row>
    <row r="111" spans="2:14">
      <c r="B111" s="99" t="s">
        <v>429</v>
      </c>
      <c r="M111" s="117"/>
    </row>
    <row r="112" spans="2:14">
      <c r="B112" s="99" t="s">
        <v>430</v>
      </c>
      <c r="M112" s="117"/>
    </row>
    <row r="113" spans="2:13">
      <c r="B113" s="142"/>
      <c r="C113" s="142"/>
      <c r="M113" s="117"/>
    </row>
    <row r="114" spans="2:13">
      <c r="B114" s="142"/>
      <c r="C114" s="142"/>
      <c r="I114" s="199" t="s">
        <v>71</v>
      </c>
      <c r="J114" s="199"/>
      <c r="K114" s="199"/>
      <c r="L114" s="199"/>
      <c r="M114" s="117"/>
    </row>
    <row r="115" spans="2:13">
      <c r="I115" s="199" t="s">
        <v>72</v>
      </c>
      <c r="J115" s="199"/>
      <c r="K115" s="199"/>
      <c r="L115" s="199"/>
    </row>
    <row r="116" spans="2:13">
      <c r="I116" s="199" t="s">
        <v>73</v>
      </c>
      <c r="J116" s="199"/>
      <c r="K116" s="199"/>
      <c r="L116" s="199"/>
    </row>
    <row r="117" spans="2:13">
      <c r="I117" s="199" t="s">
        <v>74</v>
      </c>
      <c r="J117" s="199"/>
      <c r="K117" s="199"/>
      <c r="L117" s="199"/>
    </row>
  </sheetData>
  <mergeCells count="25">
    <mergeCell ref="I115:L115"/>
    <mergeCell ref="I116:L116"/>
    <mergeCell ref="I117:L117"/>
    <mergeCell ref="B17:L17"/>
    <mergeCell ref="B99:H99"/>
    <mergeCell ref="B101:H101"/>
    <mergeCell ref="B104:H104"/>
    <mergeCell ref="B107:H107"/>
    <mergeCell ref="I114:L114"/>
    <mergeCell ref="B12:L12"/>
    <mergeCell ref="B13:B15"/>
    <mergeCell ref="C13:E14"/>
    <mergeCell ref="F13:F15"/>
    <mergeCell ref="G13:G15"/>
    <mergeCell ref="H13:H15"/>
    <mergeCell ref="I13:I15"/>
    <mergeCell ref="J13:J15"/>
    <mergeCell ref="K13:K15"/>
    <mergeCell ref="L13:L15"/>
    <mergeCell ref="B10:L10"/>
    <mergeCell ref="B4:L4"/>
    <mergeCell ref="B5:L5"/>
    <mergeCell ref="B6:L6"/>
    <mergeCell ref="B7:L7"/>
    <mergeCell ref="B9:L9"/>
  </mergeCells>
  <printOptions horizontalCentered="1"/>
  <pageMargins left="0.2" right="0.2" top="0.25" bottom="0.25" header="0.3" footer="0.3"/>
  <pageSetup scale="85" orientation="landscape" verticalDpi="0" r:id="rId1"/>
  <drawing r:id="rId2"/>
  <legacyDrawing r:id="rId3"/>
</worksheet>
</file>

<file path=xl/worksheets/sheet15.xml><?xml version="1.0" encoding="utf-8"?>
<worksheet xmlns="http://schemas.openxmlformats.org/spreadsheetml/2006/main" xmlns:r="http://schemas.openxmlformats.org/officeDocument/2006/relationships">
  <sheetPr>
    <tabColor rgb="FFFF0000"/>
  </sheetPr>
  <dimension ref="A3:K46"/>
  <sheetViews>
    <sheetView topLeftCell="A12" workbookViewId="0">
      <selection activeCell="B46" sqref="B46:H46"/>
    </sheetView>
  </sheetViews>
  <sheetFormatPr defaultRowHeight="12.75"/>
  <cols>
    <col min="1" max="1" width="9.140625" style="1"/>
    <col min="2" max="2" width="5.7109375" style="3" customWidth="1"/>
    <col min="3" max="3" width="14.140625" style="3" customWidth="1"/>
    <col min="4" max="5" width="9.140625" style="3"/>
    <col min="6" max="6" width="15.5703125" style="3" customWidth="1"/>
    <col min="7" max="7" width="29.5703125" style="3" customWidth="1"/>
    <col min="8" max="8" width="17.7109375" style="3" customWidth="1"/>
    <col min="9" max="9" width="17.28515625" style="1" customWidth="1"/>
    <col min="10" max="10" width="9.140625" style="1"/>
    <col min="11" max="11" width="9.140625" style="3"/>
    <col min="12" max="16384" width="9.140625" style="1"/>
  </cols>
  <sheetData>
    <row r="3" spans="1:11" ht="15">
      <c r="B3" s="2"/>
      <c r="C3" s="2"/>
    </row>
    <row r="4" spans="1:11" ht="15">
      <c r="B4" s="185" t="s">
        <v>0</v>
      </c>
      <c r="C4" s="185"/>
      <c r="D4" s="185"/>
      <c r="E4" s="185"/>
      <c r="F4" s="185"/>
      <c r="G4" s="185"/>
      <c r="H4" s="185"/>
      <c r="I4" s="185"/>
      <c r="J4" s="185"/>
      <c r="K4" s="185"/>
    </row>
    <row r="5" spans="1:11" ht="15">
      <c r="A5" s="1" t="s">
        <v>1</v>
      </c>
      <c r="B5" s="185"/>
      <c r="C5" s="185"/>
      <c r="D5" s="185"/>
      <c r="E5" s="185"/>
      <c r="F5" s="185"/>
      <c r="G5" s="185"/>
      <c r="H5" s="185"/>
      <c r="I5" s="185"/>
      <c r="J5" s="185"/>
      <c r="K5" s="185"/>
    </row>
    <row r="6" spans="1:11">
      <c r="B6" s="175" t="s">
        <v>2</v>
      </c>
      <c r="C6" s="175"/>
      <c r="D6" s="175"/>
      <c r="E6" s="175"/>
      <c r="F6" s="175"/>
      <c r="G6" s="175"/>
      <c r="H6" s="175"/>
      <c r="I6" s="175"/>
      <c r="J6" s="175"/>
      <c r="K6" s="175"/>
    </row>
    <row r="7" spans="1:11">
      <c r="B7" s="175" t="s">
        <v>3</v>
      </c>
      <c r="C7" s="175"/>
      <c r="D7" s="175"/>
      <c r="E7" s="175"/>
      <c r="F7" s="175"/>
      <c r="G7" s="175"/>
      <c r="H7" s="175"/>
      <c r="I7" s="175"/>
      <c r="J7" s="175"/>
      <c r="K7" s="175"/>
    </row>
    <row r="8" spans="1:11">
      <c r="B8" s="5"/>
      <c r="C8" s="5"/>
    </row>
    <row r="9" spans="1:11">
      <c r="B9" s="184" t="s">
        <v>4</v>
      </c>
      <c r="C9" s="184"/>
      <c r="D9" s="184"/>
      <c r="E9" s="184"/>
      <c r="F9" s="184"/>
      <c r="G9" s="184"/>
      <c r="H9" s="184"/>
      <c r="I9" s="184"/>
      <c r="J9" s="184"/>
      <c r="K9" s="184"/>
    </row>
    <row r="10" spans="1:11">
      <c r="B10" s="184" t="s">
        <v>5</v>
      </c>
      <c r="C10" s="184"/>
      <c r="D10" s="184"/>
      <c r="E10" s="184"/>
      <c r="F10" s="184"/>
      <c r="G10" s="184"/>
      <c r="H10" s="184"/>
      <c r="I10" s="184"/>
      <c r="J10" s="184"/>
      <c r="K10" s="184"/>
    </row>
    <row r="11" spans="1:11">
      <c r="B11" s="6"/>
      <c r="C11" s="6"/>
    </row>
    <row r="12" spans="1:11">
      <c r="B12" s="178" t="s">
        <v>6</v>
      </c>
      <c r="C12" s="178"/>
      <c r="D12" s="178"/>
      <c r="E12" s="178"/>
      <c r="F12" s="178"/>
      <c r="G12" s="178"/>
      <c r="H12" s="178"/>
      <c r="I12" s="178"/>
      <c r="J12" s="178"/>
      <c r="K12" s="178"/>
    </row>
    <row r="13" spans="1:11">
      <c r="B13" s="179" t="s">
        <v>7</v>
      </c>
      <c r="C13" s="180"/>
      <c r="D13" s="180"/>
      <c r="E13" s="180"/>
      <c r="F13" s="181"/>
      <c r="G13" s="179" t="s">
        <v>8</v>
      </c>
      <c r="H13" s="179" t="s">
        <v>9</v>
      </c>
      <c r="I13" s="179" t="s">
        <v>10</v>
      </c>
      <c r="J13" s="179" t="s">
        <v>11</v>
      </c>
      <c r="K13" s="179" t="s">
        <v>12</v>
      </c>
    </row>
    <row r="14" spans="1:11">
      <c r="B14" s="179"/>
      <c r="C14" s="182"/>
      <c r="D14" s="182"/>
      <c r="E14" s="182"/>
      <c r="F14" s="183"/>
      <c r="G14" s="179"/>
      <c r="H14" s="179"/>
      <c r="I14" s="179"/>
      <c r="J14" s="179"/>
      <c r="K14" s="179"/>
    </row>
    <row r="15" spans="1:11" ht="24">
      <c r="B15" s="179"/>
      <c r="C15" s="7" t="s">
        <v>13</v>
      </c>
      <c r="D15" s="7" t="s">
        <v>14</v>
      </c>
      <c r="E15" s="7" t="s">
        <v>15</v>
      </c>
      <c r="F15" s="7" t="s">
        <v>16</v>
      </c>
      <c r="G15" s="179"/>
      <c r="H15" s="179"/>
      <c r="I15" s="179"/>
      <c r="J15" s="179"/>
      <c r="K15" s="179"/>
    </row>
    <row r="16" spans="1:11">
      <c r="B16" s="8" t="s">
        <v>17</v>
      </c>
      <c r="C16" s="8" t="s">
        <v>18</v>
      </c>
      <c r="D16" s="8" t="s">
        <v>19</v>
      </c>
      <c r="E16" s="8" t="s">
        <v>20</v>
      </c>
      <c r="F16" s="8" t="s">
        <v>21</v>
      </c>
      <c r="G16" s="9" t="s">
        <v>22</v>
      </c>
      <c r="H16" s="10" t="s">
        <v>23</v>
      </c>
      <c r="I16" s="10" t="s">
        <v>24</v>
      </c>
      <c r="J16" s="8" t="s">
        <v>25</v>
      </c>
      <c r="K16" s="8" t="s">
        <v>26</v>
      </c>
    </row>
    <row r="17" spans="2:11">
      <c r="B17" s="176" t="s">
        <v>27</v>
      </c>
      <c r="C17" s="177"/>
      <c r="D17" s="177"/>
      <c r="E17" s="177"/>
      <c r="F17" s="177"/>
      <c r="G17" s="177"/>
      <c r="H17" s="177"/>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76" t="s">
        <v>29</v>
      </c>
      <c r="C20" s="177"/>
      <c r="D20" s="177"/>
      <c r="E20" s="177"/>
      <c r="F20" s="177"/>
      <c r="G20" s="177"/>
      <c r="H20" s="177"/>
      <c r="I20" s="11"/>
      <c r="J20" s="11"/>
      <c r="K20" s="19"/>
    </row>
    <row r="21" spans="2:11" ht="29.25" customHeight="1">
      <c r="B21" s="20" t="s">
        <v>30</v>
      </c>
      <c r="C21" s="21" t="s">
        <v>31</v>
      </c>
      <c r="D21" s="21" t="s">
        <v>32</v>
      </c>
      <c r="E21" s="27" t="s">
        <v>181</v>
      </c>
      <c r="F21" s="23">
        <v>42962</v>
      </c>
      <c r="G21" s="24" t="s">
        <v>34</v>
      </c>
      <c r="H21" s="24" t="s">
        <v>35</v>
      </c>
      <c r="I21" s="25">
        <v>1317626310.0000002</v>
      </c>
      <c r="J21" s="25"/>
      <c r="K21" s="26"/>
    </row>
    <row r="22" spans="2:11" ht="29.25" customHeight="1">
      <c r="B22" s="27" t="s">
        <v>36</v>
      </c>
      <c r="C22" s="28" t="s">
        <v>31</v>
      </c>
      <c r="D22" s="28" t="s">
        <v>32</v>
      </c>
      <c r="E22" s="27" t="s">
        <v>182</v>
      </c>
      <c r="F22" s="30">
        <v>42963</v>
      </c>
      <c r="G22" s="31" t="s">
        <v>168</v>
      </c>
      <c r="H22" s="31" t="s">
        <v>103</v>
      </c>
      <c r="I22" s="32">
        <v>2655315000</v>
      </c>
      <c r="J22" s="32"/>
      <c r="K22" s="33"/>
    </row>
    <row r="23" spans="2:11" ht="29.25" customHeight="1">
      <c r="B23" s="27" t="s">
        <v>40</v>
      </c>
      <c r="C23" s="28" t="s">
        <v>31</v>
      </c>
      <c r="D23" s="28" t="s">
        <v>32</v>
      </c>
      <c r="E23" s="27" t="s">
        <v>183</v>
      </c>
      <c r="F23" s="30">
        <v>42964</v>
      </c>
      <c r="G23" s="31" t="s">
        <v>34</v>
      </c>
      <c r="H23" s="31" t="s">
        <v>35</v>
      </c>
      <c r="I23" s="32">
        <v>1317626310.0000002</v>
      </c>
      <c r="J23" s="32"/>
      <c r="K23" s="33"/>
    </row>
    <row r="24" spans="2:11" ht="29.25" customHeight="1">
      <c r="B24" s="27" t="s">
        <v>44</v>
      </c>
      <c r="C24" s="28" t="s">
        <v>31</v>
      </c>
      <c r="D24" s="28" t="s">
        <v>32</v>
      </c>
      <c r="E24" s="27" t="s">
        <v>184</v>
      </c>
      <c r="F24" s="30">
        <v>42965</v>
      </c>
      <c r="G24" s="31" t="s">
        <v>34</v>
      </c>
      <c r="H24" s="31" t="s">
        <v>35</v>
      </c>
      <c r="I24" s="32">
        <v>1317626310.0000002</v>
      </c>
      <c r="J24" s="32"/>
      <c r="K24" s="33"/>
    </row>
    <row r="25" spans="2:11" ht="29.25" customHeight="1">
      <c r="B25" s="27" t="s">
        <v>46</v>
      </c>
      <c r="C25" s="28" t="s">
        <v>31</v>
      </c>
      <c r="D25" s="28" t="s">
        <v>32</v>
      </c>
      <c r="E25" s="27" t="s">
        <v>185</v>
      </c>
      <c r="F25" s="30">
        <v>42970</v>
      </c>
      <c r="G25" s="31" t="s">
        <v>34</v>
      </c>
      <c r="H25" s="31" t="s">
        <v>55</v>
      </c>
      <c r="I25" s="32">
        <v>1021050000</v>
      </c>
      <c r="J25" s="32"/>
      <c r="K25" s="33"/>
    </row>
    <row r="26" spans="2:11" ht="29.25" customHeight="1">
      <c r="B26" s="27" t="s">
        <v>49</v>
      </c>
      <c r="C26" s="28" t="s">
        <v>31</v>
      </c>
      <c r="D26" s="28" t="s">
        <v>32</v>
      </c>
      <c r="E26" s="27" t="s">
        <v>185</v>
      </c>
      <c r="F26" s="30">
        <v>42970</v>
      </c>
      <c r="G26" s="31" t="s">
        <v>34</v>
      </c>
      <c r="H26" s="31" t="s">
        <v>186</v>
      </c>
      <c r="I26" s="32">
        <v>889448000</v>
      </c>
      <c r="J26" s="32"/>
      <c r="K26" s="33"/>
    </row>
    <row r="27" spans="2:11" ht="29.25" customHeight="1">
      <c r="B27" s="27" t="s">
        <v>52</v>
      </c>
      <c r="C27" s="28" t="s">
        <v>31</v>
      </c>
      <c r="D27" s="28" t="s">
        <v>32</v>
      </c>
      <c r="E27" s="27" t="s">
        <v>187</v>
      </c>
      <c r="F27" s="30">
        <v>42971</v>
      </c>
      <c r="G27" s="31" t="s">
        <v>38</v>
      </c>
      <c r="H27" s="31" t="s">
        <v>35</v>
      </c>
      <c r="I27" s="32">
        <v>1317336020.0000002</v>
      </c>
      <c r="J27" s="32"/>
      <c r="K27" s="33"/>
    </row>
    <row r="28" spans="2:11" ht="29.25" customHeight="1">
      <c r="B28" s="27" t="s">
        <v>58</v>
      </c>
      <c r="C28" s="28" t="s">
        <v>31</v>
      </c>
      <c r="D28" s="28" t="s">
        <v>32</v>
      </c>
      <c r="E28" s="27" t="s">
        <v>188</v>
      </c>
      <c r="F28" s="30">
        <v>42975</v>
      </c>
      <c r="G28" s="31" t="s">
        <v>150</v>
      </c>
      <c r="H28" s="31" t="s">
        <v>35</v>
      </c>
      <c r="I28" s="32">
        <v>3054497355</v>
      </c>
      <c r="J28" s="32"/>
      <c r="K28" s="33"/>
    </row>
    <row r="29" spans="2:11" s="16" customFormat="1">
      <c r="B29" s="17" t="s">
        <v>28</v>
      </c>
      <c r="C29" s="17"/>
      <c r="D29" s="17"/>
      <c r="E29" s="27"/>
      <c r="F29" s="17"/>
      <c r="G29" s="17"/>
      <c r="H29" s="17"/>
      <c r="I29" s="18">
        <f>SUM(I21:I28)</f>
        <v>12890525305</v>
      </c>
      <c r="J29" s="18">
        <f>SUM(J21:J28)</f>
        <v>0</v>
      </c>
      <c r="K29" s="17"/>
    </row>
    <row r="30" spans="2:11">
      <c r="B30" s="176" t="s">
        <v>56</v>
      </c>
      <c r="C30" s="177"/>
      <c r="D30" s="177"/>
      <c r="E30" s="177"/>
      <c r="F30" s="177"/>
      <c r="G30" s="177"/>
      <c r="H30" s="177"/>
      <c r="I30" s="11"/>
      <c r="J30" s="11"/>
      <c r="K30" s="19"/>
    </row>
    <row r="31" spans="2:11">
      <c r="B31" s="13"/>
      <c r="C31" s="13"/>
      <c r="D31" s="13"/>
      <c r="E31" s="13"/>
      <c r="F31" s="14"/>
      <c r="G31" s="13"/>
      <c r="H31" s="13"/>
      <c r="I31" s="15"/>
      <c r="J31" s="15"/>
      <c r="K31" s="13"/>
    </row>
    <row r="32" spans="2:11" s="16" customFormat="1">
      <c r="B32" s="17" t="s">
        <v>28</v>
      </c>
      <c r="C32" s="17"/>
      <c r="D32" s="17"/>
      <c r="E32" s="17"/>
      <c r="F32" s="17"/>
      <c r="G32" s="17"/>
      <c r="H32" s="17"/>
      <c r="I32" s="18"/>
      <c r="J32" s="18"/>
      <c r="K32" s="17"/>
    </row>
    <row r="33" spans="2:11" s="16" customFormat="1">
      <c r="B33" s="176" t="s">
        <v>57</v>
      </c>
      <c r="C33" s="177"/>
      <c r="D33" s="177"/>
      <c r="E33" s="177"/>
      <c r="F33" s="177"/>
      <c r="G33" s="177"/>
      <c r="H33" s="177"/>
      <c r="I33" s="11"/>
      <c r="J33" s="11"/>
      <c r="K33" s="19"/>
    </row>
    <row r="34" spans="2:11">
      <c r="B34" s="34"/>
      <c r="C34" s="35"/>
      <c r="D34" s="35"/>
      <c r="E34" s="34"/>
      <c r="F34" s="36"/>
      <c r="G34" s="37"/>
      <c r="H34" s="37"/>
      <c r="I34" s="44"/>
      <c r="J34" s="44"/>
      <c r="K34" s="38"/>
    </row>
    <row r="35" spans="2:11" s="16" customFormat="1">
      <c r="B35" s="17" t="s">
        <v>28</v>
      </c>
      <c r="C35" s="17"/>
      <c r="D35" s="17"/>
      <c r="E35" s="17"/>
      <c r="F35" s="17"/>
      <c r="G35" s="17"/>
      <c r="H35" s="17"/>
      <c r="I35" s="18"/>
      <c r="J35" s="18"/>
      <c r="K35" s="17"/>
    </row>
    <row r="36" spans="2:11">
      <c r="B36" s="176" t="s">
        <v>68</v>
      </c>
      <c r="C36" s="177"/>
      <c r="D36" s="177"/>
      <c r="E36" s="177"/>
      <c r="F36" s="177"/>
      <c r="G36" s="177"/>
      <c r="H36" s="177"/>
      <c r="I36" s="11"/>
      <c r="J36" s="11"/>
      <c r="K36" s="19"/>
    </row>
    <row r="37" spans="2:11">
      <c r="B37" s="13"/>
      <c r="C37" s="13"/>
      <c r="D37" s="13"/>
      <c r="E37" s="13"/>
      <c r="F37" s="14"/>
      <c r="G37" s="13"/>
      <c r="H37" s="13"/>
      <c r="I37" s="15"/>
      <c r="J37" s="15"/>
      <c r="K37" s="13"/>
    </row>
    <row r="38" spans="2:11" s="16" customFormat="1">
      <c r="B38" s="17" t="s">
        <v>28</v>
      </c>
      <c r="C38" s="17"/>
      <c r="D38" s="17"/>
      <c r="E38" s="17"/>
      <c r="F38" s="17"/>
      <c r="G38" s="17"/>
      <c r="H38" s="17"/>
      <c r="I38" s="18"/>
      <c r="J38" s="18"/>
      <c r="K38" s="17"/>
    </row>
    <row r="39" spans="2:11">
      <c r="B39" s="39"/>
      <c r="C39" s="39"/>
    </row>
    <row r="40" spans="2:11">
      <c r="B40" s="3" t="s">
        <v>69</v>
      </c>
    </row>
    <row r="41" spans="2:11">
      <c r="B41" s="3" t="s">
        <v>70</v>
      </c>
    </row>
    <row r="42" spans="2:11">
      <c r="B42" s="40"/>
      <c r="C42" s="40"/>
    </row>
    <row r="43" spans="2:11">
      <c r="B43" s="40"/>
      <c r="C43" s="40"/>
      <c r="I43" s="175" t="s">
        <v>71</v>
      </c>
      <c r="J43" s="175"/>
      <c r="K43" s="175"/>
    </row>
    <row r="44" spans="2:11">
      <c r="I44" s="175" t="s">
        <v>72</v>
      </c>
      <c r="J44" s="175"/>
      <c r="K44" s="175"/>
    </row>
    <row r="45" spans="2:11">
      <c r="I45" s="175" t="s">
        <v>73</v>
      </c>
      <c r="J45" s="175"/>
      <c r="K45" s="175"/>
    </row>
    <row r="46" spans="2:11">
      <c r="I46" s="175" t="s">
        <v>74</v>
      </c>
      <c r="J46" s="175"/>
      <c r="K46" s="175"/>
    </row>
  </sheetData>
  <mergeCells count="23">
    <mergeCell ref="B10:K10"/>
    <mergeCell ref="B4:K4"/>
    <mergeCell ref="B5:K5"/>
    <mergeCell ref="B6:K6"/>
    <mergeCell ref="B7:K7"/>
    <mergeCell ref="B9:K9"/>
    <mergeCell ref="B12:K12"/>
    <mergeCell ref="B13:B15"/>
    <mergeCell ref="C13:F14"/>
    <mergeCell ref="G13:G15"/>
    <mergeCell ref="H13:H15"/>
    <mergeCell ref="I13:I15"/>
    <mergeCell ref="J13:J15"/>
    <mergeCell ref="K13:K15"/>
    <mergeCell ref="I44:K44"/>
    <mergeCell ref="I45:K45"/>
    <mergeCell ref="I46:K46"/>
    <mergeCell ref="B17:H17"/>
    <mergeCell ref="B20:H20"/>
    <mergeCell ref="B30:H30"/>
    <mergeCell ref="B33:H33"/>
    <mergeCell ref="B36:H36"/>
    <mergeCell ref="I43:K43"/>
  </mergeCell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sheetPr>
    <tabColor rgb="FF00B0F0"/>
  </sheetPr>
  <dimension ref="A3:L111"/>
  <sheetViews>
    <sheetView topLeftCell="B73" workbookViewId="0">
      <selection activeCell="D20" sqref="D20"/>
    </sheetView>
  </sheetViews>
  <sheetFormatPr defaultRowHeight="12"/>
  <cols>
    <col min="1" max="1" width="0.28515625" style="99" customWidth="1"/>
    <col min="2" max="2" width="5.5703125" style="99" customWidth="1"/>
    <col min="3" max="3" width="9.140625" style="99"/>
    <col min="4" max="4" width="9.140625" style="101"/>
    <col min="5" max="5" width="11" style="102" customWidth="1"/>
    <col min="6" max="6" width="40.140625" style="102" customWidth="1"/>
    <col min="7" max="7" width="16.28515625" style="102" customWidth="1"/>
    <col min="8" max="8" width="29.7109375" style="102" customWidth="1"/>
    <col min="9" max="9" width="11.85546875" style="99" customWidth="1"/>
    <col min="10" max="10" width="5.5703125" style="103" customWidth="1"/>
    <col min="11" max="11" width="9.5703125" style="99" customWidth="1"/>
    <col min="12" max="12" width="7.5703125" style="102" customWidth="1"/>
    <col min="13" max="16384" width="9.140625" style="99"/>
  </cols>
  <sheetData>
    <row r="3" spans="1:12">
      <c r="B3" s="100"/>
      <c r="C3" s="100"/>
    </row>
    <row r="4" spans="1:12">
      <c r="B4" s="198" t="s">
        <v>277</v>
      </c>
      <c r="C4" s="198"/>
      <c r="D4" s="198"/>
      <c r="E4" s="198"/>
      <c r="F4" s="198"/>
      <c r="G4" s="198"/>
      <c r="H4" s="198"/>
      <c r="I4" s="198"/>
      <c r="J4" s="198"/>
      <c r="K4" s="198"/>
      <c r="L4" s="198"/>
    </row>
    <row r="5" spans="1:12">
      <c r="A5" s="99" t="s">
        <v>278</v>
      </c>
      <c r="B5" s="198"/>
      <c r="C5" s="198"/>
      <c r="D5" s="198"/>
      <c r="E5" s="198"/>
      <c r="F5" s="198"/>
      <c r="G5" s="198"/>
      <c r="H5" s="198"/>
      <c r="I5" s="198"/>
      <c r="J5" s="198"/>
      <c r="K5" s="198"/>
      <c r="L5" s="198"/>
    </row>
    <row r="6" spans="1:12">
      <c r="B6" s="199" t="s">
        <v>2</v>
      </c>
      <c r="C6" s="199"/>
      <c r="D6" s="199"/>
      <c r="E6" s="199"/>
      <c r="F6" s="199"/>
      <c r="G6" s="199"/>
      <c r="H6" s="199"/>
      <c r="I6" s="199"/>
      <c r="J6" s="199"/>
      <c r="K6" s="199"/>
      <c r="L6" s="199"/>
    </row>
    <row r="7" spans="1:12">
      <c r="B7" s="199" t="s">
        <v>279</v>
      </c>
      <c r="C7" s="199"/>
      <c r="D7" s="199"/>
      <c r="E7" s="199"/>
      <c r="F7" s="199"/>
      <c r="G7" s="199"/>
      <c r="H7" s="199"/>
      <c r="I7" s="199"/>
      <c r="J7" s="199"/>
      <c r="K7" s="199"/>
      <c r="L7" s="199"/>
    </row>
    <row r="8" spans="1:12">
      <c r="B8" s="101"/>
      <c r="C8" s="101"/>
    </row>
    <row r="9" spans="1:12">
      <c r="B9" s="197" t="s">
        <v>4</v>
      </c>
      <c r="C9" s="197"/>
      <c r="D9" s="197"/>
      <c r="E9" s="197"/>
      <c r="F9" s="197"/>
      <c r="G9" s="197"/>
      <c r="H9" s="197"/>
      <c r="I9" s="197"/>
      <c r="J9" s="197"/>
      <c r="K9" s="197"/>
      <c r="L9" s="197"/>
    </row>
    <row r="10" spans="1:12">
      <c r="B10" s="197" t="s">
        <v>5</v>
      </c>
      <c r="C10" s="197"/>
      <c r="D10" s="197"/>
      <c r="E10" s="197"/>
      <c r="F10" s="197"/>
      <c r="G10" s="197"/>
      <c r="H10" s="197"/>
      <c r="I10" s="197"/>
      <c r="J10" s="197"/>
      <c r="K10" s="197"/>
      <c r="L10" s="197"/>
    </row>
    <row r="11" spans="1:12">
      <c r="B11" s="104"/>
      <c r="C11" s="104"/>
    </row>
    <row r="12" spans="1:12">
      <c r="B12" s="200" t="s">
        <v>6</v>
      </c>
      <c r="C12" s="200"/>
      <c r="D12" s="200"/>
      <c r="E12" s="200"/>
      <c r="F12" s="200"/>
      <c r="G12" s="200"/>
      <c r="H12" s="200"/>
      <c r="I12" s="200"/>
      <c r="J12" s="200"/>
      <c r="K12" s="200"/>
      <c r="L12" s="200"/>
    </row>
    <row r="13" spans="1:12">
      <c r="B13" s="201" t="s">
        <v>7</v>
      </c>
      <c r="C13" s="202"/>
      <c r="D13" s="202"/>
      <c r="E13" s="203"/>
      <c r="F13" s="201" t="s">
        <v>280</v>
      </c>
      <c r="G13" s="201" t="s">
        <v>281</v>
      </c>
      <c r="H13" s="201" t="s">
        <v>9</v>
      </c>
      <c r="I13" s="201" t="s">
        <v>282</v>
      </c>
      <c r="J13" s="206" t="s">
        <v>283</v>
      </c>
      <c r="K13" s="201" t="s">
        <v>11</v>
      </c>
      <c r="L13" s="201" t="s">
        <v>12</v>
      </c>
    </row>
    <row r="14" spans="1:12">
      <c r="B14" s="201"/>
      <c r="C14" s="204"/>
      <c r="D14" s="204"/>
      <c r="E14" s="205"/>
      <c r="F14" s="201"/>
      <c r="G14" s="201"/>
      <c r="H14" s="201"/>
      <c r="I14" s="201"/>
      <c r="J14" s="206"/>
      <c r="K14" s="201"/>
      <c r="L14" s="201"/>
    </row>
    <row r="15" spans="1:12" ht="36">
      <c r="B15" s="201"/>
      <c r="C15" s="105" t="s">
        <v>13</v>
      </c>
      <c r="D15" s="105" t="s">
        <v>15</v>
      </c>
      <c r="E15" s="105" t="s">
        <v>16</v>
      </c>
      <c r="F15" s="201"/>
      <c r="G15" s="201"/>
      <c r="H15" s="201"/>
      <c r="I15" s="201"/>
      <c r="J15" s="206"/>
      <c r="K15" s="201"/>
      <c r="L15" s="201"/>
    </row>
    <row r="16" spans="1:12">
      <c r="B16" s="106" t="s">
        <v>17</v>
      </c>
      <c r="C16" s="107" t="s">
        <v>18</v>
      </c>
      <c r="D16" s="107" t="s">
        <v>20</v>
      </c>
      <c r="E16" s="107" t="s">
        <v>21</v>
      </c>
      <c r="F16" s="108" t="s">
        <v>22</v>
      </c>
      <c r="G16" s="108" t="s">
        <v>284</v>
      </c>
      <c r="H16" s="106" t="s">
        <v>23</v>
      </c>
      <c r="I16" s="109" t="s">
        <v>24</v>
      </c>
      <c r="J16" s="106" t="s">
        <v>25</v>
      </c>
      <c r="K16" s="107" t="s">
        <v>26</v>
      </c>
      <c r="L16" s="107" t="s">
        <v>285</v>
      </c>
    </row>
    <row r="17" spans="2:12">
      <c r="B17" s="207" t="s">
        <v>286</v>
      </c>
      <c r="C17" s="208"/>
      <c r="D17" s="208"/>
      <c r="E17" s="208"/>
      <c r="F17" s="208"/>
      <c r="G17" s="208"/>
      <c r="H17" s="208"/>
      <c r="I17" s="208"/>
      <c r="J17" s="208"/>
      <c r="K17" s="208"/>
      <c r="L17" s="209"/>
    </row>
    <row r="18" spans="2:12" ht="22.5" customHeight="1">
      <c r="B18" s="110" t="s">
        <v>30</v>
      </c>
      <c r="C18" s="67" t="str">
        <f>IF(F18=0,"",VLOOKUP(F18,DS!$C$3:$E$75,3,0))</f>
        <v>TL/16P</v>
      </c>
      <c r="D18" s="112" t="s">
        <v>824</v>
      </c>
      <c r="E18" s="112">
        <v>42949</v>
      </c>
      <c r="F18" s="113" t="s">
        <v>630</v>
      </c>
      <c r="G18" s="67" t="str">
        <f>IF(F18=0,"",VLOOKUP(F18,DS!$C$3:$E$75,2,0))</f>
        <v>1100592721</v>
      </c>
      <c r="H18" s="113" t="s">
        <v>631</v>
      </c>
      <c r="I18" s="114">
        <v>80925324</v>
      </c>
      <c r="J18" s="115"/>
      <c r="K18" s="114">
        <v>4046266</v>
      </c>
      <c r="L18" s="116"/>
    </row>
    <row r="19" spans="2:12" ht="22.5" customHeight="1">
      <c r="B19" s="111" t="s">
        <v>36</v>
      </c>
      <c r="C19" s="67" t="str">
        <f>IF(F19=0,"",VLOOKUP(F19,DS!$C$3:$E$75,3,0))</f>
        <v>TL/16P</v>
      </c>
      <c r="D19" s="112" t="s">
        <v>825</v>
      </c>
      <c r="E19" s="112">
        <v>42978</v>
      </c>
      <c r="F19" s="113" t="s">
        <v>630</v>
      </c>
      <c r="G19" s="67" t="str">
        <f>IF(F19=0,"",VLOOKUP(F19,DS!$C$3:$E$75,2,0))</f>
        <v>1100592721</v>
      </c>
      <c r="H19" s="113" t="s">
        <v>631</v>
      </c>
      <c r="I19" s="118">
        <v>7822038</v>
      </c>
      <c r="J19" s="111"/>
      <c r="K19" s="114">
        <v>391102</v>
      </c>
      <c r="L19" s="119"/>
    </row>
    <row r="20" spans="2:12" ht="22.5" customHeight="1">
      <c r="B20" s="111" t="s">
        <v>40</v>
      </c>
      <c r="C20" s="67" t="str">
        <f>IF(F20=0,"",VLOOKUP(F20,DS!$C$3:$E$75,3,0))</f>
        <v>AA/16P</v>
      </c>
      <c r="D20" s="112" t="s">
        <v>826</v>
      </c>
      <c r="E20" s="112">
        <v>42963</v>
      </c>
      <c r="F20" s="113" t="s">
        <v>293</v>
      </c>
      <c r="G20" s="67" t="str">
        <f>IF(F20=0,"",VLOOKUP(F20,DS!$C$3:$E$75,2,0))</f>
        <v>0303092786</v>
      </c>
      <c r="H20" s="113" t="s">
        <v>294</v>
      </c>
      <c r="I20" s="118">
        <v>4182280</v>
      </c>
      <c r="J20" s="111"/>
      <c r="K20" s="114">
        <v>418228</v>
      </c>
      <c r="L20" s="120"/>
    </row>
    <row r="21" spans="2:12" ht="22.5" customHeight="1">
      <c r="B21" s="111" t="s">
        <v>44</v>
      </c>
      <c r="C21" s="67" t="str">
        <f>IF(F21=0,"",VLOOKUP(F21,DS!$C$3:$E$75,3,0))</f>
        <v>AA/16P</v>
      </c>
      <c r="D21" s="112" t="s">
        <v>827</v>
      </c>
      <c r="E21" s="112">
        <v>42971</v>
      </c>
      <c r="F21" s="113" t="s">
        <v>293</v>
      </c>
      <c r="G21" s="67" t="str">
        <f>IF(F21=0,"",VLOOKUP(F21,DS!$C$3:$E$75,2,0))</f>
        <v>0303092786</v>
      </c>
      <c r="H21" s="113" t="s">
        <v>294</v>
      </c>
      <c r="I21" s="121">
        <v>4182280</v>
      </c>
      <c r="J21" s="111"/>
      <c r="K21" s="114">
        <v>418228</v>
      </c>
      <c r="L21" s="120"/>
    </row>
    <row r="22" spans="2:12" ht="22.5" customHeight="1">
      <c r="B22" s="111" t="s">
        <v>46</v>
      </c>
      <c r="C22" s="67" t="str">
        <f>IF(F22=0,"",VLOOKUP(F22,DS!$C$3:$E$75,3,0))</f>
        <v>VD/16P</v>
      </c>
      <c r="D22" s="112" t="s">
        <v>828</v>
      </c>
      <c r="E22" s="112">
        <v>42964</v>
      </c>
      <c r="F22" s="113" t="s">
        <v>716</v>
      </c>
      <c r="G22" s="67" t="str">
        <f>IF(F22=0,"",VLOOKUP(F22,DS!$C$3:$E$75,2,0))</f>
        <v>0303099446</v>
      </c>
      <c r="H22" s="113" t="s">
        <v>829</v>
      </c>
      <c r="I22" s="118">
        <v>2616940</v>
      </c>
      <c r="J22" s="111"/>
      <c r="K22" s="122">
        <v>261694</v>
      </c>
      <c r="L22" s="120"/>
    </row>
    <row r="23" spans="2:12" ht="22.5" customHeight="1">
      <c r="B23" s="111" t="s">
        <v>49</v>
      </c>
      <c r="C23" s="67" t="str">
        <f>IF(F23=0,"",VLOOKUP(F23,DS!$C$3:$E$75,3,0))</f>
        <v>VD/16P</v>
      </c>
      <c r="D23" s="112" t="s">
        <v>830</v>
      </c>
      <c r="E23" s="112">
        <v>42969</v>
      </c>
      <c r="F23" s="113" t="s">
        <v>716</v>
      </c>
      <c r="G23" s="67" t="str">
        <f>IF(F23=0,"",VLOOKUP(F23,DS!$C$3:$E$75,2,0))</f>
        <v>0303099446</v>
      </c>
      <c r="H23" s="113" t="s">
        <v>829</v>
      </c>
      <c r="I23" s="118">
        <v>2616365</v>
      </c>
      <c r="J23" s="111"/>
      <c r="K23" s="114">
        <v>261637</v>
      </c>
      <c r="L23" s="119"/>
    </row>
    <row r="24" spans="2:12" ht="22.5" customHeight="1">
      <c r="B24" s="111" t="s">
        <v>52</v>
      </c>
      <c r="C24" s="67" t="str">
        <f>IF(F24=0,"",VLOOKUP(F24,DS!$C$3:$E$75,3,0))</f>
        <v>VD/16P</v>
      </c>
      <c r="D24" s="112" t="s">
        <v>831</v>
      </c>
      <c r="E24" s="112">
        <v>42969</v>
      </c>
      <c r="F24" s="113" t="s">
        <v>716</v>
      </c>
      <c r="G24" s="67" t="str">
        <f>IF(F24=0,"",VLOOKUP(F24,DS!$C$3:$E$75,2,0))</f>
        <v>0303099446</v>
      </c>
      <c r="H24" s="113" t="s">
        <v>829</v>
      </c>
      <c r="I24" s="118">
        <v>2616365</v>
      </c>
      <c r="J24" s="111"/>
      <c r="K24" s="114">
        <v>261637</v>
      </c>
      <c r="L24" s="120"/>
    </row>
    <row r="25" spans="2:12" ht="22.5" customHeight="1">
      <c r="B25" s="111" t="s">
        <v>58</v>
      </c>
      <c r="C25" s="67" t="str">
        <f>IF(F25=0,"",VLOOKUP(F25,DS!$C$3:$E$75,3,0))</f>
        <v>VD/16P</v>
      </c>
      <c r="D25" s="112" t="s">
        <v>832</v>
      </c>
      <c r="E25" s="112">
        <v>42975</v>
      </c>
      <c r="F25" s="113" t="s">
        <v>716</v>
      </c>
      <c r="G25" s="67" t="str">
        <f>IF(F25=0,"",VLOOKUP(F25,DS!$C$3:$E$75,2,0))</f>
        <v>0303099446</v>
      </c>
      <c r="H25" s="113" t="s">
        <v>829</v>
      </c>
      <c r="I25" s="124">
        <v>2616940</v>
      </c>
      <c r="J25" s="111"/>
      <c r="K25" s="114">
        <v>261694</v>
      </c>
      <c r="L25" s="120"/>
    </row>
    <row r="26" spans="2:12" ht="30.75" customHeight="1">
      <c r="B26" s="111" t="s">
        <v>62</v>
      </c>
      <c r="C26" s="67" t="str">
        <f>IF(F26=0,"",VLOOKUP(F26,DS!$C$3:$E$75,3,0))</f>
        <v>GS/11P</v>
      </c>
      <c r="D26" s="112" t="s">
        <v>833</v>
      </c>
      <c r="E26" s="112">
        <v>42957</v>
      </c>
      <c r="F26" s="113" t="s">
        <v>834</v>
      </c>
      <c r="G26" s="67" t="str">
        <f>IF(F26=0,"",VLOOKUP(F26,DS!$C$3:$E$75,2,0))</f>
        <v>0305305214</v>
      </c>
      <c r="H26" s="113" t="s">
        <v>835</v>
      </c>
      <c r="I26" s="118">
        <v>38581200</v>
      </c>
      <c r="J26" s="111"/>
      <c r="K26" s="114">
        <v>3858120</v>
      </c>
      <c r="L26" s="120"/>
    </row>
    <row r="27" spans="2:12" ht="30.75" customHeight="1">
      <c r="B27" s="111" t="s">
        <v>64</v>
      </c>
      <c r="C27" s="67" t="str">
        <f>IF(F27=0,"",VLOOKUP(F27,DS!$C$3:$E$75,3,0))</f>
        <v>TA/16P</v>
      </c>
      <c r="D27" s="112" t="s">
        <v>836</v>
      </c>
      <c r="E27" s="112">
        <v>42971</v>
      </c>
      <c r="F27" s="113" t="s">
        <v>432</v>
      </c>
      <c r="G27" s="67" t="str">
        <f>IF(F27=0,"",VLOOKUP(F27,DS!$C$3:$E$75,2,0))</f>
        <v>0312790184</v>
      </c>
      <c r="H27" s="113" t="s">
        <v>433</v>
      </c>
      <c r="I27" s="118">
        <v>32045455</v>
      </c>
      <c r="J27" s="111"/>
      <c r="K27" s="122">
        <v>3204545</v>
      </c>
      <c r="L27" s="120"/>
    </row>
    <row r="28" spans="2:12" ht="30.75" customHeight="1">
      <c r="B28" s="111" t="s">
        <v>66</v>
      </c>
      <c r="C28" s="67" t="str">
        <f>IF(F28=0,"",VLOOKUP(F28,DS!$C$3:$E$75,3,0))</f>
        <v>AD/16P</v>
      </c>
      <c r="D28" s="112" t="s">
        <v>837</v>
      </c>
      <c r="E28" s="112">
        <v>42969</v>
      </c>
      <c r="F28" s="113" t="s">
        <v>288</v>
      </c>
      <c r="G28" s="67" t="str">
        <f>IF(F28=0,"",VLOOKUP(F28,DS!$C$3:$E$75,2,0))</f>
        <v>0313408566</v>
      </c>
      <c r="H28" s="113" t="s">
        <v>289</v>
      </c>
      <c r="I28" s="118">
        <v>6896280</v>
      </c>
      <c r="J28" s="118"/>
      <c r="K28" s="122">
        <v>689628</v>
      </c>
      <c r="L28" s="120"/>
    </row>
    <row r="29" spans="2:12" ht="30.75" customHeight="1">
      <c r="B29" s="111" t="s">
        <v>94</v>
      </c>
      <c r="C29" s="67" t="str">
        <f>IF(F29=0,"",VLOOKUP(F29,DS!$C$3:$E$75,3,0))</f>
        <v>AD/16P</v>
      </c>
      <c r="D29" s="112" t="s">
        <v>838</v>
      </c>
      <c r="E29" s="112">
        <v>42969</v>
      </c>
      <c r="F29" s="113" t="s">
        <v>288</v>
      </c>
      <c r="G29" s="67" t="str">
        <f>IF(F29=0,"",VLOOKUP(F29,DS!$C$3:$E$75,2,0))</f>
        <v>0313408566</v>
      </c>
      <c r="H29" s="113" t="s">
        <v>289</v>
      </c>
      <c r="I29" s="118">
        <v>6896280</v>
      </c>
      <c r="J29" s="111"/>
      <c r="K29" s="118">
        <v>689628</v>
      </c>
      <c r="L29" s="120"/>
    </row>
    <row r="30" spans="2:12" ht="30.75" customHeight="1">
      <c r="B30" s="111" t="s">
        <v>95</v>
      </c>
      <c r="C30" s="67" t="str">
        <f>IF(F30=0,"",VLOOKUP(F30,DS!$C$3:$E$75,3,0))</f>
        <v>AD/16P</v>
      </c>
      <c r="D30" s="112" t="s">
        <v>839</v>
      </c>
      <c r="E30" s="112">
        <v>42969</v>
      </c>
      <c r="F30" s="113" t="s">
        <v>288</v>
      </c>
      <c r="G30" s="67" t="str">
        <f>IF(F30=0,"",VLOOKUP(F30,DS!$C$3:$E$75,2,0))</f>
        <v>0313408566</v>
      </c>
      <c r="H30" s="113" t="s">
        <v>289</v>
      </c>
      <c r="I30" s="118">
        <v>6896280</v>
      </c>
      <c r="J30" s="111"/>
      <c r="K30" s="122">
        <v>689628</v>
      </c>
      <c r="L30" s="120"/>
    </row>
    <row r="31" spans="2:12" ht="30.75" customHeight="1">
      <c r="B31" s="111" t="s">
        <v>97</v>
      </c>
      <c r="C31" s="67" t="str">
        <f>IF(F31=0,"",VLOOKUP(F31,DS!$C$3:$E$75,3,0))</f>
        <v>AD/16P</v>
      </c>
      <c r="D31" s="112" t="s">
        <v>840</v>
      </c>
      <c r="E31" s="112">
        <v>42975</v>
      </c>
      <c r="F31" s="113" t="s">
        <v>288</v>
      </c>
      <c r="G31" s="67" t="str">
        <f>IF(F31=0,"",VLOOKUP(F31,DS!$C$3:$E$75,2,0))</f>
        <v>0313408566</v>
      </c>
      <c r="H31" s="113" t="s">
        <v>289</v>
      </c>
      <c r="I31" s="118">
        <v>6897795</v>
      </c>
      <c r="J31" s="111"/>
      <c r="K31" s="122">
        <v>689780</v>
      </c>
      <c r="L31" s="120"/>
    </row>
    <row r="32" spans="2:12" ht="30.75" customHeight="1">
      <c r="B32" s="111" t="s">
        <v>125</v>
      </c>
      <c r="C32" s="67" t="str">
        <f>IF(F32=0,"",VLOOKUP(F32,DS!$C$3:$E$75,3,0))</f>
        <v>AD/16P</v>
      </c>
      <c r="D32" s="112" t="s">
        <v>638</v>
      </c>
      <c r="E32" s="112">
        <v>42977</v>
      </c>
      <c r="F32" s="113" t="s">
        <v>288</v>
      </c>
      <c r="G32" s="67" t="str">
        <f>IF(F32=0,"",VLOOKUP(F32,DS!$C$3:$E$75,2,0))</f>
        <v>0313408566</v>
      </c>
      <c r="H32" s="113" t="s">
        <v>289</v>
      </c>
      <c r="I32" s="118">
        <v>11177615</v>
      </c>
      <c r="J32" s="111"/>
      <c r="K32" s="122">
        <v>1117762</v>
      </c>
      <c r="L32" s="120"/>
    </row>
    <row r="33" spans="2:12" ht="30.75" customHeight="1">
      <c r="B33" s="111" t="s">
        <v>146</v>
      </c>
      <c r="C33" s="67" t="str">
        <f>IF(F33=0,"",VLOOKUP(F33,DS!$C$3:$E$75,3,0))</f>
        <v>AC/17E</v>
      </c>
      <c r="D33" s="112" t="s">
        <v>841</v>
      </c>
      <c r="E33" s="112">
        <v>42977</v>
      </c>
      <c r="F33" s="113" t="s">
        <v>304</v>
      </c>
      <c r="G33" s="67" t="str">
        <f>IF(F33=0,"",VLOOKUP(F33,DS!$C$3:$E$75,2,0))</f>
        <v>0300942001017</v>
      </c>
      <c r="H33" s="113" t="s">
        <v>842</v>
      </c>
      <c r="I33" s="118">
        <v>29452400</v>
      </c>
      <c r="J33" s="111"/>
      <c r="K33" s="122">
        <v>2945240</v>
      </c>
      <c r="L33" s="120"/>
    </row>
    <row r="34" spans="2:12" ht="30.75" customHeight="1">
      <c r="B34" s="111" t="s">
        <v>148</v>
      </c>
      <c r="C34" s="67" t="str">
        <f>IF(F34=0,"",VLOOKUP(F34,DS!$C$3:$E$75,3,0))</f>
        <v>AC/17E</v>
      </c>
      <c r="D34" s="112" t="s">
        <v>843</v>
      </c>
      <c r="E34" s="112">
        <v>42977</v>
      </c>
      <c r="F34" s="113" t="s">
        <v>304</v>
      </c>
      <c r="G34" s="67" t="str">
        <f>IF(F34=0,"",VLOOKUP(F34,DS!$C$3:$E$75,2,0))</f>
        <v>0300942001017</v>
      </c>
      <c r="H34" s="113" t="s">
        <v>844</v>
      </c>
      <c r="I34" s="118">
        <v>28645700</v>
      </c>
      <c r="J34" s="111"/>
      <c r="K34" s="122">
        <v>2864570</v>
      </c>
      <c r="L34" s="120"/>
    </row>
    <row r="35" spans="2:12" ht="30.75" customHeight="1">
      <c r="B35" s="111" t="s">
        <v>152</v>
      </c>
      <c r="C35" s="67" t="str">
        <f>IF(F35=0,"",VLOOKUP(F35,DS!$C$3:$E$75,3,0))</f>
        <v>AC/17E</v>
      </c>
      <c r="D35" s="112"/>
      <c r="E35" s="112">
        <v>42977</v>
      </c>
      <c r="F35" s="113" t="s">
        <v>304</v>
      </c>
      <c r="G35" s="67" t="str">
        <f>IF(F35=0,"",VLOOKUP(F35,DS!$C$3:$E$75,2,0))</f>
        <v>0300942001017</v>
      </c>
      <c r="H35" s="113" t="s">
        <v>845</v>
      </c>
      <c r="I35" s="118">
        <v>24312000</v>
      </c>
      <c r="J35" s="111"/>
      <c r="K35" s="122">
        <v>2431200</v>
      </c>
      <c r="L35" s="120"/>
    </row>
    <row r="36" spans="2:12" ht="30.75" customHeight="1">
      <c r="B36" s="111" t="s">
        <v>180</v>
      </c>
      <c r="C36" s="67" t="str">
        <f>IF(F36=0,"",VLOOKUP(F36,DS!$C$3:$E$75,3,0))</f>
        <v>TP/16P</v>
      </c>
      <c r="D36" s="112" t="s">
        <v>846</v>
      </c>
      <c r="E36" s="112">
        <v>42956</v>
      </c>
      <c r="F36" s="113" t="s">
        <v>649</v>
      </c>
      <c r="G36" s="67" t="str">
        <f>IF(F36=0,"",VLOOKUP(F36,DS!$C$3:$E$75,2,0))</f>
        <v>0301755780</v>
      </c>
      <c r="H36" s="113" t="s">
        <v>650</v>
      </c>
      <c r="I36" s="118">
        <v>99414000</v>
      </c>
      <c r="J36" s="111"/>
      <c r="K36" s="118">
        <v>9941400</v>
      </c>
      <c r="L36" s="122"/>
    </row>
    <row r="37" spans="2:12" ht="30.75" customHeight="1">
      <c r="B37" s="111" t="s">
        <v>266</v>
      </c>
      <c r="C37" s="67" t="str">
        <f>IF(F37=0,"",VLOOKUP(F37,DS!$C$3:$E$75,3,0))</f>
        <v>NH/15P</v>
      </c>
      <c r="D37" s="112" t="s">
        <v>847</v>
      </c>
      <c r="E37" s="112">
        <v>42963</v>
      </c>
      <c r="F37" s="113" t="s">
        <v>316</v>
      </c>
      <c r="G37" s="67" t="str">
        <f>IF(F37=0,"",VLOOKUP(F37,DS!$C$3:$E$75,2,0))</f>
        <v>0302673259</v>
      </c>
      <c r="H37" s="113" t="s">
        <v>556</v>
      </c>
      <c r="I37" s="118">
        <v>40162620</v>
      </c>
      <c r="J37" s="111"/>
      <c r="K37" s="118">
        <v>4016262</v>
      </c>
      <c r="L37" s="120"/>
    </row>
    <row r="38" spans="2:12" ht="30.75" customHeight="1">
      <c r="B38" s="111" t="s">
        <v>268</v>
      </c>
      <c r="C38" s="67" t="str">
        <f>IF(F38=0,"",VLOOKUP(F38,DS!$C$3:$E$75,3,0))</f>
        <v>TP/17P</v>
      </c>
      <c r="D38" s="112" t="s">
        <v>848</v>
      </c>
      <c r="E38" s="112">
        <v>42970</v>
      </c>
      <c r="F38" s="113" t="s">
        <v>322</v>
      </c>
      <c r="G38" s="67" t="str">
        <f>IF(F38=0,"",VLOOKUP(F38,DS!$C$3:$E$75,2,0))</f>
        <v>0309484691</v>
      </c>
      <c r="H38" s="113" t="s">
        <v>323</v>
      </c>
      <c r="I38" s="118">
        <v>4800000</v>
      </c>
      <c r="J38" s="111"/>
      <c r="K38" s="118">
        <v>480000</v>
      </c>
      <c r="L38" s="120"/>
    </row>
    <row r="39" spans="2:12" ht="22.5" customHeight="1">
      <c r="B39" s="111" t="s">
        <v>271</v>
      </c>
      <c r="C39" s="67" t="str">
        <f>IF(F39=0,"",VLOOKUP(F39,DS!$C$3:$E$75,3,0))</f>
        <v>PA/16P</v>
      </c>
      <c r="D39" s="112" t="s">
        <v>849</v>
      </c>
      <c r="E39" s="112">
        <v>42948</v>
      </c>
      <c r="F39" s="113" t="s">
        <v>333</v>
      </c>
      <c r="G39" s="67" t="str">
        <f>IF(F39=0,"",VLOOKUP(F39,DS!$C$3:$E$75,2,0))</f>
        <v>0301225896</v>
      </c>
      <c r="H39" s="113" t="s">
        <v>334</v>
      </c>
      <c r="I39" s="118">
        <v>3079091</v>
      </c>
      <c r="J39" s="111"/>
      <c r="K39" s="118">
        <v>307909</v>
      </c>
      <c r="L39" s="120"/>
    </row>
    <row r="40" spans="2:12" ht="22.5" customHeight="1">
      <c r="B40" s="111" t="s">
        <v>272</v>
      </c>
      <c r="C40" s="67" t="str">
        <f>IF(F40=0,"",VLOOKUP(F40,DS!$C$3:$E$75,3,0))</f>
        <v>TL/16P</v>
      </c>
      <c r="D40" s="112" t="s">
        <v>850</v>
      </c>
      <c r="E40" s="112">
        <v>42948</v>
      </c>
      <c r="F40" s="113" t="s">
        <v>630</v>
      </c>
      <c r="G40" s="67" t="str">
        <f>IF(F40=0,"",VLOOKUP(F40,DS!$C$3:$E$75,2,0))</f>
        <v>1100592721</v>
      </c>
      <c r="H40" s="113" t="s">
        <v>631</v>
      </c>
      <c r="I40" s="125">
        <v>4779040</v>
      </c>
      <c r="J40" s="111"/>
      <c r="K40" s="118">
        <v>238952</v>
      </c>
      <c r="L40" s="120"/>
    </row>
    <row r="41" spans="2:12" ht="22.5" customHeight="1">
      <c r="B41" s="111" t="s">
        <v>273</v>
      </c>
      <c r="C41" s="67" t="str">
        <f>IF(F41=0,"",VLOOKUP(F41,DS!$C$3:$E$75,3,0))</f>
        <v>MV/14P</v>
      </c>
      <c r="D41" s="112" t="s">
        <v>851</v>
      </c>
      <c r="E41" s="112">
        <v>42949</v>
      </c>
      <c r="F41" s="113" t="s">
        <v>454</v>
      </c>
      <c r="G41" s="67" t="str">
        <f>IF(F41=0,"",VLOOKUP(F41,DS!$C$3:$E$75,2,0))</f>
        <v>0312181545</v>
      </c>
      <c r="H41" s="113" t="s">
        <v>455</v>
      </c>
      <c r="I41" s="125">
        <v>3325000</v>
      </c>
      <c r="J41" s="111"/>
      <c r="K41" s="118">
        <v>332500</v>
      </c>
      <c r="L41" s="120"/>
    </row>
    <row r="42" spans="2:12" ht="27.75" customHeight="1">
      <c r="B42" s="111" t="s">
        <v>324</v>
      </c>
      <c r="C42" s="67" t="str">
        <f>IF(F42=0,"",VLOOKUP(F42,DS!$C$3:$E$75,3,0))</f>
        <v>TT/16P</v>
      </c>
      <c r="D42" s="112" t="s">
        <v>852</v>
      </c>
      <c r="E42" s="112">
        <v>42950</v>
      </c>
      <c r="F42" s="113" t="s">
        <v>354</v>
      </c>
      <c r="G42" s="67" t="str">
        <f>IF(F42=0,"",VLOOKUP(F42,DS!$C$3:$E$75,2,0))</f>
        <v>0300710843</v>
      </c>
      <c r="H42" s="113" t="s">
        <v>455</v>
      </c>
      <c r="I42" s="125">
        <v>7243360</v>
      </c>
      <c r="J42" s="111"/>
      <c r="K42" s="125">
        <v>724336</v>
      </c>
      <c r="L42" s="120"/>
    </row>
    <row r="43" spans="2:12" ht="27.75" customHeight="1">
      <c r="B43" s="111" t="s">
        <v>325</v>
      </c>
      <c r="C43" s="67" t="str">
        <f>IF(F43=0,"",VLOOKUP(F43,DS!$C$3:$E$75,3,0))</f>
        <v>AA/16P</v>
      </c>
      <c r="D43" s="112" t="s">
        <v>853</v>
      </c>
      <c r="E43" s="112">
        <v>42950</v>
      </c>
      <c r="F43" s="113" t="s">
        <v>344</v>
      </c>
      <c r="G43" s="67" t="str">
        <f>IF(F43=0,"",VLOOKUP(F43,DS!$C$3:$E$75,2,0))</f>
        <v>0300450673</v>
      </c>
      <c r="H43" s="113" t="s">
        <v>682</v>
      </c>
      <c r="I43" s="125">
        <v>1418291</v>
      </c>
      <c r="J43" s="111"/>
      <c r="K43" s="125">
        <v>141829</v>
      </c>
      <c r="L43" s="120"/>
    </row>
    <row r="44" spans="2:12" ht="27.75" customHeight="1">
      <c r="B44" s="111" t="s">
        <v>295</v>
      </c>
      <c r="C44" s="67" t="str">
        <f>IF(F44=0,"",VLOOKUP(F44,DS!$C$3:$E$75,3,0))</f>
        <v>LA/16E</v>
      </c>
      <c r="D44" s="154" t="s">
        <v>854</v>
      </c>
      <c r="E44" s="112">
        <v>42953</v>
      </c>
      <c r="F44" s="155" t="s">
        <v>348</v>
      </c>
      <c r="G44" s="67" t="str">
        <f>IF(F44=0,"",VLOOKUP(F44,DS!$C$3:$E$75,2,0))</f>
        <v>0106869738-030</v>
      </c>
      <c r="H44" s="113" t="s">
        <v>855</v>
      </c>
      <c r="I44" s="125">
        <v>2767769</v>
      </c>
      <c r="J44" s="111"/>
      <c r="K44" s="125">
        <v>276777</v>
      </c>
      <c r="L44" s="120"/>
    </row>
    <row r="45" spans="2:12" ht="27.75" customHeight="1">
      <c r="B45" s="111" t="s">
        <v>499</v>
      </c>
      <c r="C45" s="67" t="str">
        <f>IF(F45=0,"",VLOOKUP(F45,DS!$C$3:$E$75,3,0))</f>
        <v>TP/17P</v>
      </c>
      <c r="D45" s="112" t="s">
        <v>856</v>
      </c>
      <c r="E45" s="112">
        <v>42955</v>
      </c>
      <c r="F45" s="161" t="s">
        <v>336</v>
      </c>
      <c r="G45" s="67" t="str">
        <f>IF(F45=0,"",VLOOKUP(F45,DS!$C$3:$E$75,2,0))</f>
        <v>302554935</v>
      </c>
      <c r="H45" s="113" t="s">
        <v>337</v>
      </c>
      <c r="I45" s="125">
        <v>1110000</v>
      </c>
      <c r="J45" s="111"/>
      <c r="K45" s="125">
        <v>55500</v>
      </c>
      <c r="L45" s="120"/>
    </row>
    <row r="46" spans="2:12" ht="27.75" customHeight="1">
      <c r="B46" s="111" t="s">
        <v>326</v>
      </c>
      <c r="C46" s="67" t="str">
        <f>IF(F46=0,"",VLOOKUP(F46,DS!$C$3:$E$75,3,0))</f>
        <v>AA/16P</v>
      </c>
      <c r="D46" s="112" t="s">
        <v>857</v>
      </c>
      <c r="E46" s="112">
        <v>42956</v>
      </c>
      <c r="F46" s="113" t="s">
        <v>344</v>
      </c>
      <c r="G46" s="67" t="str">
        <f>IF(F46=0,"",VLOOKUP(F46,DS!$C$3:$E$75,2,0))</f>
        <v>0300450673</v>
      </c>
      <c r="H46" s="113" t="s">
        <v>682</v>
      </c>
      <c r="I46" s="125">
        <v>902109</v>
      </c>
      <c r="J46" s="111"/>
      <c r="K46" s="125">
        <v>90211</v>
      </c>
      <c r="L46" s="120"/>
    </row>
    <row r="47" spans="2:12" ht="27.75" customHeight="1">
      <c r="B47" s="111" t="s">
        <v>330</v>
      </c>
      <c r="C47" s="67" t="str">
        <f>IF(F47=0,"",VLOOKUP(F47,DS!$C$3:$E$75,3,0))</f>
        <v>AA/16P</v>
      </c>
      <c r="D47" s="112" t="s">
        <v>858</v>
      </c>
      <c r="E47" s="112">
        <v>42956</v>
      </c>
      <c r="F47" s="113" t="s">
        <v>859</v>
      </c>
      <c r="G47" s="67" t="str">
        <f>IF(F47=0,"",VLOOKUP(F47,DS!$C$3:$E$75,2,0))</f>
        <v>0301514584</v>
      </c>
      <c r="H47" s="113" t="s">
        <v>860</v>
      </c>
      <c r="I47" s="125">
        <v>2000000</v>
      </c>
      <c r="J47" s="111"/>
      <c r="K47" s="125">
        <v>100000</v>
      </c>
      <c r="L47" s="120"/>
    </row>
    <row r="48" spans="2:12" ht="27.75" customHeight="1">
      <c r="B48" s="111" t="s">
        <v>338</v>
      </c>
      <c r="C48" s="67" t="str">
        <f>IF(F48=0,"",VLOOKUP(F48,DS!$C$3:$E$75,3,0))</f>
        <v>AA/14P</v>
      </c>
      <c r="D48" s="112" t="s">
        <v>861</v>
      </c>
      <c r="E48" s="112">
        <v>42958</v>
      </c>
      <c r="F48" s="113" t="s">
        <v>358</v>
      </c>
      <c r="G48" s="67" t="str">
        <f>IF(F48=0,"",VLOOKUP(F48,DS!$C$3:$E$75,2,0))</f>
        <v>0302499201</v>
      </c>
      <c r="H48" s="113" t="s">
        <v>359</v>
      </c>
      <c r="I48" s="125">
        <v>9886364</v>
      </c>
      <c r="J48" s="111"/>
      <c r="K48" s="125">
        <v>988636</v>
      </c>
      <c r="L48" s="120"/>
    </row>
    <row r="49" spans="2:12" ht="27.75" customHeight="1">
      <c r="B49" s="111" t="s">
        <v>342</v>
      </c>
      <c r="C49" s="67" t="str">
        <f>IF(F49=0,"",VLOOKUP(F49,DS!$C$3:$E$75,3,0))</f>
        <v>TP/17P</v>
      </c>
      <c r="D49" s="112" t="s">
        <v>862</v>
      </c>
      <c r="E49" s="112">
        <v>42958</v>
      </c>
      <c r="F49" s="113" t="s">
        <v>863</v>
      </c>
      <c r="G49" s="67" t="str">
        <f>IF(F49=0,"",VLOOKUP(F49,DS!$C$3:$E$75,2,0))</f>
        <v>0302554933</v>
      </c>
      <c r="H49" s="113" t="s">
        <v>864</v>
      </c>
      <c r="I49" s="125">
        <v>1700000</v>
      </c>
      <c r="J49" s="111"/>
      <c r="K49" s="125">
        <v>85000</v>
      </c>
      <c r="L49" s="120"/>
    </row>
    <row r="50" spans="2:12" ht="27.75" customHeight="1">
      <c r="B50" s="111" t="s">
        <v>346</v>
      </c>
      <c r="C50" s="67" t="str">
        <f>IF(F50=0,"",VLOOKUP(F50,DS!$C$3:$E$75,3,0))</f>
        <v>AA/16P</v>
      </c>
      <c r="D50" s="112" t="s">
        <v>865</v>
      </c>
      <c r="E50" s="112">
        <v>42961</v>
      </c>
      <c r="F50" s="113" t="s">
        <v>344</v>
      </c>
      <c r="G50" s="67" t="str">
        <f>IF(F50=0,"",VLOOKUP(F50,DS!$C$3:$E$75,2,0))</f>
        <v>0300450673</v>
      </c>
      <c r="H50" s="113" t="s">
        <v>682</v>
      </c>
      <c r="I50" s="125">
        <v>1829800</v>
      </c>
      <c r="J50" s="111"/>
      <c r="K50" s="125">
        <v>182980</v>
      </c>
      <c r="L50" s="120"/>
    </row>
    <row r="51" spans="2:12" ht="27.75" customHeight="1">
      <c r="B51" s="111" t="s">
        <v>350</v>
      </c>
      <c r="C51" s="67" t="str">
        <f>IF(F51=0,"",VLOOKUP(F51,DS!$C$3:$E$75,3,0))</f>
        <v>AA/16P</v>
      </c>
      <c r="D51" s="112" t="s">
        <v>866</v>
      </c>
      <c r="E51" s="112">
        <v>42962</v>
      </c>
      <c r="F51" s="113" t="s">
        <v>344</v>
      </c>
      <c r="G51" s="67" t="str">
        <f>IF(F51=0,"",VLOOKUP(F51,DS!$C$3:$E$75,2,0))</f>
        <v>0300450673</v>
      </c>
      <c r="H51" s="113" t="s">
        <v>682</v>
      </c>
      <c r="I51" s="125">
        <v>1643764</v>
      </c>
      <c r="J51" s="111"/>
      <c r="K51" s="125">
        <v>164376</v>
      </c>
      <c r="L51" s="120"/>
    </row>
    <row r="52" spans="2:12" ht="27.75" customHeight="1">
      <c r="B52" s="111" t="s">
        <v>352</v>
      </c>
      <c r="C52" s="67" t="str">
        <f>IF(F52=0,"",VLOOKUP(F52,DS!$C$3:$E$75,3,0))</f>
        <v>AA/16P</v>
      </c>
      <c r="D52" s="112" t="s">
        <v>867</v>
      </c>
      <c r="E52" s="112">
        <v>42965</v>
      </c>
      <c r="F52" s="113" t="s">
        <v>293</v>
      </c>
      <c r="G52" s="67" t="str">
        <f>IF(F52=0,"",VLOOKUP(F52,DS!$C$3:$E$75,2,0))</f>
        <v>0303092786</v>
      </c>
      <c r="H52" s="113" t="s">
        <v>868</v>
      </c>
      <c r="I52" s="125">
        <v>6063800</v>
      </c>
      <c r="J52" s="111"/>
      <c r="K52" s="125">
        <v>606380</v>
      </c>
      <c r="L52" s="120"/>
    </row>
    <row r="53" spans="2:12" ht="27.75" customHeight="1">
      <c r="B53" s="111" t="s">
        <v>356</v>
      </c>
      <c r="C53" s="67" t="str">
        <f>IF(F53=0,"",VLOOKUP(F53,DS!$C$3:$E$75,3,0))</f>
        <v>AA/16P</v>
      </c>
      <c r="D53" s="112" t="s">
        <v>869</v>
      </c>
      <c r="E53" s="112">
        <v>42966</v>
      </c>
      <c r="F53" s="113" t="s">
        <v>344</v>
      </c>
      <c r="G53" s="67" t="str">
        <f>IF(F53=0,"",VLOOKUP(F53,DS!$C$3:$E$75,2,0))</f>
        <v>0300450673</v>
      </c>
      <c r="H53" s="113" t="s">
        <v>682</v>
      </c>
      <c r="I53" s="125">
        <v>1688391</v>
      </c>
      <c r="J53" s="111"/>
      <c r="K53" s="125">
        <v>168839</v>
      </c>
      <c r="L53" s="120"/>
    </row>
    <row r="54" spans="2:12" ht="27.75" customHeight="1">
      <c r="B54" s="111" t="s">
        <v>360</v>
      </c>
      <c r="C54" s="67" t="str">
        <f>IF(F54=0,"",VLOOKUP(F54,DS!$C$3:$E$75,3,0))</f>
        <v>AA/14P</v>
      </c>
      <c r="D54" s="112" t="s">
        <v>870</v>
      </c>
      <c r="E54" s="112">
        <v>42966</v>
      </c>
      <c r="F54" s="113" t="s">
        <v>517</v>
      </c>
      <c r="G54" s="67" t="str">
        <f>IF(F54=0,"",VLOOKUP(F54,DS!$C$3:$E$75,2,0))</f>
        <v>0301481321</v>
      </c>
      <c r="H54" s="113" t="s">
        <v>518</v>
      </c>
      <c r="I54" s="125">
        <v>1458000</v>
      </c>
      <c r="J54" s="111"/>
      <c r="K54" s="125">
        <v>145800</v>
      </c>
      <c r="L54" s="120"/>
    </row>
    <row r="55" spans="2:12" ht="27.75" customHeight="1">
      <c r="B55" s="111" t="s">
        <v>364</v>
      </c>
      <c r="C55" s="67" t="str">
        <f>IF(F55=0,"",VLOOKUP(F55,DS!$C$3:$E$75,3,0))</f>
        <v>AC/16P</v>
      </c>
      <c r="D55" s="112" t="s">
        <v>871</v>
      </c>
      <c r="E55" s="112">
        <v>42968</v>
      </c>
      <c r="F55" s="113" t="s">
        <v>362</v>
      </c>
      <c r="G55" s="67" t="str">
        <f>IF(F55=0,"",VLOOKUP(F55,DS!$C$3:$E$75,2,0))</f>
        <v>0300514849</v>
      </c>
      <c r="H55" s="113" t="s">
        <v>872</v>
      </c>
      <c r="I55" s="125">
        <v>2795454</v>
      </c>
      <c r="J55" s="111"/>
      <c r="K55" s="125">
        <v>279546</v>
      </c>
      <c r="L55" s="120"/>
    </row>
    <row r="56" spans="2:12" ht="27.75" customHeight="1">
      <c r="B56" s="111" t="s">
        <v>368</v>
      </c>
      <c r="C56" s="67" t="str">
        <f>IF(F56=0,"",VLOOKUP(F56,DS!$C$3:$E$75,3,0))</f>
        <v>AA/17P</v>
      </c>
      <c r="D56" s="112" t="s">
        <v>873</v>
      </c>
      <c r="E56" s="112">
        <v>42968</v>
      </c>
      <c r="F56" s="113" t="s">
        <v>874</v>
      </c>
      <c r="G56" s="67" t="str">
        <f>IF(F56=0,"",VLOOKUP(F56,DS!$C$3:$E$75,2,0))</f>
        <v>0305064424</v>
      </c>
      <c r="H56" s="113" t="s">
        <v>875</v>
      </c>
      <c r="I56" s="125">
        <v>100144</v>
      </c>
      <c r="J56" s="111"/>
      <c r="K56" s="125">
        <v>5271</v>
      </c>
      <c r="L56" s="120"/>
    </row>
    <row r="57" spans="2:12" ht="27.75" customHeight="1">
      <c r="B57" s="111" t="s">
        <v>370</v>
      </c>
      <c r="C57" s="67" t="str">
        <f>IF(F57=0,"",VLOOKUP(F57,DS!$C$3:$E$75,3,0))</f>
        <v>RV/14P</v>
      </c>
      <c r="D57" s="112" t="s">
        <v>876</v>
      </c>
      <c r="E57" s="112">
        <v>42969</v>
      </c>
      <c r="F57" s="113" t="s">
        <v>877</v>
      </c>
      <c r="G57" s="67" t="str">
        <f>IF(F57=0,"",VLOOKUP(F57,DS!$C$3:$E$75,2,0))</f>
        <v>0312938443</v>
      </c>
      <c r="H57" s="113" t="s">
        <v>878</v>
      </c>
      <c r="I57" s="125">
        <v>5280000</v>
      </c>
      <c r="J57" s="111"/>
      <c r="K57" s="125">
        <v>528000</v>
      </c>
      <c r="L57" s="120"/>
    </row>
    <row r="58" spans="2:12" ht="27.75" customHeight="1">
      <c r="B58" s="111" t="s">
        <v>374</v>
      </c>
      <c r="C58" s="67" t="str">
        <f>IF(F58=0,"",VLOOKUP(F58,DS!$C$3:$E$75,3,0))</f>
        <v>TP/17P</v>
      </c>
      <c r="D58" s="112" t="s">
        <v>879</v>
      </c>
      <c r="E58" s="112">
        <v>42969</v>
      </c>
      <c r="F58" s="161" t="s">
        <v>336</v>
      </c>
      <c r="G58" s="67" t="str">
        <f>IF(F58=0,"",VLOOKUP(F58,DS!$C$3:$E$75,2,0))</f>
        <v>302554935</v>
      </c>
      <c r="H58" s="113" t="s">
        <v>337</v>
      </c>
      <c r="I58" s="125">
        <v>1000000</v>
      </c>
      <c r="J58" s="111"/>
      <c r="K58" s="125">
        <v>50000</v>
      </c>
      <c r="L58" s="120"/>
    </row>
    <row r="59" spans="2:12" ht="27.75" customHeight="1">
      <c r="B59" s="111" t="s">
        <v>376</v>
      </c>
      <c r="C59" s="67" t="str">
        <f>IF(F59=0,"",VLOOKUP(F59,DS!$C$3:$E$75,3,0))</f>
        <v>AA/16P</v>
      </c>
      <c r="D59" s="112" t="s">
        <v>880</v>
      </c>
      <c r="E59" s="112">
        <v>42971</v>
      </c>
      <c r="F59" s="113" t="s">
        <v>344</v>
      </c>
      <c r="G59" s="67" t="str">
        <f>IF(F59=0,"",VLOOKUP(F59,DS!$C$3:$E$75,2,0))</f>
        <v>0300450673</v>
      </c>
      <c r="H59" s="113" t="s">
        <v>682</v>
      </c>
      <c r="I59" s="125">
        <v>2502381</v>
      </c>
      <c r="J59" s="111"/>
      <c r="K59" s="122">
        <v>250239</v>
      </c>
      <c r="L59" s="120"/>
    </row>
    <row r="60" spans="2:12" ht="27.75" customHeight="1">
      <c r="B60" s="111" t="s">
        <v>380</v>
      </c>
      <c r="C60" s="67" t="str">
        <f>IF(F60=0,"",VLOOKUP(F60,DS!$C$3:$E$75,3,0))</f>
        <v>HL/15P</v>
      </c>
      <c r="D60" s="113" t="s">
        <v>881</v>
      </c>
      <c r="E60" s="112">
        <v>42971</v>
      </c>
      <c r="F60" s="113" t="s">
        <v>396</v>
      </c>
      <c r="G60" s="67" t="str">
        <f>IF(F60=0,"",VLOOKUP(F60,DS!$C$3:$E$75,2,0))</f>
        <v>1100678866</v>
      </c>
      <c r="H60" s="113" t="s">
        <v>882</v>
      </c>
      <c r="I60" s="125">
        <v>11500000</v>
      </c>
      <c r="J60" s="111"/>
      <c r="K60" s="122">
        <v>1150000</v>
      </c>
      <c r="L60" s="120"/>
    </row>
    <row r="61" spans="2:12" ht="27.75" customHeight="1">
      <c r="B61" s="111" t="s">
        <v>382</v>
      </c>
      <c r="C61" s="67" t="str">
        <f>IF(F61=0,"",VLOOKUP(F61,DS!$C$3:$E$75,3,0))</f>
        <v>TP/17P</v>
      </c>
      <c r="D61" s="112" t="s">
        <v>883</v>
      </c>
      <c r="E61" s="112">
        <v>42977</v>
      </c>
      <c r="F61" s="161" t="s">
        <v>336</v>
      </c>
      <c r="G61" s="67" t="str">
        <f>IF(F61=0,"",VLOOKUP(F61,DS!$C$3:$E$75,2,0))</f>
        <v>302554935</v>
      </c>
      <c r="H61" s="113" t="s">
        <v>337</v>
      </c>
      <c r="I61" s="125">
        <v>1180000</v>
      </c>
      <c r="J61" s="111"/>
      <c r="K61" s="122">
        <v>59000</v>
      </c>
      <c r="L61" s="120"/>
    </row>
    <row r="62" spans="2:12" ht="27.75" customHeight="1">
      <c r="B62" s="111" t="s">
        <v>385</v>
      </c>
      <c r="C62" s="67" t="str">
        <f>IF(F62=0,"",VLOOKUP(F62,DS!$C$3:$E$75,3,0))</f>
        <v>AA/16P</v>
      </c>
      <c r="D62" s="112" t="s">
        <v>884</v>
      </c>
      <c r="E62" s="112">
        <v>42978</v>
      </c>
      <c r="F62" s="113" t="s">
        <v>344</v>
      </c>
      <c r="G62" s="67" t="str">
        <f>IF(F62=0,"",VLOOKUP(F62,DS!$C$3:$E$75,2,0))</f>
        <v>0300450673</v>
      </c>
      <c r="H62" s="113" t="s">
        <v>682</v>
      </c>
      <c r="I62" s="125">
        <v>1450882</v>
      </c>
      <c r="J62" s="111"/>
      <c r="K62" s="122">
        <v>145088</v>
      </c>
      <c r="L62" s="120"/>
    </row>
    <row r="63" spans="2:12" ht="27.75" customHeight="1">
      <c r="B63" s="111" t="s">
        <v>389</v>
      </c>
      <c r="C63" s="67" t="str">
        <f>IF(F63=0,"",VLOOKUP(F63,DS!$C$3:$E$75,3,0))</f>
        <v>AC/16P</v>
      </c>
      <c r="D63" s="112" t="s">
        <v>885</v>
      </c>
      <c r="E63" s="112">
        <v>42978</v>
      </c>
      <c r="F63" s="113" t="s">
        <v>451</v>
      </c>
      <c r="G63" s="67" t="str">
        <f>IF(F63=0,"",VLOOKUP(F63,DS!$C$3:$E$75,2,0))</f>
        <v>0104093672</v>
      </c>
      <c r="H63" s="113" t="s">
        <v>886</v>
      </c>
      <c r="I63" s="125">
        <v>139265</v>
      </c>
      <c r="J63" s="111"/>
      <c r="K63" s="122">
        <v>13927</v>
      </c>
      <c r="L63" s="120"/>
    </row>
    <row r="64" spans="2:12" ht="27.75" customHeight="1">
      <c r="B64" s="111" t="s">
        <v>391</v>
      </c>
      <c r="C64" s="67"/>
      <c r="D64" s="112"/>
      <c r="E64" s="112">
        <v>42978</v>
      </c>
      <c r="F64" s="113" t="s">
        <v>401</v>
      </c>
      <c r="G64" s="67"/>
      <c r="H64" s="113" t="s">
        <v>887</v>
      </c>
      <c r="I64" s="125">
        <v>4047273</v>
      </c>
      <c r="J64" s="111"/>
      <c r="K64" s="122">
        <v>404727</v>
      </c>
      <c r="L64" s="120"/>
    </row>
    <row r="65" spans="2:12" ht="22.5" customHeight="1">
      <c r="B65" s="111" t="s">
        <v>394</v>
      </c>
      <c r="C65" s="67" t="str">
        <f>IF(F65=0,"",VLOOKUP(F65,DS!$C$3:$E$75,3,0))</f>
        <v>AA/17T</v>
      </c>
      <c r="D65" s="112" t="s">
        <v>404</v>
      </c>
      <c r="E65" s="112">
        <v>42948</v>
      </c>
      <c r="F65" s="113" t="s">
        <v>405</v>
      </c>
      <c r="G65" s="67" t="str">
        <f>IF(F65=0,"",VLOOKUP(F65,DS!$C$3:$E$75,2,0))</f>
        <v>0101057919-029</v>
      </c>
      <c r="H65" s="113" t="s">
        <v>590</v>
      </c>
      <c r="I65" s="125">
        <v>21000</v>
      </c>
      <c r="J65" s="111"/>
      <c r="K65" s="122">
        <v>2100</v>
      </c>
      <c r="L65" s="120"/>
    </row>
    <row r="66" spans="2:12" ht="22.5" customHeight="1">
      <c r="B66" s="111" t="s">
        <v>398</v>
      </c>
      <c r="C66" s="67" t="str">
        <f>IF(F66=0,"",VLOOKUP(F66,DS!$C$3:$E$75,3,0))</f>
        <v>AA/17T</v>
      </c>
      <c r="D66" s="112" t="s">
        <v>404</v>
      </c>
      <c r="E66" s="112">
        <v>42948</v>
      </c>
      <c r="F66" s="113" t="s">
        <v>405</v>
      </c>
      <c r="G66" s="67" t="str">
        <f>IF(F66=0,"",VLOOKUP(F66,DS!$C$3:$E$75,2,0))</f>
        <v>0101057919-029</v>
      </c>
      <c r="H66" s="113" t="s">
        <v>590</v>
      </c>
      <c r="I66" s="125">
        <v>21000</v>
      </c>
      <c r="J66" s="111"/>
      <c r="K66" s="122">
        <v>2100</v>
      </c>
      <c r="L66" s="120"/>
    </row>
    <row r="67" spans="2:12" ht="22.5" customHeight="1">
      <c r="B67" s="111" t="s">
        <v>400</v>
      </c>
      <c r="C67" s="67" t="str">
        <f>IF(F67=0,"",VLOOKUP(F67,DS!$C$3:$E$75,3,0))</f>
        <v>AA/17T</v>
      </c>
      <c r="D67" s="112" t="s">
        <v>404</v>
      </c>
      <c r="E67" s="112">
        <v>42948</v>
      </c>
      <c r="F67" s="113" t="s">
        <v>405</v>
      </c>
      <c r="G67" s="67" t="str">
        <f>IF(F67=0,"",VLOOKUP(F67,DS!$C$3:$E$75,2,0))</f>
        <v>0101057919-029</v>
      </c>
      <c r="H67" s="113" t="s">
        <v>590</v>
      </c>
      <c r="I67" s="125">
        <v>17807</v>
      </c>
      <c r="J67" s="111"/>
      <c r="K67" s="122">
        <v>1781</v>
      </c>
      <c r="L67" s="120"/>
    </row>
    <row r="68" spans="2:12" ht="22.5" customHeight="1">
      <c r="B68" s="111" t="s">
        <v>403</v>
      </c>
      <c r="C68" s="67" t="str">
        <f>IF(F68=0,"",VLOOKUP(F68,DS!$C$3:$E$75,3,0))</f>
        <v>AA/17T</v>
      </c>
      <c r="D68" s="112" t="s">
        <v>404</v>
      </c>
      <c r="E68" s="112">
        <v>42949</v>
      </c>
      <c r="F68" s="113" t="s">
        <v>405</v>
      </c>
      <c r="G68" s="67" t="str">
        <f>IF(F68=0,"",VLOOKUP(F68,DS!$C$3:$E$75,2,0))</f>
        <v>0101057919-029</v>
      </c>
      <c r="H68" s="113" t="s">
        <v>590</v>
      </c>
      <c r="I68" s="125">
        <v>1091145</v>
      </c>
      <c r="J68" s="111"/>
      <c r="K68" s="122">
        <v>109115</v>
      </c>
      <c r="L68" s="120"/>
    </row>
    <row r="69" spans="2:12" ht="22.5" customHeight="1">
      <c r="B69" s="111" t="s">
        <v>407</v>
      </c>
      <c r="C69" s="67" t="str">
        <f>IF(F69=0,"",VLOOKUP(F69,DS!$C$3:$E$75,3,0))</f>
        <v>AA/17T</v>
      </c>
      <c r="D69" s="112" t="s">
        <v>404</v>
      </c>
      <c r="E69" s="112">
        <v>42955</v>
      </c>
      <c r="F69" s="113" t="s">
        <v>405</v>
      </c>
      <c r="G69" s="67" t="str">
        <f>IF(F69=0,"",VLOOKUP(F69,DS!$C$3:$E$75,2,0))</f>
        <v>0101057919-029</v>
      </c>
      <c r="H69" s="113" t="s">
        <v>704</v>
      </c>
      <c r="I69" s="125">
        <v>113800</v>
      </c>
      <c r="J69" s="111"/>
      <c r="K69" s="122">
        <v>11380</v>
      </c>
      <c r="L69" s="120"/>
    </row>
    <row r="70" spans="2:12" ht="22.5" customHeight="1">
      <c r="B70" s="111" t="s">
        <v>408</v>
      </c>
      <c r="C70" s="67" t="str">
        <f>IF(F70=0,"",VLOOKUP(F70,DS!$C$3:$E$75,3,0))</f>
        <v>AA/17T</v>
      </c>
      <c r="D70" s="112" t="s">
        <v>404</v>
      </c>
      <c r="E70" s="112">
        <v>42955</v>
      </c>
      <c r="F70" s="113" t="s">
        <v>405</v>
      </c>
      <c r="G70" s="67" t="str">
        <f>IF(F70=0,"",VLOOKUP(F70,DS!$C$3:$E$75,2,0))</f>
        <v>0101057919-029</v>
      </c>
      <c r="H70" s="113" t="s">
        <v>704</v>
      </c>
      <c r="I70" s="125">
        <v>868522</v>
      </c>
      <c r="J70" s="111"/>
      <c r="K70" s="122">
        <v>86852</v>
      </c>
      <c r="L70" s="120"/>
    </row>
    <row r="71" spans="2:12" ht="22.5" customHeight="1">
      <c r="B71" s="111" t="s">
        <v>409</v>
      </c>
      <c r="C71" s="67" t="str">
        <f>IF(F71=0,"",VLOOKUP(F71,DS!$C$3:$E$75,3,0))</f>
        <v>AA/17T</v>
      </c>
      <c r="D71" s="112" t="s">
        <v>404</v>
      </c>
      <c r="E71" s="112">
        <v>42956</v>
      </c>
      <c r="F71" s="113" t="s">
        <v>405</v>
      </c>
      <c r="G71" s="67" t="str">
        <f>IF(F71=0,"",VLOOKUP(F71,DS!$C$3:$E$75,2,0))</f>
        <v>0101057919-029</v>
      </c>
      <c r="H71" s="113" t="s">
        <v>704</v>
      </c>
      <c r="I71" s="125">
        <v>113800</v>
      </c>
      <c r="J71" s="111"/>
      <c r="K71" s="122">
        <v>11380</v>
      </c>
      <c r="L71" s="120"/>
    </row>
    <row r="72" spans="2:12" ht="22.5" customHeight="1">
      <c r="B72" s="111" t="s">
        <v>410</v>
      </c>
      <c r="C72" s="67" t="str">
        <f>IF(F72=0,"",VLOOKUP(F72,DS!$C$3:$E$75,3,0))</f>
        <v>AA/17T</v>
      </c>
      <c r="D72" s="112" t="s">
        <v>404</v>
      </c>
      <c r="E72" s="112">
        <v>42956</v>
      </c>
      <c r="F72" s="113" t="s">
        <v>405</v>
      </c>
      <c r="G72" s="67" t="str">
        <f>IF(F72=0,"",VLOOKUP(F72,DS!$C$3:$E$75,2,0))</f>
        <v>0101057919-029</v>
      </c>
      <c r="H72" s="113" t="s">
        <v>704</v>
      </c>
      <c r="I72" s="125">
        <v>1587237</v>
      </c>
      <c r="J72" s="111"/>
      <c r="K72" s="122">
        <v>158724</v>
      </c>
      <c r="L72" s="120"/>
    </row>
    <row r="73" spans="2:12" ht="22.5" customHeight="1">
      <c r="B73" s="111" t="s">
        <v>411</v>
      </c>
      <c r="C73" s="67" t="str">
        <f>IF(F73=0,"",VLOOKUP(F73,DS!$C$3:$E$75,3,0))</f>
        <v>AA/17T</v>
      </c>
      <c r="D73" s="112" t="s">
        <v>404</v>
      </c>
      <c r="E73" s="112">
        <v>42957</v>
      </c>
      <c r="F73" s="113" t="s">
        <v>405</v>
      </c>
      <c r="G73" s="67" t="str">
        <f>IF(F73=0,"",VLOOKUP(F73,DS!$C$3:$E$75,2,0))</f>
        <v>0101057919-029</v>
      </c>
      <c r="H73" s="113" t="s">
        <v>406</v>
      </c>
      <c r="I73" s="125">
        <v>766358</v>
      </c>
      <c r="J73" s="111"/>
      <c r="K73" s="125">
        <v>76636</v>
      </c>
      <c r="L73" s="120"/>
    </row>
    <row r="74" spans="2:12" ht="22.5" customHeight="1">
      <c r="B74" s="111" t="s">
        <v>412</v>
      </c>
      <c r="C74" s="67" t="str">
        <f>IF(F74=0,"",VLOOKUP(F74,DS!$C$3:$E$75,3,0))</f>
        <v>AA/17T</v>
      </c>
      <c r="D74" s="112" t="s">
        <v>404</v>
      </c>
      <c r="E74" s="112">
        <v>42957</v>
      </c>
      <c r="F74" s="113" t="s">
        <v>405</v>
      </c>
      <c r="G74" s="67" t="str">
        <f>IF(F74=0,"",VLOOKUP(F74,DS!$C$3:$E$75,2,0))</f>
        <v>0101057919-029</v>
      </c>
      <c r="H74" s="113" t="s">
        <v>406</v>
      </c>
      <c r="I74" s="125">
        <v>1000000</v>
      </c>
      <c r="J74" s="111"/>
      <c r="K74" s="122">
        <v>100000</v>
      </c>
      <c r="L74" s="120"/>
    </row>
    <row r="75" spans="2:12" ht="22.5" customHeight="1">
      <c r="B75" s="111" t="s">
        <v>413</v>
      </c>
      <c r="C75" s="67" t="str">
        <f>IF(F75=0,"",VLOOKUP(F75,DS!$C$3:$E$75,3,0))</f>
        <v>AA/17T</v>
      </c>
      <c r="D75" s="112" t="s">
        <v>404</v>
      </c>
      <c r="E75" s="112">
        <v>42964</v>
      </c>
      <c r="F75" s="113" t="s">
        <v>405</v>
      </c>
      <c r="G75" s="67" t="str">
        <f>IF(F75=0,"",VLOOKUP(F75,DS!$C$3:$E$75,2,0))</f>
        <v>0101057919-029</v>
      </c>
      <c r="H75" s="113" t="s">
        <v>590</v>
      </c>
      <c r="I75" s="125">
        <v>60000</v>
      </c>
      <c r="J75" s="111"/>
      <c r="K75" s="122">
        <v>6000</v>
      </c>
      <c r="L75" s="120"/>
    </row>
    <row r="76" spans="2:12" ht="22.5" customHeight="1">
      <c r="B76" s="111" t="s">
        <v>414</v>
      </c>
      <c r="C76" s="67" t="str">
        <f>IF(F76=0,"",VLOOKUP(F76,DS!$C$3:$E$75,3,0))</f>
        <v>AA/17T</v>
      </c>
      <c r="D76" s="112" t="s">
        <v>404</v>
      </c>
      <c r="E76" s="112">
        <v>42964</v>
      </c>
      <c r="F76" s="113" t="s">
        <v>405</v>
      </c>
      <c r="G76" s="67" t="str">
        <f>IF(F76=0,"",VLOOKUP(F76,DS!$C$3:$E$75,2,0))</f>
        <v>0101057919-029</v>
      </c>
      <c r="H76" s="113" t="s">
        <v>590</v>
      </c>
      <c r="I76" s="125">
        <v>135000</v>
      </c>
      <c r="J76" s="111"/>
      <c r="K76" s="122">
        <v>13500</v>
      </c>
      <c r="L76" s="120"/>
    </row>
    <row r="77" spans="2:12" ht="22.5" customHeight="1">
      <c r="B77" s="111" t="s">
        <v>415</v>
      </c>
      <c r="C77" s="67" t="str">
        <f>IF(F77=0,"",VLOOKUP(F77,DS!$C$3:$E$75,3,0))</f>
        <v>AA/17T</v>
      </c>
      <c r="D77" s="112" t="s">
        <v>404</v>
      </c>
      <c r="E77" s="112">
        <v>42964</v>
      </c>
      <c r="F77" s="113" t="s">
        <v>405</v>
      </c>
      <c r="G77" s="67" t="str">
        <f>IF(F77=0,"",VLOOKUP(F77,DS!$C$3:$E$75,2,0))</f>
        <v>0101057919-029</v>
      </c>
      <c r="H77" s="113" t="s">
        <v>590</v>
      </c>
      <c r="I77" s="125">
        <v>10000</v>
      </c>
      <c r="J77" s="111"/>
      <c r="K77" s="122">
        <v>1000</v>
      </c>
      <c r="L77" s="120"/>
    </row>
    <row r="78" spans="2:12" ht="22.5" customHeight="1">
      <c r="B78" s="111" t="s">
        <v>417</v>
      </c>
      <c r="C78" s="67" t="str">
        <f>IF(F78=0,"",VLOOKUP(F78,DS!$C$3:$E$75,3,0))</f>
        <v>AA/17T</v>
      </c>
      <c r="D78" s="112" t="s">
        <v>404</v>
      </c>
      <c r="E78" s="112">
        <v>42964</v>
      </c>
      <c r="F78" s="113" t="s">
        <v>405</v>
      </c>
      <c r="G78" s="67" t="str">
        <f>IF(F78=0,"",VLOOKUP(F78,DS!$C$3:$E$75,2,0))</f>
        <v>0101057919-029</v>
      </c>
      <c r="H78" s="113" t="s">
        <v>590</v>
      </c>
      <c r="I78" s="125">
        <v>15000</v>
      </c>
      <c r="J78" s="111"/>
      <c r="K78" s="122">
        <v>1500</v>
      </c>
      <c r="L78" s="120"/>
    </row>
    <row r="79" spans="2:12" ht="22.5" customHeight="1">
      <c r="B79" s="111" t="s">
        <v>421</v>
      </c>
      <c r="C79" s="67" t="str">
        <f>IF(F79=0,"",VLOOKUP(F79,DS!$C$3:$E$75,3,0))</f>
        <v>AA/17T</v>
      </c>
      <c r="D79" s="112" t="s">
        <v>404</v>
      </c>
      <c r="E79" s="112">
        <v>42965</v>
      </c>
      <c r="F79" s="113" t="s">
        <v>405</v>
      </c>
      <c r="G79" s="67" t="str">
        <f>IF(F79=0,"",VLOOKUP(F79,DS!$C$3:$E$75,2,0))</f>
        <v>0101057919-029</v>
      </c>
      <c r="H79" s="113" t="s">
        <v>406</v>
      </c>
      <c r="I79" s="125">
        <v>742221</v>
      </c>
      <c r="J79" s="111"/>
      <c r="K79" s="122">
        <v>74222</v>
      </c>
      <c r="L79" s="120"/>
    </row>
    <row r="80" spans="2:12" ht="22.5" customHeight="1">
      <c r="B80" s="111" t="s">
        <v>422</v>
      </c>
      <c r="C80" s="67" t="str">
        <f>IF(F80=0,"",VLOOKUP(F80,DS!$C$3:$E$75,3,0))</f>
        <v>AA/17T</v>
      </c>
      <c r="D80" s="112" t="s">
        <v>404</v>
      </c>
      <c r="E80" s="112">
        <v>42972</v>
      </c>
      <c r="F80" s="113" t="s">
        <v>405</v>
      </c>
      <c r="G80" s="67" t="str">
        <f>IF(F80=0,"",VLOOKUP(F80,DS!$C$3:$E$75,2,0))</f>
        <v>0101057919-029</v>
      </c>
      <c r="H80" s="113" t="s">
        <v>704</v>
      </c>
      <c r="I80" s="125">
        <v>113825</v>
      </c>
      <c r="J80" s="111"/>
      <c r="K80" s="122">
        <v>11383</v>
      </c>
      <c r="L80" s="120"/>
    </row>
    <row r="81" spans="2:12" ht="22.5" customHeight="1">
      <c r="B81" s="111" t="s">
        <v>423</v>
      </c>
      <c r="C81" s="67" t="str">
        <f>IF(F81=0,"",VLOOKUP(F81,DS!$C$3:$E$75,3,0))</f>
        <v>AA/17T</v>
      </c>
      <c r="D81" s="112" t="s">
        <v>404</v>
      </c>
      <c r="E81" s="112">
        <v>42972</v>
      </c>
      <c r="F81" s="113" t="s">
        <v>405</v>
      </c>
      <c r="G81" s="67" t="str">
        <f>IF(F81=0,"",VLOOKUP(F81,DS!$C$3:$E$75,2,0))</f>
        <v>0101057919-029</v>
      </c>
      <c r="H81" s="113" t="s">
        <v>704</v>
      </c>
      <c r="I81" s="125">
        <v>3196206</v>
      </c>
      <c r="J81" s="111"/>
      <c r="K81" s="122">
        <v>319621</v>
      </c>
      <c r="L81" s="120"/>
    </row>
    <row r="82" spans="2:12" ht="22.5" customHeight="1">
      <c r="B82" s="111" t="s">
        <v>424</v>
      </c>
      <c r="C82" s="67" t="str">
        <f>IF(F82=0,"",VLOOKUP(F82,DS!$C$3:$E$75,3,0))</f>
        <v>AA/17T</v>
      </c>
      <c r="D82" s="112" t="s">
        <v>404</v>
      </c>
      <c r="E82" s="112">
        <v>42972</v>
      </c>
      <c r="F82" s="113" t="s">
        <v>405</v>
      </c>
      <c r="G82" s="67" t="str">
        <f>IF(F82=0,"",VLOOKUP(F82,DS!$C$3:$E$75,2,0))</f>
        <v>0101057919-029</v>
      </c>
      <c r="H82" s="113" t="s">
        <v>590</v>
      </c>
      <c r="I82" s="125">
        <v>10000</v>
      </c>
      <c r="J82" s="111"/>
      <c r="K82" s="122">
        <v>1000</v>
      </c>
      <c r="L82" s="120"/>
    </row>
    <row r="83" spans="2:12" ht="22.5" customHeight="1">
      <c r="B83" s="111" t="s">
        <v>425</v>
      </c>
      <c r="C83" s="67" t="str">
        <f>IF(F83=0,"",VLOOKUP(F83,DS!$C$3:$E$75,3,0))</f>
        <v>AA/17T</v>
      </c>
      <c r="D83" s="112" t="s">
        <v>404</v>
      </c>
      <c r="E83" s="112">
        <v>42972</v>
      </c>
      <c r="F83" s="113" t="s">
        <v>405</v>
      </c>
      <c r="G83" s="67" t="str">
        <f>IF(F83=0,"",VLOOKUP(F83,DS!$C$3:$E$75,2,0))</f>
        <v>0101057919-029</v>
      </c>
      <c r="H83" s="113" t="s">
        <v>590</v>
      </c>
      <c r="I83" s="125">
        <v>68160</v>
      </c>
      <c r="J83" s="111"/>
      <c r="K83" s="122">
        <v>6816</v>
      </c>
      <c r="L83" s="120"/>
    </row>
    <row r="84" spans="2:12" ht="22.5" customHeight="1">
      <c r="B84" s="111" t="s">
        <v>589</v>
      </c>
      <c r="C84" s="67" t="str">
        <f>IF(F84=0,"",VLOOKUP(F84,DS!$C$3:$E$75,3,0))</f>
        <v>SG/17T</v>
      </c>
      <c r="D84" s="112" t="s">
        <v>820</v>
      </c>
      <c r="E84" s="112">
        <v>42949</v>
      </c>
      <c r="F84" s="113" t="s">
        <v>821</v>
      </c>
      <c r="G84" s="67" t="str">
        <f>IF(F84=0,"",VLOOKUP(F84,DS!$C$3:$E$75,2,0))</f>
        <v>0100233583-007</v>
      </c>
      <c r="H84" s="113" t="s">
        <v>406</v>
      </c>
      <c r="I84" s="125">
        <v>100000</v>
      </c>
      <c r="J84" s="111"/>
      <c r="K84" s="122">
        <v>10000</v>
      </c>
      <c r="L84" s="120"/>
    </row>
    <row r="85" spans="2:12" ht="22.5" customHeight="1">
      <c r="B85" s="111" t="s">
        <v>591</v>
      </c>
      <c r="C85" s="67" t="str">
        <f>IF(F85=0,"",VLOOKUP(F85,DS!$C$3:$E$75,3,0))</f>
        <v>SG/17T</v>
      </c>
      <c r="D85" s="112" t="s">
        <v>820</v>
      </c>
      <c r="E85" s="112">
        <v>42949</v>
      </c>
      <c r="F85" s="113" t="s">
        <v>821</v>
      </c>
      <c r="G85" s="67" t="str">
        <f>IF(F85=0,"",VLOOKUP(F85,DS!$C$3:$E$75,2,0))</f>
        <v>0100233583-007</v>
      </c>
      <c r="H85" s="113" t="s">
        <v>406</v>
      </c>
      <c r="I85" s="125">
        <v>30000</v>
      </c>
      <c r="J85" s="111"/>
      <c r="K85" s="122">
        <v>3000</v>
      </c>
      <c r="L85" s="120"/>
    </row>
    <row r="86" spans="2:12" ht="22.5" customHeight="1">
      <c r="B86" s="111" t="s">
        <v>592</v>
      </c>
      <c r="C86" s="67" t="str">
        <f>IF(F86=0,"",VLOOKUP(F86,DS!$C$3:$E$75,3,0))</f>
        <v>SG/17T</v>
      </c>
      <c r="D86" s="112" t="s">
        <v>820</v>
      </c>
      <c r="E86" s="112">
        <v>42949</v>
      </c>
      <c r="F86" s="113" t="s">
        <v>821</v>
      </c>
      <c r="G86" s="67" t="str">
        <f>IF(F86=0,"",VLOOKUP(F86,DS!$C$3:$E$75,2,0))</f>
        <v>0100233583-007</v>
      </c>
      <c r="H86" s="113" t="s">
        <v>406</v>
      </c>
      <c r="I86" s="125">
        <v>100000</v>
      </c>
      <c r="J86" s="111"/>
      <c r="K86" s="122">
        <v>10000</v>
      </c>
      <c r="L86" s="120"/>
    </row>
    <row r="87" spans="2:12" ht="22.5" customHeight="1">
      <c r="B87" s="111" t="s">
        <v>593</v>
      </c>
      <c r="C87" s="67" t="str">
        <f>IF(F87=0,"",VLOOKUP(F87,DS!$C$3:$E$75,3,0))</f>
        <v>SG/17T</v>
      </c>
      <c r="D87" s="112" t="s">
        <v>820</v>
      </c>
      <c r="E87" s="112">
        <v>42949</v>
      </c>
      <c r="F87" s="113" t="s">
        <v>821</v>
      </c>
      <c r="G87" s="67" t="str">
        <f>IF(F87=0,"",VLOOKUP(F87,DS!$C$3:$E$75,2,0))</f>
        <v>0100233583-007</v>
      </c>
      <c r="H87" s="113" t="s">
        <v>406</v>
      </c>
      <c r="I87" s="125">
        <v>30270</v>
      </c>
      <c r="J87" s="111"/>
      <c r="K87" s="122">
        <v>3027</v>
      </c>
      <c r="L87" s="120"/>
    </row>
    <row r="88" spans="2:12" ht="22.5" customHeight="1">
      <c r="B88" s="111" t="s">
        <v>594</v>
      </c>
      <c r="C88" s="67" t="str">
        <f>IF(F88=0,"",VLOOKUP(F88,DS!$C$3:$E$75,3,0))</f>
        <v>AA/17T</v>
      </c>
      <c r="D88" s="112" t="s">
        <v>404</v>
      </c>
      <c r="E88" s="112">
        <v>42970</v>
      </c>
      <c r="F88" s="113" t="s">
        <v>405</v>
      </c>
      <c r="G88" s="67" t="str">
        <f>IF(F88=0,"",VLOOKUP(F88,DS!$C$3:$E$75,2,0))</f>
        <v>0101057919-029</v>
      </c>
      <c r="H88" s="113" t="s">
        <v>406</v>
      </c>
      <c r="I88" s="125">
        <v>1000000</v>
      </c>
      <c r="J88" s="111"/>
      <c r="K88" s="122">
        <v>100000</v>
      </c>
      <c r="L88" s="120"/>
    </row>
    <row r="89" spans="2:12" ht="22.5" customHeight="1">
      <c r="B89" s="111" t="s">
        <v>595</v>
      </c>
      <c r="C89" s="67" t="str">
        <f>IF(F89=0,"",VLOOKUP(F89,DS!$C$3:$E$75,3,0))</f>
        <v>BT/17T</v>
      </c>
      <c r="D89" s="112" t="s">
        <v>418</v>
      </c>
      <c r="E89" s="112">
        <v>42963</v>
      </c>
      <c r="F89" s="113" t="s">
        <v>419</v>
      </c>
      <c r="G89" s="67" t="str">
        <f>IF(F89=0,"",VLOOKUP(F89,DS!$C$3:$E$75,2,0))</f>
        <v>0301179079-035</v>
      </c>
      <c r="H89" s="113" t="s">
        <v>406</v>
      </c>
      <c r="I89" s="125">
        <v>50000</v>
      </c>
      <c r="J89" s="111"/>
      <c r="K89" s="122">
        <v>5000</v>
      </c>
      <c r="L89" s="120"/>
    </row>
    <row r="90" spans="2:12" ht="22.5" customHeight="1">
      <c r="B90" s="111" t="s">
        <v>597</v>
      </c>
      <c r="C90" s="67" t="str">
        <f>IF(F90=0,"",VLOOKUP(F90,DS!$C$3:$E$75,3,0))</f>
        <v>BT/17T</v>
      </c>
      <c r="D90" s="112" t="s">
        <v>418</v>
      </c>
      <c r="E90" s="112">
        <v>42963</v>
      </c>
      <c r="F90" s="113" t="s">
        <v>419</v>
      </c>
      <c r="G90" s="67" t="str">
        <f>IF(F90=0,"",VLOOKUP(F90,DS!$C$3:$E$75,2,0))</f>
        <v>0301179079-035</v>
      </c>
      <c r="H90" s="113" t="s">
        <v>406</v>
      </c>
      <c r="I90" s="125">
        <v>50000</v>
      </c>
      <c r="J90" s="111"/>
      <c r="K90" s="122">
        <v>5000</v>
      </c>
      <c r="L90" s="120"/>
    </row>
    <row r="91" spans="2:12" ht="22.5" customHeight="1">
      <c r="B91" s="127" t="s">
        <v>598</v>
      </c>
      <c r="C91" s="67" t="str">
        <f>IF(F91=0,"",VLOOKUP(F91,DS!$C$3:$E$75,3,0))</f>
        <v>BT/17T</v>
      </c>
      <c r="D91" s="112" t="s">
        <v>418</v>
      </c>
      <c r="E91" s="112">
        <v>42969</v>
      </c>
      <c r="F91" s="113" t="s">
        <v>419</v>
      </c>
      <c r="G91" s="67" t="str">
        <f>IF(F91=0,"",VLOOKUP(F91,DS!$C$3:$E$75,2,0))</f>
        <v>0301179079-035</v>
      </c>
      <c r="H91" s="113" t="s">
        <v>406</v>
      </c>
      <c r="I91" s="125">
        <v>15000</v>
      </c>
      <c r="J91" s="111"/>
      <c r="K91" s="122">
        <v>1500</v>
      </c>
      <c r="L91" s="120"/>
    </row>
    <row r="92" spans="2:12" s="128" customFormat="1">
      <c r="B92" s="129" t="s">
        <v>28</v>
      </c>
      <c r="C92" s="129"/>
      <c r="D92" s="130"/>
      <c r="E92" s="131"/>
      <c r="F92" s="131"/>
      <c r="G92" s="131"/>
      <c r="H92" s="131"/>
      <c r="I92" s="132">
        <f>SUM(I18:I91)</f>
        <v>535972686</v>
      </c>
      <c r="J92" s="132">
        <f>SUM(J18:J91)</f>
        <v>0</v>
      </c>
      <c r="K92" s="132">
        <f>SUM(K18:K91)</f>
        <v>48566709</v>
      </c>
      <c r="L92" s="131"/>
    </row>
    <row r="93" spans="2:12">
      <c r="B93" s="210" t="s">
        <v>426</v>
      </c>
      <c r="C93" s="211"/>
      <c r="D93" s="211"/>
      <c r="E93" s="211"/>
      <c r="F93" s="211"/>
      <c r="G93" s="211"/>
      <c r="H93" s="211"/>
      <c r="I93" s="133"/>
      <c r="J93" s="134"/>
      <c r="K93" s="133"/>
      <c r="L93" s="135"/>
    </row>
    <row r="94" spans="2:12" s="128" customFormat="1">
      <c r="B94" s="129" t="s">
        <v>28</v>
      </c>
      <c r="C94" s="129"/>
      <c r="D94" s="130"/>
      <c r="E94" s="131"/>
      <c r="F94" s="131"/>
      <c r="G94" s="131"/>
      <c r="H94" s="131"/>
      <c r="I94" s="132"/>
      <c r="J94" s="132"/>
      <c r="K94" s="132"/>
      <c r="L94" s="131"/>
    </row>
    <row r="95" spans="2:12">
      <c r="B95" s="210" t="s">
        <v>427</v>
      </c>
      <c r="C95" s="211"/>
      <c r="D95" s="211"/>
      <c r="E95" s="211"/>
      <c r="F95" s="211"/>
      <c r="G95" s="211"/>
      <c r="H95" s="211"/>
      <c r="I95" s="133"/>
      <c r="J95" s="134"/>
      <c r="K95" s="133"/>
      <c r="L95" s="135"/>
    </row>
    <row r="96" spans="2:12">
      <c r="B96" s="136"/>
      <c r="C96" s="136"/>
      <c r="D96" s="108"/>
      <c r="E96" s="137"/>
      <c r="F96" s="136"/>
      <c r="G96" s="138"/>
      <c r="H96" s="136"/>
      <c r="I96" s="139"/>
      <c r="J96" s="136"/>
      <c r="K96" s="139"/>
      <c r="L96" s="136"/>
    </row>
    <row r="97" spans="2:12" s="128" customFormat="1">
      <c r="B97" s="129" t="s">
        <v>28</v>
      </c>
      <c r="C97" s="129"/>
      <c r="D97" s="130"/>
      <c r="E97" s="131"/>
      <c r="F97" s="131"/>
      <c r="G97" s="131"/>
      <c r="H97" s="131"/>
      <c r="I97" s="132"/>
      <c r="J97" s="131"/>
      <c r="K97" s="132"/>
      <c r="L97" s="131"/>
    </row>
    <row r="98" spans="2:12" s="128" customFormat="1">
      <c r="B98" s="210" t="s">
        <v>428</v>
      </c>
      <c r="C98" s="211"/>
      <c r="D98" s="211"/>
      <c r="E98" s="211"/>
      <c r="F98" s="211"/>
      <c r="G98" s="211"/>
      <c r="H98" s="211"/>
      <c r="I98" s="133"/>
      <c r="J98" s="134"/>
      <c r="K98" s="133"/>
      <c r="L98" s="135"/>
    </row>
    <row r="99" spans="2:12" s="128" customFormat="1">
      <c r="B99" s="136"/>
      <c r="C99" s="136"/>
      <c r="D99" s="108"/>
      <c r="E99" s="137"/>
      <c r="F99" s="136"/>
      <c r="G99" s="138"/>
      <c r="H99" s="136"/>
      <c r="I99" s="139"/>
      <c r="J99" s="136"/>
      <c r="K99" s="139"/>
      <c r="L99" s="136"/>
    </row>
    <row r="100" spans="2:12" s="128" customFormat="1">
      <c r="B100" s="129" t="s">
        <v>28</v>
      </c>
      <c r="C100" s="129"/>
      <c r="D100" s="130"/>
      <c r="E100" s="131"/>
      <c r="F100" s="131"/>
      <c r="G100" s="131"/>
      <c r="H100" s="131"/>
      <c r="I100" s="132"/>
      <c r="J100" s="131"/>
      <c r="K100" s="132"/>
      <c r="L100" s="131"/>
    </row>
    <row r="101" spans="2:12">
      <c r="B101" s="210" t="s">
        <v>68</v>
      </c>
      <c r="C101" s="211"/>
      <c r="D101" s="211"/>
      <c r="E101" s="211"/>
      <c r="F101" s="211"/>
      <c r="G101" s="211"/>
      <c r="H101" s="211"/>
      <c r="I101" s="133"/>
      <c r="J101" s="134"/>
      <c r="K101" s="133"/>
      <c r="L101" s="135"/>
    </row>
    <row r="102" spans="2:12">
      <c r="B102" s="136"/>
      <c r="C102" s="136"/>
      <c r="D102" s="108"/>
      <c r="E102" s="137"/>
      <c r="F102" s="136"/>
      <c r="G102" s="138"/>
      <c r="H102" s="136"/>
      <c r="I102" s="139"/>
      <c r="J102" s="136"/>
      <c r="K102" s="139"/>
      <c r="L102" s="136"/>
    </row>
    <row r="103" spans="2:12" s="128" customFormat="1">
      <c r="B103" s="129" t="s">
        <v>28</v>
      </c>
      <c r="C103" s="129"/>
      <c r="D103" s="130"/>
      <c r="E103" s="131"/>
      <c r="F103" s="131"/>
      <c r="G103" s="131"/>
      <c r="H103" s="131"/>
      <c r="I103" s="132"/>
      <c r="J103" s="131"/>
      <c r="K103" s="132"/>
      <c r="L103" s="131"/>
    </row>
    <row r="104" spans="2:12">
      <c r="B104" s="141"/>
      <c r="C104" s="141"/>
    </row>
    <row r="105" spans="2:12">
      <c r="B105" s="99" t="s">
        <v>429</v>
      </c>
    </row>
    <row r="106" spans="2:12">
      <c r="B106" s="99" t="s">
        <v>430</v>
      </c>
    </row>
    <row r="107" spans="2:12">
      <c r="B107" s="142"/>
      <c r="C107" s="142"/>
    </row>
    <row r="108" spans="2:12">
      <c r="B108" s="142"/>
      <c r="C108" s="142"/>
      <c r="I108" s="199" t="s">
        <v>71</v>
      </c>
      <c r="J108" s="199"/>
      <c r="K108" s="199"/>
      <c r="L108" s="199"/>
    </row>
    <row r="109" spans="2:12">
      <c r="I109" s="199" t="s">
        <v>72</v>
      </c>
      <c r="J109" s="199"/>
      <c r="K109" s="199"/>
      <c r="L109" s="199"/>
    </row>
    <row r="110" spans="2:12">
      <c r="I110" s="199" t="s">
        <v>73</v>
      </c>
      <c r="J110" s="199"/>
      <c r="K110" s="199"/>
      <c r="L110" s="199"/>
    </row>
    <row r="111" spans="2:12">
      <c r="I111" s="199" t="s">
        <v>74</v>
      </c>
      <c r="J111" s="199"/>
      <c r="K111" s="199"/>
      <c r="L111" s="199"/>
    </row>
  </sheetData>
  <mergeCells count="25">
    <mergeCell ref="I109:L109"/>
    <mergeCell ref="I110:L110"/>
    <mergeCell ref="I111:L111"/>
    <mergeCell ref="B17:L17"/>
    <mergeCell ref="B93:H93"/>
    <mergeCell ref="B95:H95"/>
    <mergeCell ref="B98:H98"/>
    <mergeCell ref="B101:H101"/>
    <mergeCell ref="I108:L108"/>
    <mergeCell ref="B12:L12"/>
    <mergeCell ref="B13:B15"/>
    <mergeCell ref="C13:E14"/>
    <mergeCell ref="F13:F15"/>
    <mergeCell ref="G13:G15"/>
    <mergeCell ref="H13:H15"/>
    <mergeCell ref="I13:I15"/>
    <mergeCell ref="J13:J15"/>
    <mergeCell ref="K13:K15"/>
    <mergeCell ref="L13:L15"/>
    <mergeCell ref="B10:L10"/>
    <mergeCell ref="B4:L4"/>
    <mergeCell ref="B5:L5"/>
    <mergeCell ref="B6:L6"/>
    <mergeCell ref="B7:L7"/>
    <mergeCell ref="B9:L9"/>
  </mergeCells>
  <printOptions horizontalCentered="1"/>
  <pageMargins left="0.2" right="0.2" top="0.25" bottom="0.25" header="0.3" footer="0.3"/>
  <pageSetup scale="85" orientation="landscape" verticalDpi="0" r:id="rId1"/>
  <drawing r:id="rId2"/>
  <legacyDrawing r:id="rId3"/>
</worksheet>
</file>

<file path=xl/worksheets/sheet17.xml><?xml version="1.0" encoding="utf-8"?>
<worksheet xmlns="http://schemas.openxmlformats.org/spreadsheetml/2006/main" xmlns:r="http://schemas.openxmlformats.org/officeDocument/2006/relationships">
  <sheetPr>
    <tabColor rgb="FFFF0000"/>
  </sheetPr>
  <dimension ref="A3:K61"/>
  <sheetViews>
    <sheetView topLeftCell="B33" workbookViewId="0">
      <selection activeCell="G56" sqref="G56"/>
    </sheetView>
  </sheetViews>
  <sheetFormatPr defaultRowHeight="12.75"/>
  <cols>
    <col min="1" max="1" width="9.140625" style="1" hidden="1" customWidth="1"/>
    <col min="2" max="2" width="6.140625" style="3" customWidth="1"/>
    <col min="3" max="3" width="12.140625" style="5" customWidth="1"/>
    <col min="4" max="5" width="9.140625" style="5"/>
    <col min="6" max="6" width="12" style="5" customWidth="1"/>
    <col min="7" max="7" width="38.28515625" style="3" customWidth="1"/>
    <col min="8" max="8" width="22.28515625" style="3" customWidth="1"/>
    <col min="9" max="9" width="18.140625" style="1" customWidth="1"/>
    <col min="10" max="10" width="13.140625" style="1" customWidth="1"/>
    <col min="11" max="11" width="9.140625" style="3" customWidth="1"/>
    <col min="12" max="16384" width="9.140625" style="1"/>
  </cols>
  <sheetData>
    <row r="3" spans="1:11" ht="15">
      <c r="B3" s="2"/>
      <c r="C3" s="2"/>
    </row>
    <row r="4" spans="1:11" ht="15">
      <c r="B4" s="185" t="s">
        <v>0</v>
      </c>
      <c r="C4" s="185"/>
      <c r="D4" s="185"/>
      <c r="E4" s="185"/>
      <c r="F4" s="185"/>
      <c r="G4" s="185"/>
      <c r="H4" s="185"/>
      <c r="I4" s="185"/>
      <c r="J4" s="185"/>
      <c r="K4" s="185"/>
    </row>
    <row r="5" spans="1:11" ht="15">
      <c r="A5" s="1" t="s">
        <v>1</v>
      </c>
      <c r="B5" s="185"/>
      <c r="C5" s="185"/>
      <c r="D5" s="185"/>
      <c r="E5" s="185"/>
      <c r="F5" s="185"/>
      <c r="G5" s="185"/>
      <c r="H5" s="185"/>
      <c r="I5" s="185"/>
      <c r="J5" s="185"/>
      <c r="K5" s="185"/>
    </row>
    <row r="6" spans="1:11">
      <c r="B6" s="175" t="s">
        <v>2</v>
      </c>
      <c r="C6" s="175"/>
      <c r="D6" s="175"/>
      <c r="E6" s="175"/>
      <c r="F6" s="175"/>
      <c r="G6" s="175"/>
      <c r="H6" s="175"/>
      <c r="I6" s="175"/>
      <c r="J6" s="175"/>
      <c r="K6" s="175"/>
    </row>
    <row r="7" spans="1:11">
      <c r="B7" s="175" t="s">
        <v>3</v>
      </c>
      <c r="C7" s="175"/>
      <c r="D7" s="175"/>
      <c r="E7" s="175"/>
      <c r="F7" s="175"/>
      <c r="G7" s="175"/>
      <c r="H7" s="175"/>
      <c r="I7" s="175"/>
      <c r="J7" s="175"/>
      <c r="K7" s="175"/>
    </row>
    <row r="8" spans="1:11">
      <c r="B8" s="5"/>
    </row>
    <row r="9" spans="1:11">
      <c r="B9" s="184" t="s">
        <v>4</v>
      </c>
      <c r="C9" s="184"/>
      <c r="D9" s="184"/>
      <c r="E9" s="184"/>
      <c r="F9" s="184"/>
      <c r="G9" s="184"/>
      <c r="H9" s="184"/>
      <c r="I9" s="184"/>
      <c r="J9" s="184"/>
      <c r="K9" s="184"/>
    </row>
    <row r="10" spans="1:11">
      <c r="B10" s="184" t="s">
        <v>5</v>
      </c>
      <c r="C10" s="184"/>
      <c r="D10" s="184"/>
      <c r="E10" s="184"/>
      <c r="F10" s="184"/>
      <c r="G10" s="184"/>
      <c r="H10" s="184"/>
      <c r="I10" s="184"/>
      <c r="J10" s="184"/>
      <c r="K10" s="184"/>
    </row>
    <row r="11" spans="1:11">
      <c r="B11" s="6"/>
    </row>
    <row r="12" spans="1:11">
      <c r="B12" s="178" t="s">
        <v>6</v>
      </c>
      <c r="C12" s="178"/>
      <c r="D12" s="178"/>
      <c r="E12" s="178"/>
      <c r="F12" s="178"/>
      <c r="G12" s="178"/>
      <c r="H12" s="178"/>
      <c r="I12" s="178"/>
      <c r="J12" s="178"/>
      <c r="K12" s="178"/>
    </row>
    <row r="13" spans="1:11">
      <c r="B13" s="179" t="s">
        <v>7</v>
      </c>
      <c r="C13" s="180"/>
      <c r="D13" s="180"/>
      <c r="E13" s="180"/>
      <c r="F13" s="181"/>
      <c r="G13" s="179" t="s">
        <v>8</v>
      </c>
      <c r="H13" s="179" t="s">
        <v>9</v>
      </c>
      <c r="I13" s="179" t="s">
        <v>10</v>
      </c>
      <c r="J13" s="179" t="s">
        <v>11</v>
      </c>
      <c r="K13" s="179" t="s">
        <v>12</v>
      </c>
    </row>
    <row r="14" spans="1:11">
      <c r="B14" s="179"/>
      <c r="C14" s="182"/>
      <c r="D14" s="182"/>
      <c r="E14" s="182"/>
      <c r="F14" s="183"/>
      <c r="G14" s="179"/>
      <c r="H14" s="179"/>
      <c r="I14" s="179"/>
      <c r="J14" s="179"/>
      <c r="K14" s="179"/>
    </row>
    <row r="15" spans="1:11" ht="36">
      <c r="B15" s="179"/>
      <c r="C15" s="52" t="s">
        <v>13</v>
      </c>
      <c r="D15" s="52" t="s">
        <v>14</v>
      </c>
      <c r="E15" s="52" t="s">
        <v>15</v>
      </c>
      <c r="F15" s="52" t="s">
        <v>16</v>
      </c>
      <c r="G15" s="179"/>
      <c r="H15" s="179"/>
      <c r="I15" s="179"/>
      <c r="J15" s="179"/>
      <c r="K15" s="179"/>
    </row>
    <row r="16" spans="1:11">
      <c r="B16" s="8" t="s">
        <v>17</v>
      </c>
      <c r="C16" s="8" t="s">
        <v>18</v>
      </c>
      <c r="D16" s="8" t="s">
        <v>19</v>
      </c>
      <c r="E16" s="8" t="s">
        <v>20</v>
      </c>
      <c r="F16" s="8" t="s">
        <v>21</v>
      </c>
      <c r="G16" s="9" t="s">
        <v>22</v>
      </c>
      <c r="H16" s="10" t="s">
        <v>23</v>
      </c>
      <c r="I16" s="10" t="s">
        <v>24</v>
      </c>
      <c r="J16" s="8" t="s">
        <v>25</v>
      </c>
      <c r="K16" s="8" t="s">
        <v>26</v>
      </c>
    </row>
    <row r="17" spans="2:11">
      <c r="B17" s="176" t="s">
        <v>27</v>
      </c>
      <c r="C17" s="177"/>
      <c r="D17" s="177"/>
      <c r="E17" s="177"/>
      <c r="F17" s="177"/>
      <c r="G17" s="177"/>
      <c r="H17" s="177"/>
      <c r="I17" s="11"/>
      <c r="J17" s="11"/>
      <c r="K17" s="12"/>
    </row>
    <row r="18" spans="2:11">
      <c r="B18" s="13"/>
      <c r="C18" s="9"/>
      <c r="D18" s="9"/>
      <c r="E18" s="9"/>
      <c r="F18" s="163"/>
      <c r="G18" s="13"/>
      <c r="H18" s="13"/>
      <c r="I18" s="15"/>
      <c r="J18" s="15"/>
      <c r="K18" s="13"/>
    </row>
    <row r="19" spans="2:11" s="16" customFormat="1">
      <c r="B19" s="17" t="s">
        <v>28</v>
      </c>
      <c r="C19" s="164"/>
      <c r="D19" s="164"/>
      <c r="E19" s="164"/>
      <c r="F19" s="164"/>
      <c r="G19" s="17"/>
      <c r="H19" s="17"/>
      <c r="I19" s="18"/>
      <c r="J19" s="18"/>
      <c r="K19" s="17"/>
    </row>
    <row r="20" spans="2:11">
      <c r="B20" s="176" t="s">
        <v>29</v>
      </c>
      <c r="C20" s="177"/>
      <c r="D20" s="177"/>
      <c r="E20" s="177"/>
      <c r="F20" s="177"/>
      <c r="G20" s="177"/>
      <c r="H20" s="177"/>
      <c r="I20" s="11"/>
      <c r="J20" s="11"/>
      <c r="K20" s="19"/>
    </row>
    <row r="21" spans="2:11" ht="24.75" customHeight="1">
      <c r="B21" s="27" t="s">
        <v>30</v>
      </c>
      <c r="C21" s="165" t="s">
        <v>31</v>
      </c>
      <c r="D21" s="166" t="s">
        <v>32</v>
      </c>
      <c r="E21" s="29" t="s">
        <v>189</v>
      </c>
      <c r="F21" s="167">
        <v>42983</v>
      </c>
      <c r="G21" s="31" t="s">
        <v>190</v>
      </c>
      <c r="H21" s="31" t="s">
        <v>35</v>
      </c>
      <c r="I21" s="32">
        <v>1317626310.0000002</v>
      </c>
      <c r="J21" s="32"/>
      <c r="K21" s="33"/>
    </row>
    <row r="22" spans="2:11" ht="24.75" customHeight="1">
      <c r="B22" s="27" t="s">
        <v>36</v>
      </c>
      <c r="C22" s="165" t="s">
        <v>31</v>
      </c>
      <c r="D22" s="166" t="s">
        <v>32</v>
      </c>
      <c r="E22" s="29" t="s">
        <v>191</v>
      </c>
      <c r="F22" s="167">
        <v>42984</v>
      </c>
      <c r="G22" s="31" t="s">
        <v>34</v>
      </c>
      <c r="H22" s="31" t="s">
        <v>35</v>
      </c>
      <c r="I22" s="32">
        <v>3054497355</v>
      </c>
      <c r="J22" s="32"/>
      <c r="K22" s="33"/>
    </row>
    <row r="23" spans="2:11" ht="24.75" customHeight="1">
      <c r="B23" s="27" t="s">
        <v>40</v>
      </c>
      <c r="C23" s="165" t="s">
        <v>31</v>
      </c>
      <c r="D23" s="166" t="s">
        <v>32</v>
      </c>
      <c r="E23" s="29" t="s">
        <v>192</v>
      </c>
      <c r="F23" s="167">
        <v>42985</v>
      </c>
      <c r="G23" s="31" t="s">
        <v>193</v>
      </c>
      <c r="H23" s="31" t="s">
        <v>135</v>
      </c>
      <c r="I23" s="32">
        <v>1153541459.9999998</v>
      </c>
      <c r="J23" s="32"/>
      <c r="K23" s="33"/>
    </row>
    <row r="24" spans="2:11" ht="24.75" customHeight="1">
      <c r="B24" s="27" t="s">
        <v>44</v>
      </c>
      <c r="C24" s="165" t="s">
        <v>31</v>
      </c>
      <c r="D24" s="166" t="s">
        <v>32</v>
      </c>
      <c r="E24" s="29" t="s">
        <v>194</v>
      </c>
      <c r="F24" s="167">
        <v>42985</v>
      </c>
      <c r="G24" s="31" t="s">
        <v>193</v>
      </c>
      <c r="H24" s="31" t="s">
        <v>55</v>
      </c>
      <c r="I24" s="32">
        <v>1330135794</v>
      </c>
      <c r="J24" s="32"/>
      <c r="K24" s="33"/>
    </row>
    <row r="25" spans="2:11" ht="24.75" customHeight="1">
      <c r="B25" s="27" t="s">
        <v>46</v>
      </c>
      <c r="C25" s="165" t="s">
        <v>31</v>
      </c>
      <c r="D25" s="166" t="s">
        <v>32</v>
      </c>
      <c r="E25" s="29" t="s">
        <v>195</v>
      </c>
      <c r="F25" s="167">
        <v>42986</v>
      </c>
      <c r="G25" s="31" t="s">
        <v>190</v>
      </c>
      <c r="H25" s="31" t="s">
        <v>35</v>
      </c>
      <c r="I25" s="32">
        <v>3952878930</v>
      </c>
      <c r="J25" s="32"/>
      <c r="K25" s="33"/>
    </row>
    <row r="26" spans="2:11" ht="24.75" customHeight="1">
      <c r="B26" s="27" t="s">
        <v>49</v>
      </c>
      <c r="C26" s="165" t="s">
        <v>31</v>
      </c>
      <c r="D26" s="166" t="s">
        <v>32</v>
      </c>
      <c r="E26" s="29" t="s">
        <v>196</v>
      </c>
      <c r="F26" s="167">
        <v>42990</v>
      </c>
      <c r="G26" s="31" t="s">
        <v>190</v>
      </c>
      <c r="H26" s="31" t="s">
        <v>35</v>
      </c>
      <c r="I26" s="32">
        <v>3952008060</v>
      </c>
      <c r="J26" s="32"/>
      <c r="K26" s="33"/>
    </row>
    <row r="27" spans="2:11" ht="24.75" customHeight="1">
      <c r="B27" s="27" t="s">
        <v>52</v>
      </c>
      <c r="C27" s="165" t="s">
        <v>31</v>
      </c>
      <c r="D27" s="166" t="s">
        <v>32</v>
      </c>
      <c r="E27" s="29" t="s">
        <v>197</v>
      </c>
      <c r="F27" s="167">
        <v>42990</v>
      </c>
      <c r="G27" s="31" t="s">
        <v>34</v>
      </c>
      <c r="H27" s="31" t="s">
        <v>35</v>
      </c>
      <c r="I27" s="32">
        <v>2898139244</v>
      </c>
      <c r="J27" s="32"/>
      <c r="K27" s="33"/>
    </row>
    <row r="28" spans="2:11" ht="24.75" customHeight="1">
      <c r="B28" s="27" t="s">
        <v>58</v>
      </c>
      <c r="C28" s="165" t="s">
        <v>31</v>
      </c>
      <c r="D28" s="166" t="s">
        <v>32</v>
      </c>
      <c r="E28" s="29" t="s">
        <v>198</v>
      </c>
      <c r="F28" s="167">
        <v>42992</v>
      </c>
      <c r="G28" s="31" t="s">
        <v>190</v>
      </c>
      <c r="H28" s="31" t="s">
        <v>35</v>
      </c>
      <c r="I28" s="32">
        <v>3952008060</v>
      </c>
      <c r="J28" s="32"/>
      <c r="K28" s="33"/>
    </row>
    <row r="29" spans="2:11" ht="24.75" customHeight="1">
      <c r="B29" s="27" t="s">
        <v>62</v>
      </c>
      <c r="C29" s="165" t="s">
        <v>31</v>
      </c>
      <c r="D29" s="166" t="s">
        <v>32</v>
      </c>
      <c r="E29" s="29" t="s">
        <v>199</v>
      </c>
      <c r="F29" s="167">
        <v>42996</v>
      </c>
      <c r="G29" s="31" t="s">
        <v>34</v>
      </c>
      <c r="H29" s="31" t="s">
        <v>35</v>
      </c>
      <c r="I29" s="32">
        <v>8694417732</v>
      </c>
      <c r="J29" s="32"/>
      <c r="K29" s="33"/>
    </row>
    <row r="30" spans="2:11" ht="24.75" customHeight="1">
      <c r="B30" s="27" t="s">
        <v>64</v>
      </c>
      <c r="C30" s="165" t="s">
        <v>31</v>
      </c>
      <c r="D30" s="166" t="s">
        <v>32</v>
      </c>
      <c r="E30" s="29" t="s">
        <v>200</v>
      </c>
      <c r="F30" s="167">
        <v>42996</v>
      </c>
      <c r="G30" s="31" t="s">
        <v>34</v>
      </c>
      <c r="H30" s="31" t="s">
        <v>35</v>
      </c>
      <c r="I30" s="32">
        <v>2898139244</v>
      </c>
      <c r="J30" s="32"/>
      <c r="K30" s="33"/>
    </row>
    <row r="31" spans="2:11" ht="24.75" customHeight="1">
      <c r="B31" s="27" t="s">
        <v>66</v>
      </c>
      <c r="C31" s="165" t="s">
        <v>31</v>
      </c>
      <c r="D31" s="166" t="s">
        <v>32</v>
      </c>
      <c r="E31" s="29" t="s">
        <v>201</v>
      </c>
      <c r="F31" s="167">
        <v>42997</v>
      </c>
      <c r="G31" s="31" t="s">
        <v>34</v>
      </c>
      <c r="H31" s="31" t="s">
        <v>35</v>
      </c>
      <c r="I31" s="32">
        <v>5796278488</v>
      </c>
      <c r="J31" s="32"/>
      <c r="K31" s="33"/>
    </row>
    <row r="32" spans="2:11" ht="24.75" customHeight="1">
      <c r="B32" s="27" t="s">
        <v>94</v>
      </c>
      <c r="C32" s="165" t="s">
        <v>31</v>
      </c>
      <c r="D32" s="166" t="s">
        <v>32</v>
      </c>
      <c r="E32" s="29" t="s">
        <v>202</v>
      </c>
      <c r="F32" s="167">
        <v>43000</v>
      </c>
      <c r="G32" s="31" t="s">
        <v>190</v>
      </c>
      <c r="H32" s="31" t="s">
        <v>35</v>
      </c>
      <c r="I32" s="32">
        <v>3952008060</v>
      </c>
      <c r="J32" s="32"/>
      <c r="K32" s="33"/>
    </row>
    <row r="33" spans="2:11" ht="24.75" customHeight="1">
      <c r="B33" s="27" t="s">
        <v>95</v>
      </c>
      <c r="C33" s="165" t="s">
        <v>31</v>
      </c>
      <c r="D33" s="166" t="s">
        <v>32</v>
      </c>
      <c r="E33" s="29" t="s">
        <v>203</v>
      </c>
      <c r="F33" s="167">
        <v>43000</v>
      </c>
      <c r="G33" s="31" t="s">
        <v>190</v>
      </c>
      <c r="H33" s="31" t="s">
        <v>35</v>
      </c>
      <c r="I33" s="32">
        <v>3952008060</v>
      </c>
      <c r="J33" s="32"/>
      <c r="K33" s="33"/>
    </row>
    <row r="34" spans="2:11" ht="24.75" customHeight="1">
      <c r="B34" s="27" t="s">
        <v>97</v>
      </c>
      <c r="C34" s="165" t="s">
        <v>31</v>
      </c>
      <c r="D34" s="166" t="s">
        <v>32</v>
      </c>
      <c r="E34" s="29" t="s">
        <v>204</v>
      </c>
      <c r="F34" s="167">
        <v>43006</v>
      </c>
      <c r="G34" s="31" t="s">
        <v>205</v>
      </c>
      <c r="H34" s="31" t="s">
        <v>139</v>
      </c>
      <c r="I34" s="32">
        <v>133417200</v>
      </c>
      <c r="J34" s="32"/>
      <c r="K34" s="33"/>
    </row>
    <row r="35" spans="2:11" ht="24.75" customHeight="1">
      <c r="B35" s="27" t="s">
        <v>125</v>
      </c>
      <c r="C35" s="165" t="s">
        <v>31</v>
      </c>
      <c r="D35" s="166" t="s">
        <v>32</v>
      </c>
      <c r="E35" s="29" t="s">
        <v>204</v>
      </c>
      <c r="F35" s="167">
        <v>43006</v>
      </c>
      <c r="G35" s="31" t="s">
        <v>205</v>
      </c>
      <c r="H35" s="31" t="s">
        <v>140</v>
      </c>
      <c r="I35" s="32">
        <v>349199100</v>
      </c>
      <c r="J35" s="32"/>
      <c r="K35" s="33"/>
    </row>
    <row r="36" spans="2:11" ht="24.75" customHeight="1">
      <c r="B36" s="27" t="s">
        <v>146</v>
      </c>
      <c r="C36" s="165" t="s">
        <v>31</v>
      </c>
      <c r="D36" s="166" t="s">
        <v>32</v>
      </c>
      <c r="E36" s="29" t="s">
        <v>204</v>
      </c>
      <c r="F36" s="167">
        <v>43006</v>
      </c>
      <c r="G36" s="31" t="s">
        <v>205</v>
      </c>
      <c r="H36" s="31" t="s">
        <v>206</v>
      </c>
      <c r="I36" s="32">
        <v>392446240</v>
      </c>
      <c r="J36" s="32"/>
      <c r="K36" s="33"/>
    </row>
    <row r="37" spans="2:11" s="16" customFormat="1">
      <c r="B37" s="17" t="s">
        <v>28</v>
      </c>
      <c r="C37" s="164"/>
      <c r="D37" s="164"/>
      <c r="E37" s="27"/>
      <c r="F37" s="156"/>
      <c r="G37" s="17"/>
      <c r="H37" s="17"/>
      <c r="I37" s="18">
        <f>SUM(I21:I36)</f>
        <v>47778749337</v>
      </c>
      <c r="J37" s="18">
        <f>SUM(J21:J33)</f>
        <v>0</v>
      </c>
      <c r="K37" s="17"/>
    </row>
    <row r="38" spans="2:11">
      <c r="B38" s="176" t="s">
        <v>56</v>
      </c>
      <c r="C38" s="177"/>
      <c r="D38" s="177"/>
      <c r="E38" s="177"/>
      <c r="F38" s="177"/>
      <c r="G38" s="177"/>
      <c r="H38" s="177"/>
      <c r="I38" s="11"/>
      <c r="J38" s="11"/>
      <c r="K38" s="19"/>
    </row>
    <row r="39" spans="2:11">
      <c r="B39" s="13"/>
      <c r="C39" s="9"/>
      <c r="D39" s="9"/>
      <c r="E39" s="9"/>
      <c r="F39" s="163"/>
      <c r="G39" s="13"/>
      <c r="H39" s="13"/>
      <c r="I39" s="15"/>
      <c r="J39" s="15"/>
      <c r="K39" s="13"/>
    </row>
    <row r="40" spans="2:11" s="16" customFormat="1">
      <c r="B40" s="17" t="s">
        <v>28</v>
      </c>
      <c r="C40" s="164"/>
      <c r="D40" s="164"/>
      <c r="E40" s="164"/>
      <c r="F40" s="164"/>
      <c r="G40" s="17"/>
      <c r="H40" s="17"/>
      <c r="I40" s="18"/>
      <c r="J40" s="18"/>
      <c r="K40" s="17"/>
    </row>
    <row r="41" spans="2:11" s="16" customFormat="1">
      <c r="B41" s="176" t="s">
        <v>57</v>
      </c>
      <c r="C41" s="177"/>
      <c r="D41" s="177"/>
      <c r="E41" s="177"/>
      <c r="F41" s="177"/>
      <c r="G41" s="177"/>
      <c r="H41" s="177"/>
      <c r="I41" s="11"/>
      <c r="J41" s="11"/>
      <c r="K41" s="19"/>
    </row>
    <row r="42" spans="2:11" ht="33" customHeight="1">
      <c r="B42" s="20" t="s">
        <v>30</v>
      </c>
      <c r="C42" s="168" t="s">
        <v>31</v>
      </c>
      <c r="D42" s="169" t="s">
        <v>32</v>
      </c>
      <c r="E42" s="29" t="s">
        <v>207</v>
      </c>
      <c r="F42" s="170">
        <v>42979</v>
      </c>
      <c r="G42" s="31" t="s">
        <v>60</v>
      </c>
      <c r="H42" s="24" t="s">
        <v>156</v>
      </c>
      <c r="I42" s="25">
        <v>15600000</v>
      </c>
      <c r="J42" s="25">
        <f>I42*10%</f>
        <v>1560000</v>
      </c>
      <c r="K42" s="26"/>
    </row>
    <row r="43" spans="2:11" ht="33" customHeight="1">
      <c r="B43" s="27" t="s">
        <v>36</v>
      </c>
      <c r="C43" s="165" t="s">
        <v>31</v>
      </c>
      <c r="D43" s="166" t="s">
        <v>32</v>
      </c>
      <c r="E43" s="29" t="s">
        <v>207</v>
      </c>
      <c r="F43" s="167">
        <v>42979</v>
      </c>
      <c r="G43" s="31" t="s">
        <v>60</v>
      </c>
      <c r="H43" s="31" t="s">
        <v>155</v>
      </c>
      <c r="I43" s="32">
        <v>15000000</v>
      </c>
      <c r="J43" s="32">
        <f t="shared" ref="J43:J48" si="0">I43*10%</f>
        <v>1500000</v>
      </c>
      <c r="K43" s="33"/>
    </row>
    <row r="44" spans="2:11" ht="33" customHeight="1">
      <c r="B44" s="27" t="s">
        <v>40</v>
      </c>
      <c r="C44" s="165" t="s">
        <v>31</v>
      </c>
      <c r="D44" s="166" t="s">
        <v>32</v>
      </c>
      <c r="E44" s="29" t="s">
        <v>207</v>
      </c>
      <c r="F44" s="167">
        <v>42979</v>
      </c>
      <c r="G44" s="31" t="s">
        <v>60</v>
      </c>
      <c r="H44" s="31" t="s">
        <v>63</v>
      </c>
      <c r="I44" s="32">
        <v>7810000</v>
      </c>
      <c r="J44" s="32">
        <f t="shared" si="0"/>
        <v>781000</v>
      </c>
      <c r="K44" s="33"/>
    </row>
    <row r="45" spans="2:11" ht="33" customHeight="1">
      <c r="B45" s="27" t="s">
        <v>44</v>
      </c>
      <c r="C45" s="165" t="s">
        <v>31</v>
      </c>
      <c r="D45" s="166" t="s">
        <v>32</v>
      </c>
      <c r="E45" s="29" t="s">
        <v>207</v>
      </c>
      <c r="F45" s="167">
        <v>42979</v>
      </c>
      <c r="G45" s="31" t="s">
        <v>60</v>
      </c>
      <c r="H45" s="31" t="s">
        <v>208</v>
      </c>
      <c r="I45" s="32">
        <v>6000000</v>
      </c>
      <c r="J45" s="32">
        <f t="shared" si="0"/>
        <v>600000</v>
      </c>
      <c r="K45" s="33"/>
    </row>
    <row r="46" spans="2:11" ht="33" customHeight="1">
      <c r="B46" s="27" t="s">
        <v>46</v>
      </c>
      <c r="C46" s="165" t="s">
        <v>31</v>
      </c>
      <c r="D46" s="166" t="s">
        <v>32</v>
      </c>
      <c r="E46" s="29" t="s">
        <v>207</v>
      </c>
      <c r="F46" s="167">
        <v>42979</v>
      </c>
      <c r="G46" s="31" t="s">
        <v>60</v>
      </c>
      <c r="H46" s="31" t="s">
        <v>112</v>
      </c>
      <c r="I46" s="32">
        <v>6900000</v>
      </c>
      <c r="J46" s="32">
        <f t="shared" si="0"/>
        <v>690000</v>
      </c>
      <c r="K46" s="33"/>
    </row>
    <row r="47" spans="2:11" ht="33" customHeight="1">
      <c r="B47" s="27" t="s">
        <v>49</v>
      </c>
      <c r="C47" s="165" t="s">
        <v>31</v>
      </c>
      <c r="D47" s="166" t="s">
        <v>32</v>
      </c>
      <c r="E47" s="29" t="s">
        <v>209</v>
      </c>
      <c r="F47" s="167">
        <v>42983</v>
      </c>
      <c r="G47" s="31" t="s">
        <v>60</v>
      </c>
      <c r="H47" s="31" t="s">
        <v>210</v>
      </c>
      <c r="I47" s="32">
        <v>200000</v>
      </c>
      <c r="J47" s="32">
        <f t="shared" si="0"/>
        <v>20000</v>
      </c>
      <c r="K47" s="33"/>
    </row>
    <row r="48" spans="2:11" ht="33" customHeight="1">
      <c r="B48" s="27" t="s">
        <v>52</v>
      </c>
      <c r="C48" s="171" t="s">
        <v>31</v>
      </c>
      <c r="D48" s="172" t="s">
        <v>32</v>
      </c>
      <c r="E48" s="29" t="s">
        <v>211</v>
      </c>
      <c r="F48" s="167">
        <v>43006</v>
      </c>
      <c r="G48" s="31" t="s">
        <v>60</v>
      </c>
      <c r="H48" s="47" t="s">
        <v>113</v>
      </c>
      <c r="I48" s="48">
        <v>2612500000</v>
      </c>
      <c r="J48" s="49">
        <f t="shared" si="0"/>
        <v>261250000</v>
      </c>
      <c r="K48" s="50"/>
    </row>
    <row r="49" spans="2:11">
      <c r="B49" s="34"/>
      <c r="C49" s="173"/>
      <c r="D49" s="173"/>
      <c r="E49" s="34"/>
      <c r="F49" s="174"/>
      <c r="G49" s="37"/>
      <c r="H49" s="37"/>
      <c r="I49" s="44">
        <f>SUM(I42:I48)</f>
        <v>2664010000</v>
      </c>
      <c r="J49" s="44">
        <f>SUM(J42:J48)</f>
        <v>266401000</v>
      </c>
      <c r="K49" s="38"/>
    </row>
    <row r="50" spans="2:11" s="16" customFormat="1">
      <c r="B50" s="17" t="s">
        <v>28</v>
      </c>
      <c r="C50" s="164"/>
      <c r="D50" s="164"/>
      <c r="E50" s="164"/>
      <c r="F50" s="164"/>
      <c r="G50" s="17"/>
      <c r="H50" s="17"/>
      <c r="I50" s="18"/>
      <c r="J50" s="18"/>
      <c r="K50" s="17"/>
    </row>
    <row r="51" spans="2:11">
      <c r="B51" s="176" t="s">
        <v>68</v>
      </c>
      <c r="C51" s="177"/>
      <c r="D51" s="177"/>
      <c r="E51" s="177"/>
      <c r="F51" s="177"/>
      <c r="G51" s="177"/>
      <c r="H51" s="177"/>
      <c r="I51" s="11"/>
      <c r="J51" s="11"/>
      <c r="K51" s="19"/>
    </row>
    <row r="52" spans="2:11">
      <c r="B52" s="13"/>
      <c r="C52" s="9"/>
      <c r="D52" s="9"/>
      <c r="E52" s="9"/>
      <c r="F52" s="163"/>
      <c r="G52" s="13"/>
      <c r="H52" s="13"/>
      <c r="I52" s="15"/>
      <c r="J52" s="15"/>
      <c r="K52" s="13"/>
    </row>
    <row r="53" spans="2:11" s="16" customFormat="1">
      <c r="B53" s="17" t="s">
        <v>28</v>
      </c>
      <c r="C53" s="164"/>
      <c r="D53" s="164"/>
      <c r="E53" s="164"/>
      <c r="F53" s="164"/>
      <c r="G53" s="17"/>
      <c r="H53" s="17"/>
      <c r="I53" s="18"/>
      <c r="J53" s="18"/>
      <c r="K53" s="17"/>
    </row>
    <row r="54" spans="2:11">
      <c r="B54" s="39"/>
    </row>
    <row r="55" spans="2:11">
      <c r="B55" s="3" t="s">
        <v>69</v>
      </c>
    </row>
    <row r="56" spans="2:11">
      <c r="B56" s="3" t="s">
        <v>70</v>
      </c>
    </row>
    <row r="57" spans="2:11">
      <c r="B57" s="40"/>
    </row>
    <row r="58" spans="2:11">
      <c r="B58" s="40"/>
      <c r="I58" s="175" t="s">
        <v>71</v>
      </c>
      <c r="J58" s="175"/>
      <c r="K58" s="175"/>
    </row>
    <row r="59" spans="2:11">
      <c r="I59" s="175" t="s">
        <v>72</v>
      </c>
      <c r="J59" s="175"/>
      <c r="K59" s="175"/>
    </row>
    <row r="60" spans="2:11">
      <c r="I60" s="175" t="s">
        <v>73</v>
      </c>
      <c r="J60" s="175"/>
      <c r="K60" s="175"/>
    </row>
    <row r="61" spans="2:11">
      <c r="I61" s="175" t="s">
        <v>74</v>
      </c>
      <c r="J61" s="175"/>
      <c r="K61" s="175"/>
    </row>
  </sheetData>
  <mergeCells count="23">
    <mergeCell ref="B10:K10"/>
    <mergeCell ref="B4:K4"/>
    <mergeCell ref="B5:K5"/>
    <mergeCell ref="B6:K6"/>
    <mergeCell ref="B7:K7"/>
    <mergeCell ref="B9:K9"/>
    <mergeCell ref="B12:K12"/>
    <mergeCell ref="B13:B15"/>
    <mergeCell ref="C13:F14"/>
    <mergeCell ref="G13:G15"/>
    <mergeCell ref="H13:H15"/>
    <mergeCell ref="I13:I15"/>
    <mergeCell ref="J13:J15"/>
    <mergeCell ref="K13:K15"/>
    <mergeCell ref="I59:K59"/>
    <mergeCell ref="I60:K60"/>
    <mergeCell ref="I61:K61"/>
    <mergeCell ref="B17:H17"/>
    <mergeCell ref="B20:H20"/>
    <mergeCell ref="B38:H38"/>
    <mergeCell ref="B41:H41"/>
    <mergeCell ref="B51:H51"/>
    <mergeCell ref="I58:K58"/>
  </mergeCells>
  <printOptions horizontalCentered="1"/>
  <pageMargins left="0.2" right="0.2" top="0.25" bottom="0.25" header="0.3" footer="0.3"/>
  <pageSetup scale="90" orientation="landscape" verticalDpi="0" r:id="rId1"/>
  <drawing r:id="rId2"/>
  <legacyDrawing r:id="rId3"/>
</worksheet>
</file>

<file path=xl/worksheets/sheet18.xml><?xml version="1.0" encoding="utf-8"?>
<worksheet xmlns="http://schemas.openxmlformats.org/spreadsheetml/2006/main" xmlns:r="http://schemas.openxmlformats.org/officeDocument/2006/relationships">
  <sheetPr>
    <tabColor rgb="FF00B0F0"/>
  </sheetPr>
  <dimension ref="A3:L206"/>
  <sheetViews>
    <sheetView topLeftCell="C108" workbookViewId="0">
      <selection activeCell="H131" sqref="H131"/>
    </sheetView>
  </sheetViews>
  <sheetFormatPr defaultRowHeight="12"/>
  <cols>
    <col min="1" max="1" width="9.140625" style="99" hidden="1" customWidth="1"/>
    <col min="2" max="2" width="4.85546875" style="99" customWidth="1"/>
    <col min="3" max="3" width="9.140625" style="99"/>
    <col min="4" max="4" width="9.140625" style="101"/>
    <col min="5" max="5" width="10.140625" style="102" customWidth="1"/>
    <col min="6" max="6" width="37.42578125" style="102" customWidth="1"/>
    <col min="7" max="7" width="16.85546875" style="102" customWidth="1"/>
    <col min="8" max="8" width="25.5703125" style="102" customWidth="1"/>
    <col min="9" max="9" width="13.28515625" style="99" customWidth="1"/>
    <col min="10" max="10" width="5.85546875" style="103" customWidth="1"/>
    <col min="11" max="11" width="15.42578125" style="99" customWidth="1"/>
    <col min="12" max="12" width="9.140625" style="102"/>
    <col min="13" max="16384" width="9.140625" style="99"/>
  </cols>
  <sheetData>
    <row r="3" spans="1:12">
      <c r="B3" s="100"/>
      <c r="C3" s="100"/>
    </row>
    <row r="4" spans="1:12">
      <c r="B4" s="198" t="s">
        <v>277</v>
      </c>
      <c r="C4" s="198"/>
      <c r="D4" s="198"/>
      <c r="E4" s="198"/>
      <c r="F4" s="198"/>
      <c r="G4" s="198"/>
      <c r="H4" s="198"/>
      <c r="I4" s="198"/>
      <c r="J4" s="198"/>
      <c r="K4" s="198"/>
      <c r="L4" s="198"/>
    </row>
    <row r="5" spans="1:12">
      <c r="A5" s="99" t="s">
        <v>278</v>
      </c>
      <c r="B5" s="198"/>
      <c r="C5" s="198"/>
      <c r="D5" s="198"/>
      <c r="E5" s="198"/>
      <c r="F5" s="198"/>
      <c r="G5" s="198"/>
      <c r="H5" s="198"/>
      <c r="I5" s="198"/>
      <c r="J5" s="198"/>
      <c r="K5" s="198"/>
      <c r="L5" s="198"/>
    </row>
    <row r="6" spans="1:12">
      <c r="B6" s="199" t="s">
        <v>2</v>
      </c>
      <c r="C6" s="199"/>
      <c r="D6" s="199"/>
      <c r="E6" s="199"/>
      <c r="F6" s="199"/>
      <c r="G6" s="199"/>
      <c r="H6" s="199"/>
      <c r="I6" s="199"/>
      <c r="J6" s="199"/>
      <c r="K6" s="199"/>
      <c r="L6" s="199"/>
    </row>
    <row r="7" spans="1:12">
      <c r="B7" s="199" t="s">
        <v>279</v>
      </c>
      <c r="C7" s="199"/>
      <c r="D7" s="199"/>
      <c r="E7" s="199"/>
      <c r="F7" s="199"/>
      <c r="G7" s="199"/>
      <c r="H7" s="199"/>
      <c r="I7" s="199"/>
      <c r="J7" s="199"/>
      <c r="K7" s="199"/>
      <c r="L7" s="199"/>
    </row>
    <row r="8" spans="1:12">
      <c r="B8" s="101"/>
      <c r="C8" s="101"/>
    </row>
    <row r="9" spans="1:12">
      <c r="B9" s="197" t="s">
        <v>4</v>
      </c>
      <c r="C9" s="197"/>
      <c r="D9" s="197"/>
      <c r="E9" s="197"/>
      <c r="F9" s="197"/>
      <c r="G9" s="197"/>
      <c r="H9" s="197"/>
      <c r="I9" s="197"/>
      <c r="J9" s="197"/>
      <c r="K9" s="197"/>
      <c r="L9" s="197"/>
    </row>
    <row r="10" spans="1:12">
      <c r="B10" s="197" t="s">
        <v>5</v>
      </c>
      <c r="C10" s="197"/>
      <c r="D10" s="197"/>
      <c r="E10" s="197"/>
      <c r="F10" s="197"/>
      <c r="G10" s="197"/>
      <c r="H10" s="197"/>
      <c r="I10" s="197"/>
      <c r="J10" s="197"/>
      <c r="K10" s="197"/>
      <c r="L10" s="197"/>
    </row>
    <row r="11" spans="1:12">
      <c r="B11" s="104"/>
      <c r="C11" s="104"/>
    </row>
    <row r="12" spans="1:12">
      <c r="B12" s="200" t="s">
        <v>6</v>
      </c>
      <c r="C12" s="200"/>
      <c r="D12" s="200"/>
      <c r="E12" s="200"/>
      <c r="F12" s="200"/>
      <c r="G12" s="200"/>
      <c r="H12" s="200"/>
      <c r="I12" s="200"/>
      <c r="J12" s="200"/>
      <c r="K12" s="200"/>
      <c r="L12" s="200"/>
    </row>
    <row r="13" spans="1:12">
      <c r="B13" s="201" t="s">
        <v>7</v>
      </c>
      <c r="C13" s="202"/>
      <c r="D13" s="202"/>
      <c r="E13" s="203"/>
      <c r="F13" s="201" t="s">
        <v>280</v>
      </c>
      <c r="G13" s="201" t="s">
        <v>281</v>
      </c>
      <c r="H13" s="201" t="s">
        <v>9</v>
      </c>
      <c r="I13" s="201" t="s">
        <v>282</v>
      </c>
      <c r="J13" s="206" t="s">
        <v>283</v>
      </c>
      <c r="K13" s="201" t="s">
        <v>11</v>
      </c>
      <c r="L13" s="201" t="s">
        <v>12</v>
      </c>
    </row>
    <row r="14" spans="1:12">
      <c r="B14" s="201"/>
      <c r="C14" s="204"/>
      <c r="D14" s="204"/>
      <c r="E14" s="205"/>
      <c r="F14" s="201"/>
      <c r="G14" s="201"/>
      <c r="H14" s="201"/>
      <c r="I14" s="201"/>
      <c r="J14" s="206"/>
      <c r="K14" s="201"/>
      <c r="L14" s="201"/>
    </row>
    <row r="15" spans="1:12" ht="36">
      <c r="B15" s="201"/>
      <c r="C15" s="105" t="s">
        <v>13</v>
      </c>
      <c r="D15" s="105" t="s">
        <v>15</v>
      </c>
      <c r="E15" s="105" t="s">
        <v>16</v>
      </c>
      <c r="F15" s="201"/>
      <c r="G15" s="201"/>
      <c r="H15" s="201"/>
      <c r="I15" s="201"/>
      <c r="J15" s="206"/>
      <c r="K15" s="201"/>
      <c r="L15" s="201"/>
    </row>
    <row r="16" spans="1:12">
      <c r="B16" s="106" t="s">
        <v>17</v>
      </c>
      <c r="C16" s="107" t="s">
        <v>18</v>
      </c>
      <c r="D16" s="107" t="s">
        <v>20</v>
      </c>
      <c r="E16" s="107" t="s">
        <v>21</v>
      </c>
      <c r="F16" s="108" t="s">
        <v>22</v>
      </c>
      <c r="G16" s="108" t="s">
        <v>284</v>
      </c>
      <c r="H16" s="106" t="s">
        <v>23</v>
      </c>
      <c r="I16" s="109" t="s">
        <v>24</v>
      </c>
      <c r="J16" s="106" t="s">
        <v>25</v>
      </c>
      <c r="K16" s="107" t="s">
        <v>26</v>
      </c>
      <c r="L16" s="107" t="s">
        <v>285</v>
      </c>
    </row>
    <row r="17" spans="2:12">
      <c r="B17" s="207" t="s">
        <v>286</v>
      </c>
      <c r="C17" s="208"/>
      <c r="D17" s="208"/>
      <c r="E17" s="208"/>
      <c r="F17" s="208"/>
      <c r="G17" s="208"/>
      <c r="H17" s="208"/>
      <c r="I17" s="208"/>
      <c r="J17" s="208"/>
      <c r="K17" s="208"/>
      <c r="L17" s="209"/>
    </row>
    <row r="18" spans="2:12" ht="22.5" customHeight="1">
      <c r="B18" s="110" t="s">
        <v>30</v>
      </c>
      <c r="C18" s="67" t="str">
        <f>IF(F18=0,"",VLOOKUP(F18,DS!$C$3:$E$79,3,0))</f>
        <v>HS/16P</v>
      </c>
      <c r="D18" s="112" t="s">
        <v>888</v>
      </c>
      <c r="E18" s="112">
        <v>42886</v>
      </c>
      <c r="F18" s="113" t="s">
        <v>537</v>
      </c>
      <c r="G18" s="67" t="str">
        <f>IF(F18=0,"",VLOOKUP(F18,DS!$C$3:$E$79,2,0))</f>
        <v>1100601422</v>
      </c>
      <c r="H18" s="113" t="s">
        <v>538</v>
      </c>
      <c r="I18" s="114">
        <v>8849583</v>
      </c>
      <c r="J18" s="115"/>
      <c r="K18" s="114">
        <v>573292</v>
      </c>
      <c r="L18" s="116"/>
    </row>
    <row r="19" spans="2:12" ht="22.5" customHeight="1">
      <c r="B19" s="111" t="s">
        <v>36</v>
      </c>
      <c r="C19" s="67" t="str">
        <f>IF(F19=0,"",VLOOKUP(F19,DS!$C$3:$E$79,3,0))</f>
        <v>HS/16P</v>
      </c>
      <c r="D19" s="112" t="s">
        <v>889</v>
      </c>
      <c r="E19" s="112">
        <v>42916</v>
      </c>
      <c r="F19" s="113" t="s">
        <v>537</v>
      </c>
      <c r="G19" s="67" t="str">
        <f>IF(F19=0,"",VLOOKUP(F19,DS!$C$3:$E$79,2,0))</f>
        <v>1100601422</v>
      </c>
      <c r="H19" s="113" t="s">
        <v>538</v>
      </c>
      <c r="I19" s="118">
        <v>9878550</v>
      </c>
      <c r="J19" s="111"/>
      <c r="K19" s="114">
        <v>624855</v>
      </c>
      <c r="L19" s="119"/>
    </row>
    <row r="20" spans="2:12" ht="22.5" customHeight="1">
      <c r="B20" s="111" t="s">
        <v>40</v>
      </c>
      <c r="C20" s="67" t="str">
        <f>IF(F20=0,"",VLOOKUP(F20,DS!$C$3:$E$79,3,0))</f>
        <v>HS/16P</v>
      </c>
      <c r="D20" s="112" t="s">
        <v>890</v>
      </c>
      <c r="E20" s="112">
        <v>42947</v>
      </c>
      <c r="F20" s="113" t="s">
        <v>537</v>
      </c>
      <c r="G20" s="67" t="str">
        <f>IF(F20=0,"",VLOOKUP(F20,DS!$C$3:$E$79,2,0))</f>
        <v>1100601422</v>
      </c>
      <c r="H20" s="113" t="s">
        <v>538</v>
      </c>
      <c r="I20" s="118">
        <v>9678352</v>
      </c>
      <c r="J20" s="111"/>
      <c r="K20" s="114">
        <v>614788</v>
      </c>
      <c r="L20" s="120"/>
    </row>
    <row r="21" spans="2:12" ht="22.5" customHeight="1">
      <c r="B21" s="111" t="s">
        <v>44</v>
      </c>
      <c r="C21" s="67" t="str">
        <f>IF(F21=0,"",VLOOKUP(F21,DS!$C$3:$E$79,3,0))</f>
        <v>VP/16P</v>
      </c>
      <c r="D21" s="112" t="s">
        <v>891</v>
      </c>
      <c r="E21" s="112">
        <v>42946</v>
      </c>
      <c r="F21" s="113" t="s">
        <v>435</v>
      </c>
      <c r="G21" s="67" t="str">
        <f>IF(F21=0,"",VLOOKUP(F21,DS!$C$3:$E$79,2,0))</f>
        <v>0312991194</v>
      </c>
      <c r="H21" s="113" t="s">
        <v>367</v>
      </c>
      <c r="I21" s="121">
        <v>191800000</v>
      </c>
      <c r="J21" s="111"/>
      <c r="K21" s="114">
        <v>19180000</v>
      </c>
      <c r="L21" s="120"/>
    </row>
    <row r="22" spans="2:12" ht="22.5" customHeight="1">
      <c r="B22" s="111" t="s">
        <v>46</v>
      </c>
      <c r="C22" s="67"/>
      <c r="D22" s="112" t="s">
        <v>892</v>
      </c>
      <c r="E22" s="112">
        <v>42998</v>
      </c>
      <c r="F22" s="113" t="s">
        <v>893</v>
      </c>
      <c r="G22" s="67"/>
      <c r="H22" s="113" t="s">
        <v>894</v>
      </c>
      <c r="I22" s="118">
        <v>340350000</v>
      </c>
      <c r="J22" s="111"/>
      <c r="K22" s="122">
        <v>34035000</v>
      </c>
      <c r="L22" s="120"/>
    </row>
    <row r="23" spans="2:12" ht="22.5" customHeight="1">
      <c r="B23" s="111" t="s">
        <v>49</v>
      </c>
      <c r="C23" s="67" t="str">
        <f>IF(F23=0,"",VLOOKUP(F23,DS!$C$3:$E$79,3,0))</f>
        <v>AA/16P</v>
      </c>
      <c r="D23" s="112" t="s">
        <v>895</v>
      </c>
      <c r="E23" s="112">
        <v>42985</v>
      </c>
      <c r="F23" s="113" t="s">
        <v>293</v>
      </c>
      <c r="G23" s="67" t="str">
        <f>IF(F23=0,"",VLOOKUP(F23,DS!$C$3:$E$79,2,0))</f>
        <v>0303092786</v>
      </c>
      <c r="H23" s="113" t="s">
        <v>294</v>
      </c>
      <c r="I23" s="118">
        <v>4182280</v>
      </c>
      <c r="J23" s="111"/>
      <c r="K23" s="114">
        <v>418228</v>
      </c>
      <c r="L23" s="119"/>
    </row>
    <row r="24" spans="2:12" ht="22.5" customHeight="1">
      <c r="B24" s="111" t="s">
        <v>52</v>
      </c>
      <c r="C24" s="67" t="str">
        <f>IF(F24=0,"",VLOOKUP(F24,DS!$C$3:$E$79,3,0))</f>
        <v>AP/16P</v>
      </c>
      <c r="D24" s="112" t="s">
        <v>896</v>
      </c>
      <c r="E24" s="112">
        <v>42997</v>
      </c>
      <c r="F24" s="113" t="s">
        <v>474</v>
      </c>
      <c r="G24" s="67" t="str">
        <f>IF(F24=0,"",VLOOKUP(F24,DS!$C$3:$E$79,2,0))</f>
        <v>3700480244</v>
      </c>
      <c r="H24" s="113" t="s">
        <v>475</v>
      </c>
      <c r="I24" s="118">
        <v>3000000</v>
      </c>
      <c r="J24" s="111"/>
      <c r="K24" s="114">
        <v>300000</v>
      </c>
      <c r="L24" s="120"/>
    </row>
    <row r="25" spans="2:12" ht="22.5" customHeight="1">
      <c r="B25" s="111" t="s">
        <v>58</v>
      </c>
      <c r="C25" s="67" t="str">
        <f>IF(F25=0,"",VLOOKUP(F25,DS!$C$3:$E$79,3,0))</f>
        <v>AP/16P</v>
      </c>
      <c r="D25" s="112" t="s">
        <v>897</v>
      </c>
      <c r="E25" s="112">
        <v>43005</v>
      </c>
      <c r="F25" s="113" t="s">
        <v>474</v>
      </c>
      <c r="G25" s="67" t="str">
        <f>IF(F25=0,"",VLOOKUP(F25,DS!$C$3:$E$79,2,0))</f>
        <v>3700480244</v>
      </c>
      <c r="H25" s="113" t="s">
        <v>475</v>
      </c>
      <c r="I25" s="124">
        <v>3000000</v>
      </c>
      <c r="J25" s="111"/>
      <c r="K25" s="114">
        <v>300000</v>
      </c>
      <c r="L25" s="120"/>
    </row>
    <row r="26" spans="2:12" ht="33.75" customHeight="1">
      <c r="B26" s="111" t="s">
        <v>62</v>
      </c>
      <c r="C26" s="67" t="str">
        <f>IF(F26=0,"",VLOOKUP(F26,DS!$C$3:$E$79,3,0))</f>
        <v>AA/16P</v>
      </c>
      <c r="D26" s="112" t="s">
        <v>898</v>
      </c>
      <c r="E26" s="112">
        <v>43003</v>
      </c>
      <c r="F26" s="113" t="s">
        <v>293</v>
      </c>
      <c r="G26" s="67" t="str">
        <f>IF(F26=0,"",VLOOKUP(F26,DS!$C$3:$E$79,2,0))</f>
        <v>0303092786</v>
      </c>
      <c r="H26" s="113" t="s">
        <v>294</v>
      </c>
      <c r="I26" s="118">
        <v>4866910</v>
      </c>
      <c r="J26" s="111"/>
      <c r="K26" s="114">
        <v>486691</v>
      </c>
      <c r="L26" s="120"/>
    </row>
    <row r="27" spans="2:12" ht="33.75" customHeight="1">
      <c r="B27" s="111" t="s">
        <v>64</v>
      </c>
      <c r="C27" s="67" t="str">
        <f>IF(F27=0,"",VLOOKUP(F27,DS!$C$3:$E$79,3,0))</f>
        <v>AD/16P</v>
      </c>
      <c r="D27" s="112" t="s">
        <v>550</v>
      </c>
      <c r="E27" s="112">
        <v>43003</v>
      </c>
      <c r="F27" s="113" t="s">
        <v>288</v>
      </c>
      <c r="G27" s="67" t="str">
        <f>IF(F27=0,"",VLOOKUP(F27,DS!$C$3:$E$79,2,0))</f>
        <v>0313408566</v>
      </c>
      <c r="H27" s="113" t="s">
        <v>289</v>
      </c>
      <c r="I27" s="118">
        <v>6896280</v>
      </c>
      <c r="J27" s="111"/>
      <c r="K27" s="122">
        <v>689628</v>
      </c>
      <c r="L27" s="120"/>
    </row>
    <row r="28" spans="2:12" ht="33.75" customHeight="1">
      <c r="B28" s="111" t="s">
        <v>66</v>
      </c>
      <c r="C28" s="67" t="str">
        <f>IF(F28=0,"",VLOOKUP(F28,DS!$C$3:$E$79,3,0))</f>
        <v>AD/16P</v>
      </c>
      <c r="D28" s="112" t="s">
        <v>899</v>
      </c>
      <c r="E28" s="112">
        <v>43003</v>
      </c>
      <c r="F28" s="113" t="s">
        <v>288</v>
      </c>
      <c r="G28" s="67" t="str">
        <f>IF(F28=0,"",VLOOKUP(F28,DS!$C$3:$E$79,2,0))</f>
        <v>0313408566</v>
      </c>
      <c r="H28" s="113" t="s">
        <v>289</v>
      </c>
      <c r="I28" s="118">
        <v>16819640</v>
      </c>
      <c r="J28" s="118"/>
      <c r="K28" s="122">
        <v>1681964</v>
      </c>
      <c r="L28" s="120"/>
    </row>
    <row r="29" spans="2:12" ht="33.75" customHeight="1">
      <c r="B29" s="111" t="s">
        <v>94</v>
      </c>
      <c r="C29" s="67" t="str">
        <f>IF(F29=0,"",VLOOKUP(F29,DS!$C$3:$E$79,3,0))</f>
        <v>AD/16P</v>
      </c>
      <c r="D29" s="112" t="s">
        <v>900</v>
      </c>
      <c r="E29" s="112">
        <v>43003</v>
      </c>
      <c r="F29" s="113" t="s">
        <v>288</v>
      </c>
      <c r="G29" s="67" t="str">
        <f>IF(F29=0,"",VLOOKUP(F29,DS!$C$3:$E$79,2,0))</f>
        <v>0313408566</v>
      </c>
      <c r="H29" s="113" t="s">
        <v>289</v>
      </c>
      <c r="I29" s="118">
        <v>11175160</v>
      </c>
      <c r="J29" s="111"/>
      <c r="K29" s="118">
        <v>1117516</v>
      </c>
      <c r="L29" s="120"/>
    </row>
    <row r="30" spans="2:12" ht="33.75" customHeight="1">
      <c r="B30" s="111" t="s">
        <v>95</v>
      </c>
      <c r="C30" s="67" t="str">
        <f>IF(F30=0,"",VLOOKUP(F30,DS!$C$3:$E$79,3,0))</f>
        <v>AD/16P</v>
      </c>
      <c r="D30" s="112" t="s">
        <v>901</v>
      </c>
      <c r="E30" s="112">
        <v>43003</v>
      </c>
      <c r="F30" s="113" t="s">
        <v>288</v>
      </c>
      <c r="G30" s="67" t="str">
        <f>IF(F30=0,"",VLOOKUP(F30,DS!$C$3:$E$79,2,0))</f>
        <v>0313408566</v>
      </c>
      <c r="H30" s="113" t="s">
        <v>289</v>
      </c>
      <c r="I30" s="118">
        <v>11175160</v>
      </c>
      <c r="J30" s="111"/>
      <c r="K30" s="122">
        <v>1117516</v>
      </c>
      <c r="L30" s="120"/>
    </row>
    <row r="31" spans="2:12" ht="33.75" customHeight="1">
      <c r="B31" s="111" t="s">
        <v>97</v>
      </c>
      <c r="C31" s="67" t="str">
        <f>IF(F31=0,"",VLOOKUP(F31,DS!$C$3:$E$79,3,0))</f>
        <v>AD/16P</v>
      </c>
      <c r="D31" s="112" t="s">
        <v>902</v>
      </c>
      <c r="E31" s="112">
        <v>43003</v>
      </c>
      <c r="F31" s="113" t="s">
        <v>288</v>
      </c>
      <c r="G31" s="67" t="str">
        <f>IF(F31=0,"",VLOOKUP(F31,DS!$C$3:$E$79,2,0))</f>
        <v>0313408566</v>
      </c>
      <c r="H31" s="113" t="s">
        <v>289</v>
      </c>
      <c r="I31" s="118">
        <v>16819640</v>
      </c>
      <c r="J31" s="111"/>
      <c r="K31" s="122">
        <v>1681964</v>
      </c>
      <c r="L31" s="120"/>
    </row>
    <row r="32" spans="2:12" ht="33.75" customHeight="1">
      <c r="B32" s="111" t="s">
        <v>125</v>
      </c>
      <c r="C32" s="67" t="str">
        <f>IF(F32=0,"",VLOOKUP(F32,DS!$C$3:$E$79,3,0))</f>
        <v>AD/16P</v>
      </c>
      <c r="D32" s="112" t="s">
        <v>903</v>
      </c>
      <c r="E32" s="112">
        <v>43003</v>
      </c>
      <c r="F32" s="113" t="s">
        <v>288</v>
      </c>
      <c r="G32" s="67" t="str">
        <f>IF(F32=0,"",VLOOKUP(F32,DS!$C$3:$E$79,2,0))</f>
        <v>0313408566</v>
      </c>
      <c r="H32" s="113" t="s">
        <v>289</v>
      </c>
      <c r="I32" s="118">
        <v>16819640</v>
      </c>
      <c r="J32" s="111"/>
      <c r="K32" s="122">
        <v>1681964</v>
      </c>
      <c r="L32" s="120"/>
    </row>
    <row r="33" spans="2:12" ht="33.75" customHeight="1">
      <c r="B33" s="111" t="s">
        <v>146</v>
      </c>
      <c r="C33" s="67" t="str">
        <f>IF(F33=0,"",VLOOKUP(F33,DS!$C$3:$E$79,3,0))</f>
        <v>AD/16P</v>
      </c>
      <c r="D33" s="112" t="s">
        <v>904</v>
      </c>
      <c r="E33" s="112">
        <v>43003</v>
      </c>
      <c r="F33" s="113" t="s">
        <v>288</v>
      </c>
      <c r="G33" s="67" t="str">
        <f>IF(F33=0,"",VLOOKUP(F33,DS!$C$3:$E$79,2,0))</f>
        <v>0313408566</v>
      </c>
      <c r="H33" s="113" t="s">
        <v>289</v>
      </c>
      <c r="I33" s="118">
        <v>31021880</v>
      </c>
      <c r="J33" s="111"/>
      <c r="K33" s="122">
        <v>3102188</v>
      </c>
      <c r="L33" s="120"/>
    </row>
    <row r="34" spans="2:12" ht="33.75" customHeight="1">
      <c r="B34" s="111" t="s">
        <v>148</v>
      </c>
      <c r="C34" s="67" t="str">
        <f>IF(F34=0,"",VLOOKUP(F34,DS!$C$3:$E$79,3,0))</f>
        <v>AD/16P</v>
      </c>
      <c r="D34" s="112" t="s">
        <v>905</v>
      </c>
      <c r="E34" s="112">
        <v>43003</v>
      </c>
      <c r="F34" s="113" t="s">
        <v>288</v>
      </c>
      <c r="G34" s="67" t="str">
        <f>IF(F34=0,"",VLOOKUP(F34,DS!$C$3:$E$79,2,0))</f>
        <v>0313408566</v>
      </c>
      <c r="H34" s="113" t="s">
        <v>289</v>
      </c>
      <c r="I34" s="118">
        <v>21098520</v>
      </c>
      <c r="J34" s="111"/>
      <c r="K34" s="122">
        <v>2109852</v>
      </c>
      <c r="L34" s="120"/>
    </row>
    <row r="35" spans="2:12" ht="33.75" customHeight="1">
      <c r="B35" s="111" t="s">
        <v>152</v>
      </c>
      <c r="C35" s="67" t="str">
        <f>IF(F35=0,"",VLOOKUP(F35,DS!$C$3:$E$79,3,0))</f>
        <v>AD/16P</v>
      </c>
      <c r="D35" s="112" t="s">
        <v>906</v>
      </c>
      <c r="E35" s="112">
        <v>43003</v>
      </c>
      <c r="F35" s="113" t="s">
        <v>288</v>
      </c>
      <c r="G35" s="67" t="str">
        <f>IF(F35=0,"",VLOOKUP(F35,DS!$C$3:$E$79,2,0))</f>
        <v>0313408566</v>
      </c>
      <c r="H35" s="113" t="s">
        <v>289</v>
      </c>
      <c r="I35" s="118">
        <v>11175160</v>
      </c>
      <c r="J35" s="111"/>
      <c r="K35" s="122">
        <v>1117516</v>
      </c>
      <c r="L35" s="120"/>
    </row>
    <row r="36" spans="2:12" ht="33.75" customHeight="1">
      <c r="B36" s="111" t="s">
        <v>180</v>
      </c>
      <c r="C36" s="67" t="str">
        <f>IF(F36=0,"",VLOOKUP(F36,DS!$C$3:$E$79,3,0))</f>
        <v>AD/16P</v>
      </c>
      <c r="D36" s="112" t="s">
        <v>907</v>
      </c>
      <c r="E36" s="112">
        <v>43004</v>
      </c>
      <c r="F36" s="113" t="s">
        <v>288</v>
      </c>
      <c r="G36" s="67" t="str">
        <f>IF(F36=0,"",VLOOKUP(F36,DS!$C$3:$E$79,2,0))</f>
        <v>0313408566</v>
      </c>
      <c r="H36" s="113" t="s">
        <v>289</v>
      </c>
      <c r="I36" s="118">
        <v>16827030</v>
      </c>
      <c r="J36" s="111"/>
      <c r="K36" s="118">
        <v>1682703</v>
      </c>
      <c r="L36" s="122"/>
    </row>
    <row r="37" spans="2:12" ht="33.75" customHeight="1">
      <c r="B37" s="111" t="s">
        <v>266</v>
      </c>
      <c r="C37" s="67" t="str">
        <f>IF(F37=0,"",VLOOKUP(F37,DS!$C$3:$E$79,3,0))</f>
        <v>AD/16P</v>
      </c>
      <c r="D37" s="112" t="s">
        <v>908</v>
      </c>
      <c r="E37" s="112">
        <v>43004</v>
      </c>
      <c r="F37" s="113" t="s">
        <v>288</v>
      </c>
      <c r="G37" s="67" t="str">
        <f>IF(F37=0,"",VLOOKUP(F37,DS!$C$3:$E$79,2,0))</f>
        <v>0313408566</v>
      </c>
      <c r="H37" s="113" t="s">
        <v>289</v>
      </c>
      <c r="I37" s="118">
        <v>16827030</v>
      </c>
      <c r="J37" s="111"/>
      <c r="K37" s="118">
        <v>1682703</v>
      </c>
      <c r="L37" s="120"/>
    </row>
    <row r="38" spans="2:12" ht="22.5" customHeight="1">
      <c r="B38" s="111" t="s">
        <v>268</v>
      </c>
      <c r="C38" s="67" t="str">
        <f>IF(F38=0,"",VLOOKUP(F38,DS!$C$3:$E$79,3,0))</f>
        <v>TL/16P</v>
      </c>
      <c r="D38" s="112" t="s">
        <v>909</v>
      </c>
      <c r="E38" s="112">
        <v>43008</v>
      </c>
      <c r="F38" s="113" t="s">
        <v>630</v>
      </c>
      <c r="G38" s="67" t="str">
        <f>IF(F38=0,"",VLOOKUP(F38,DS!$C$3:$E$79,2,0))</f>
        <v>1100592721</v>
      </c>
      <c r="H38" s="113" t="s">
        <v>631</v>
      </c>
      <c r="I38" s="118">
        <v>88192208</v>
      </c>
      <c r="J38" s="111"/>
      <c r="K38" s="118">
        <v>4409611</v>
      </c>
      <c r="L38" s="120"/>
    </row>
    <row r="39" spans="2:12" ht="22.5" customHeight="1">
      <c r="B39" s="111" t="s">
        <v>271</v>
      </c>
      <c r="C39" s="67" t="str">
        <f>IF(F39=0,"",VLOOKUP(F39,DS!$C$3:$E$79,3,0))</f>
        <v>VD/16P</v>
      </c>
      <c r="D39" s="112" t="s">
        <v>910</v>
      </c>
      <c r="E39" s="112">
        <v>42985</v>
      </c>
      <c r="F39" s="113" t="s">
        <v>716</v>
      </c>
      <c r="G39" s="67" t="str">
        <f>IF(F39=0,"",VLOOKUP(F39,DS!$C$3:$E$79,2,0))</f>
        <v>0303099446</v>
      </c>
      <c r="H39" s="113" t="s">
        <v>829</v>
      </c>
      <c r="I39" s="118">
        <v>2616940</v>
      </c>
      <c r="J39" s="111"/>
      <c r="K39" s="118">
        <v>261694</v>
      </c>
      <c r="L39" s="120"/>
    </row>
    <row r="40" spans="2:12" ht="22.5" customHeight="1">
      <c r="B40" s="111" t="s">
        <v>272</v>
      </c>
      <c r="C40" s="67" t="str">
        <f>IF(F40=0,"",VLOOKUP(F40,DS!$C$3:$E$79,3,0))</f>
        <v>VD/16P</v>
      </c>
      <c r="D40" s="112" t="s">
        <v>911</v>
      </c>
      <c r="E40" s="112">
        <v>42989</v>
      </c>
      <c r="F40" s="113" t="s">
        <v>716</v>
      </c>
      <c r="G40" s="67" t="str">
        <f>IF(F40=0,"",VLOOKUP(F40,DS!$C$3:$E$79,2,0))</f>
        <v>0303099446</v>
      </c>
      <c r="H40" s="113" t="s">
        <v>829</v>
      </c>
      <c r="I40" s="125">
        <v>7849096</v>
      </c>
      <c r="J40" s="111"/>
      <c r="K40" s="118">
        <v>784910</v>
      </c>
      <c r="L40" s="120"/>
    </row>
    <row r="41" spans="2:12" ht="22.5" customHeight="1">
      <c r="B41" s="111" t="s">
        <v>273</v>
      </c>
      <c r="C41" s="67" t="str">
        <f>IF(F41=0,"",VLOOKUP(F41,DS!$C$3:$E$79,3,0))</f>
        <v>VD/16P</v>
      </c>
      <c r="D41" s="112" t="s">
        <v>912</v>
      </c>
      <c r="E41" s="112">
        <v>42992</v>
      </c>
      <c r="F41" s="113" t="s">
        <v>716</v>
      </c>
      <c r="G41" s="67" t="str">
        <f>IF(F41=0,"",VLOOKUP(F41,DS!$C$3:$E$79,2,0))</f>
        <v>0303099446</v>
      </c>
      <c r="H41" s="113" t="s">
        <v>829</v>
      </c>
      <c r="I41" s="125">
        <v>7849096</v>
      </c>
      <c r="J41" s="111"/>
      <c r="K41" s="118">
        <v>784910</v>
      </c>
      <c r="L41" s="120"/>
    </row>
    <row r="42" spans="2:12" ht="22.5" customHeight="1">
      <c r="B42" s="111" t="s">
        <v>324</v>
      </c>
      <c r="C42" s="67" t="str">
        <f>IF(F42=0,"",VLOOKUP(F42,DS!$C$3:$E$79,3,0))</f>
        <v>VD/16P</v>
      </c>
      <c r="D42" s="112" t="s">
        <v>913</v>
      </c>
      <c r="E42" s="112">
        <v>42996</v>
      </c>
      <c r="F42" s="113" t="s">
        <v>716</v>
      </c>
      <c r="G42" s="67" t="str">
        <f>IF(F42=0,"",VLOOKUP(F42,DS!$C$3:$E$79,2,0))</f>
        <v>0303099446</v>
      </c>
      <c r="H42" s="113" t="s">
        <v>829</v>
      </c>
      <c r="I42" s="125">
        <v>7849096</v>
      </c>
      <c r="J42" s="111"/>
      <c r="K42" s="125">
        <v>784910</v>
      </c>
      <c r="L42" s="120"/>
    </row>
    <row r="43" spans="2:12" ht="22.5" customHeight="1">
      <c r="B43" s="111" t="s">
        <v>325</v>
      </c>
      <c r="C43" s="67" t="str">
        <f>IF(F43=0,"",VLOOKUP(F43,DS!$C$3:$E$79,3,0))</f>
        <v>VD/16P</v>
      </c>
      <c r="D43" s="112" t="s">
        <v>914</v>
      </c>
      <c r="E43" s="112">
        <v>43007</v>
      </c>
      <c r="F43" s="113" t="s">
        <v>716</v>
      </c>
      <c r="G43" s="67" t="str">
        <f>IF(F43=0,"",VLOOKUP(F43,DS!$C$3:$E$79,2,0))</f>
        <v>0303099446</v>
      </c>
      <c r="H43" s="113" t="s">
        <v>829</v>
      </c>
      <c r="I43" s="125">
        <v>7850821</v>
      </c>
      <c r="J43" s="111"/>
      <c r="K43" s="125">
        <v>785082</v>
      </c>
      <c r="L43" s="120"/>
    </row>
    <row r="44" spans="2:12" ht="22.5" customHeight="1">
      <c r="B44" s="111" t="s">
        <v>295</v>
      </c>
      <c r="C44" s="67" t="str">
        <f>IF(F44=0,"",VLOOKUP(F44,DS!$C$3:$E$79,3,0))</f>
        <v>VD/16P</v>
      </c>
      <c r="D44" s="154" t="s">
        <v>915</v>
      </c>
      <c r="E44" s="112">
        <v>43007</v>
      </c>
      <c r="F44" s="113" t="s">
        <v>716</v>
      </c>
      <c r="G44" s="67" t="str">
        <f>IF(F44=0,"",VLOOKUP(F44,DS!$C$3:$E$79,2,0))</f>
        <v>0303099446</v>
      </c>
      <c r="H44" s="113" t="s">
        <v>829</v>
      </c>
      <c r="I44" s="125">
        <v>7850821</v>
      </c>
      <c r="J44" s="111"/>
      <c r="K44" s="125">
        <v>785082</v>
      </c>
      <c r="L44" s="120"/>
    </row>
    <row r="45" spans="2:12" ht="22.5" customHeight="1">
      <c r="B45" s="111" t="s">
        <v>499</v>
      </c>
      <c r="C45" s="67" t="str">
        <f>IF(F45=0,"",VLOOKUP(F45,DS!$C$3:$E$79,3,0))</f>
        <v>AC/17E</v>
      </c>
      <c r="D45" s="112" t="s">
        <v>916</v>
      </c>
      <c r="E45" s="112">
        <v>42984</v>
      </c>
      <c r="F45" s="113" t="s">
        <v>304</v>
      </c>
      <c r="G45" s="67" t="str">
        <f>IF(F45=0,"",VLOOKUP(F45,DS!$C$3:$E$79,2,0))</f>
        <v>0300942001017</v>
      </c>
      <c r="H45" s="113" t="s">
        <v>917</v>
      </c>
      <c r="I45" s="125">
        <v>29287500</v>
      </c>
      <c r="J45" s="111"/>
      <c r="K45" s="125">
        <v>2928750</v>
      </c>
      <c r="L45" s="120"/>
    </row>
    <row r="46" spans="2:12" ht="22.5" customHeight="1">
      <c r="B46" s="111" t="s">
        <v>326</v>
      </c>
      <c r="C46" s="67" t="str">
        <f>IF(F46=0,"",VLOOKUP(F46,DS!$C$3:$E$79,3,0))</f>
        <v>AC/17E</v>
      </c>
      <c r="D46" s="112" t="s">
        <v>918</v>
      </c>
      <c r="E46" s="112">
        <v>42994</v>
      </c>
      <c r="F46" s="113" t="s">
        <v>304</v>
      </c>
      <c r="G46" s="67" t="str">
        <f>IF(F46=0,"",VLOOKUP(F46,DS!$C$3:$E$79,2,0))</f>
        <v>0300942001017</v>
      </c>
      <c r="H46" s="113" t="s">
        <v>919</v>
      </c>
      <c r="I46" s="125">
        <v>25285100</v>
      </c>
      <c r="J46" s="111"/>
      <c r="K46" s="125">
        <v>2528510</v>
      </c>
      <c r="L46" s="120"/>
    </row>
    <row r="47" spans="2:12" ht="22.5" customHeight="1">
      <c r="B47" s="111" t="s">
        <v>330</v>
      </c>
      <c r="C47" s="67" t="str">
        <f>IF(F47=0,"",VLOOKUP(F47,DS!$C$3:$E$79,3,0))</f>
        <v>AC/17E</v>
      </c>
      <c r="D47" s="112" t="s">
        <v>920</v>
      </c>
      <c r="E47" s="112">
        <v>43004</v>
      </c>
      <c r="F47" s="113" t="s">
        <v>304</v>
      </c>
      <c r="G47" s="67" t="str">
        <f>IF(F47=0,"",VLOOKUP(F47,DS!$C$3:$E$79,2,0))</f>
        <v>0300942001017</v>
      </c>
      <c r="H47" s="113" t="s">
        <v>921</v>
      </c>
      <c r="I47" s="125">
        <v>28791300</v>
      </c>
      <c r="J47" s="111"/>
      <c r="K47" s="125">
        <v>2879130</v>
      </c>
      <c r="L47" s="120"/>
    </row>
    <row r="48" spans="2:12" ht="22.5" customHeight="1">
      <c r="B48" s="111" t="s">
        <v>338</v>
      </c>
      <c r="C48" s="67" t="str">
        <f>IF(F48=0,"",VLOOKUP(F48,DS!$C$3:$E$79,3,0))</f>
        <v>TP/17P</v>
      </c>
      <c r="D48" s="112" t="s">
        <v>922</v>
      </c>
      <c r="E48" s="112">
        <v>42804</v>
      </c>
      <c r="F48" s="113" t="s">
        <v>923</v>
      </c>
      <c r="G48" s="67" t="str">
        <f>IF(F48=0,"",VLOOKUP(F48,DS!$C$3:$E$79,2,0))</f>
        <v>0312072962</v>
      </c>
      <c r="H48" s="113" t="s">
        <v>924</v>
      </c>
      <c r="I48" s="125">
        <v>16476189.999999998</v>
      </c>
      <c r="J48" s="111"/>
      <c r="K48" s="125">
        <v>823810</v>
      </c>
      <c r="L48" s="120"/>
    </row>
    <row r="49" spans="2:12" ht="22.5" customHeight="1">
      <c r="B49" s="111" t="s">
        <v>342</v>
      </c>
      <c r="C49" s="67" t="str">
        <f>IF(F49=0,"",VLOOKUP(F49,DS!$C$3:$E$79,3,0))</f>
        <v>TP/17P</v>
      </c>
      <c r="D49" s="112" t="s">
        <v>925</v>
      </c>
      <c r="E49" s="112">
        <v>42805</v>
      </c>
      <c r="F49" s="113" t="s">
        <v>923</v>
      </c>
      <c r="G49" s="67" t="str">
        <f>IF(F49=0,"",VLOOKUP(F49,DS!$C$3:$E$79,2,0))</f>
        <v>0312072962</v>
      </c>
      <c r="H49" s="113" t="s">
        <v>924</v>
      </c>
      <c r="I49" s="125">
        <v>16476189.999999998</v>
      </c>
      <c r="J49" s="111"/>
      <c r="K49" s="125">
        <v>823810</v>
      </c>
      <c r="L49" s="120"/>
    </row>
    <row r="50" spans="2:12" ht="22.5" customHeight="1">
      <c r="B50" s="111" t="s">
        <v>346</v>
      </c>
      <c r="C50" s="67" t="str">
        <f>IF(F50=0,"",VLOOKUP(F50,DS!$C$3:$E$79,3,0))</f>
        <v>TL/15P</v>
      </c>
      <c r="D50" s="112" t="s">
        <v>926</v>
      </c>
      <c r="E50" s="112">
        <v>42805</v>
      </c>
      <c r="F50" s="113" t="s">
        <v>927</v>
      </c>
      <c r="G50" s="67" t="str">
        <f>IF(F50=0,"",VLOOKUP(F50,DS!$C$3:$E$79,2,0))</f>
        <v>0301349813</v>
      </c>
      <c r="H50" s="113" t="s">
        <v>928</v>
      </c>
      <c r="I50" s="125">
        <v>17710000</v>
      </c>
      <c r="J50" s="111"/>
      <c r="K50" s="125">
        <v>1771000</v>
      </c>
      <c r="L50" s="120"/>
    </row>
    <row r="51" spans="2:12" ht="22.5" customHeight="1">
      <c r="B51" s="111" t="s">
        <v>350</v>
      </c>
      <c r="C51" s="67" t="str">
        <f>IF(F51=0,"",VLOOKUP(F51,DS!$C$3:$E$79,3,0))</f>
        <v>TL/15P</v>
      </c>
      <c r="D51" s="112" t="s">
        <v>929</v>
      </c>
      <c r="E51" s="112">
        <v>42830</v>
      </c>
      <c r="F51" s="113" t="s">
        <v>927</v>
      </c>
      <c r="G51" s="67" t="str">
        <f>IF(F51=0,"",VLOOKUP(F51,DS!$C$3:$E$79,2,0))</f>
        <v>0301349813</v>
      </c>
      <c r="H51" s="113" t="s">
        <v>928</v>
      </c>
      <c r="I51" s="125">
        <v>16100000</v>
      </c>
      <c r="J51" s="111"/>
      <c r="K51" s="125">
        <v>1610000</v>
      </c>
      <c r="L51" s="120"/>
    </row>
    <row r="52" spans="2:12" ht="22.5" customHeight="1">
      <c r="B52" s="111" t="s">
        <v>352</v>
      </c>
      <c r="C52" s="67" t="str">
        <f>IF(F52=0,"",VLOOKUP(F52,DS!$C$3:$E$79,3,0))</f>
        <v>AL/16P</v>
      </c>
      <c r="D52" s="112" t="s">
        <v>434</v>
      </c>
      <c r="E52" s="112">
        <v>42945</v>
      </c>
      <c r="F52" s="113" t="s">
        <v>311</v>
      </c>
      <c r="G52" s="67" t="str">
        <f>IF(F52=0,"",VLOOKUP(F52,DS!$C$3:$E$79,2,0))</f>
        <v>2100346855</v>
      </c>
      <c r="H52" s="113" t="s">
        <v>67</v>
      </c>
      <c r="I52" s="125">
        <v>7750000</v>
      </c>
      <c r="J52" s="111"/>
      <c r="K52" s="125">
        <v>775000</v>
      </c>
      <c r="L52" s="120"/>
    </row>
    <row r="53" spans="2:12" ht="22.5" customHeight="1">
      <c r="B53" s="111" t="s">
        <v>356</v>
      </c>
      <c r="C53" s="67" t="str">
        <f>IF(F53=0,"",VLOOKUP(F53,DS!$C$3:$E$79,3,0))</f>
        <v>KN/12P</v>
      </c>
      <c r="D53" s="112" t="s">
        <v>930</v>
      </c>
      <c r="E53" s="112">
        <v>42945</v>
      </c>
      <c r="F53" s="113" t="s">
        <v>738</v>
      </c>
      <c r="G53" s="67" t="str">
        <f>IF(F53=0,"",VLOOKUP(F53,DS!$C$3:$E$79,2,0))</f>
        <v>3702076037</v>
      </c>
      <c r="H53" s="113" t="s">
        <v>314</v>
      </c>
      <c r="I53" s="125">
        <v>17965500</v>
      </c>
      <c r="J53" s="111"/>
      <c r="K53" s="125">
        <v>1796550</v>
      </c>
      <c r="L53" s="120"/>
    </row>
    <row r="54" spans="2:12" ht="22.5" customHeight="1">
      <c r="B54" s="111" t="s">
        <v>360</v>
      </c>
      <c r="C54" s="67" t="str">
        <f>IF(F54=0,"",VLOOKUP(F54,DS!$C$3:$E$79,3,0))</f>
        <v>NH/15P</v>
      </c>
      <c r="D54" s="112" t="s">
        <v>931</v>
      </c>
      <c r="E54" s="112">
        <v>42947</v>
      </c>
      <c r="F54" s="113" t="s">
        <v>316</v>
      </c>
      <c r="G54" s="67" t="str">
        <f>IF(F54=0,"",VLOOKUP(F54,DS!$C$3:$E$79,2,0))</f>
        <v>0302673259</v>
      </c>
      <c r="H54" s="113" t="s">
        <v>932</v>
      </c>
      <c r="I54" s="125">
        <v>4103000</v>
      </c>
      <c r="J54" s="111"/>
      <c r="K54" s="125">
        <v>410300</v>
      </c>
      <c r="L54" s="120"/>
    </row>
    <row r="55" spans="2:12" ht="22.5" customHeight="1">
      <c r="B55" s="111" t="s">
        <v>364</v>
      </c>
      <c r="C55" s="67" t="str">
        <f>IF(F55=0,"",VLOOKUP(F55,DS!$C$3:$E$79,3,0))</f>
        <v>KN/12P</v>
      </c>
      <c r="D55" s="112" t="s">
        <v>529</v>
      </c>
      <c r="E55" s="112">
        <v>42957</v>
      </c>
      <c r="F55" s="113" t="s">
        <v>738</v>
      </c>
      <c r="G55" s="67" t="str">
        <f>IF(F55=0,"",VLOOKUP(F55,DS!$C$3:$E$79,2,0))</f>
        <v>3702076037</v>
      </c>
      <c r="H55" s="113" t="s">
        <v>314</v>
      </c>
      <c r="I55" s="125">
        <v>17965500</v>
      </c>
      <c r="J55" s="111"/>
      <c r="K55" s="125">
        <v>1796550</v>
      </c>
      <c r="L55" s="120"/>
    </row>
    <row r="56" spans="2:12" ht="22.5" customHeight="1">
      <c r="B56" s="111" t="s">
        <v>368</v>
      </c>
      <c r="C56" s="67" t="str">
        <f>IF(F56=0,"",VLOOKUP(F56,DS!$C$3:$E$79,3,0))</f>
        <v>KN/12P</v>
      </c>
      <c r="D56" s="112" t="s">
        <v>933</v>
      </c>
      <c r="E56" s="112">
        <v>42958</v>
      </c>
      <c r="F56" s="113" t="s">
        <v>738</v>
      </c>
      <c r="G56" s="67" t="str">
        <f>IF(F56=0,"",VLOOKUP(F56,DS!$C$3:$E$79,2,0))</f>
        <v>3702076037</v>
      </c>
      <c r="H56" s="113" t="s">
        <v>314</v>
      </c>
      <c r="I56" s="125">
        <v>17965500</v>
      </c>
      <c r="J56" s="111"/>
      <c r="K56" s="125">
        <v>1796550</v>
      </c>
      <c r="L56" s="120"/>
    </row>
    <row r="57" spans="2:12" ht="22.5" customHeight="1">
      <c r="B57" s="111" t="s">
        <v>370</v>
      </c>
      <c r="C57" s="67" t="str">
        <f>IF(F57=0,"",VLOOKUP(F57,DS!$C$3:$E$79,3,0))</f>
        <v>KN/12P</v>
      </c>
      <c r="D57" s="112" t="s">
        <v>934</v>
      </c>
      <c r="E57" s="112">
        <v>42960</v>
      </c>
      <c r="F57" s="113" t="s">
        <v>738</v>
      </c>
      <c r="G57" s="67" t="str">
        <f>IF(F57=0,"",VLOOKUP(F57,DS!$C$3:$E$79,2,0))</f>
        <v>3702076037</v>
      </c>
      <c r="H57" s="113" t="s">
        <v>314</v>
      </c>
      <c r="I57" s="125">
        <v>17965500</v>
      </c>
      <c r="J57" s="111"/>
      <c r="K57" s="125">
        <v>1796550</v>
      </c>
      <c r="L57" s="120"/>
    </row>
    <row r="58" spans="2:12" ht="22.5" customHeight="1">
      <c r="B58" s="111" t="s">
        <v>374</v>
      </c>
      <c r="C58" s="67" t="str">
        <f>IF(F58=0,"",VLOOKUP(F58,DS!$C$3:$E$79,3,0))</f>
        <v>KN/12P</v>
      </c>
      <c r="D58" s="112" t="s">
        <v>935</v>
      </c>
      <c r="E58" s="112">
        <v>42965</v>
      </c>
      <c r="F58" s="113" t="s">
        <v>738</v>
      </c>
      <c r="G58" s="67" t="str">
        <f>IF(F58=0,"",VLOOKUP(F58,DS!$C$3:$E$79,2,0))</f>
        <v>3702076037</v>
      </c>
      <c r="H58" s="113" t="s">
        <v>314</v>
      </c>
      <c r="I58" s="125">
        <v>17965500</v>
      </c>
      <c r="J58" s="111"/>
      <c r="K58" s="125">
        <v>1796550</v>
      </c>
      <c r="L58" s="120"/>
    </row>
    <row r="59" spans="2:12" ht="22.5" customHeight="1">
      <c r="B59" s="111" t="s">
        <v>376</v>
      </c>
      <c r="C59" s="67" t="str">
        <f>IF(F59=0,"",VLOOKUP(F59,DS!$C$3:$E$79,3,0))</f>
        <v>KN/12P</v>
      </c>
      <c r="D59" s="112" t="s">
        <v>936</v>
      </c>
      <c r="E59" s="112">
        <v>42971</v>
      </c>
      <c r="F59" s="113" t="s">
        <v>738</v>
      </c>
      <c r="G59" s="67" t="str">
        <f>IF(F59=0,"",VLOOKUP(F59,DS!$C$3:$E$79,2,0))</f>
        <v>3702076037</v>
      </c>
      <c r="H59" s="113" t="s">
        <v>314</v>
      </c>
      <c r="I59" s="125">
        <v>17965500</v>
      </c>
      <c r="J59" s="111"/>
      <c r="K59" s="122">
        <v>1796550</v>
      </c>
      <c r="L59" s="120"/>
    </row>
    <row r="60" spans="2:12" ht="22.5" customHeight="1">
      <c r="B60" s="111" t="s">
        <v>380</v>
      </c>
      <c r="C60" s="67" t="str">
        <f>IF(F60=0,"",VLOOKUP(F60,DS!$C$3:$E$79,3,0))</f>
        <v>KN/12P</v>
      </c>
      <c r="D60" s="113" t="s">
        <v>937</v>
      </c>
      <c r="E60" s="112">
        <v>42978</v>
      </c>
      <c r="F60" s="113" t="s">
        <v>738</v>
      </c>
      <c r="G60" s="67" t="str">
        <f>IF(F60=0,"",VLOOKUP(F60,DS!$C$3:$E$79,2,0))</f>
        <v>3702076037</v>
      </c>
      <c r="H60" s="113" t="s">
        <v>314</v>
      </c>
      <c r="I60" s="125">
        <v>17965500</v>
      </c>
      <c r="J60" s="111"/>
      <c r="K60" s="122">
        <v>1796550</v>
      </c>
      <c r="L60" s="120"/>
    </row>
    <row r="61" spans="2:12" ht="22.5" customHeight="1">
      <c r="B61" s="111" t="s">
        <v>382</v>
      </c>
      <c r="C61" s="67" t="str">
        <f>IF(F61=0,"",VLOOKUP(F61,DS!$C$3:$E$79,3,0))</f>
        <v>KN/12P</v>
      </c>
      <c r="D61" s="112" t="s">
        <v>938</v>
      </c>
      <c r="E61" s="112">
        <v>42985</v>
      </c>
      <c r="F61" s="113" t="s">
        <v>738</v>
      </c>
      <c r="G61" s="67" t="str">
        <f>IF(F61=0,"",VLOOKUP(F61,DS!$C$3:$E$79,2,0))</f>
        <v>3702076037</v>
      </c>
      <c r="H61" s="113" t="s">
        <v>314</v>
      </c>
      <c r="I61" s="125">
        <v>17965500</v>
      </c>
      <c r="J61" s="111"/>
      <c r="K61" s="122">
        <v>1796550</v>
      </c>
      <c r="L61" s="120"/>
    </row>
    <row r="62" spans="2:12" ht="22.5" customHeight="1">
      <c r="B62" s="111" t="s">
        <v>385</v>
      </c>
      <c r="C62" s="67" t="str">
        <f>IF(F62=0,"",VLOOKUP(F62,DS!$C$3:$E$79,3,0))</f>
        <v>KN/12P</v>
      </c>
      <c r="D62" s="112" t="s">
        <v>939</v>
      </c>
      <c r="E62" s="112">
        <v>42989</v>
      </c>
      <c r="F62" s="113" t="s">
        <v>738</v>
      </c>
      <c r="G62" s="67" t="str">
        <f>IF(F62=0,"",VLOOKUP(F62,DS!$C$3:$E$79,2,0))</f>
        <v>3702076037</v>
      </c>
      <c r="H62" s="113" t="s">
        <v>314</v>
      </c>
      <c r="I62" s="125">
        <v>17965500</v>
      </c>
      <c r="J62" s="111"/>
      <c r="K62" s="122">
        <v>1796550</v>
      </c>
      <c r="L62" s="120"/>
    </row>
    <row r="63" spans="2:12" ht="22.5" customHeight="1">
      <c r="B63" s="111" t="s">
        <v>389</v>
      </c>
      <c r="C63" s="67" t="str">
        <f>IF(F63=0,"",VLOOKUP(F63,DS!$C$3:$E$79,3,0))</f>
        <v>NH/15P</v>
      </c>
      <c r="D63" s="112" t="s">
        <v>940</v>
      </c>
      <c r="E63" s="112">
        <v>42991</v>
      </c>
      <c r="F63" s="113" t="s">
        <v>316</v>
      </c>
      <c r="G63" s="67" t="str">
        <f>IF(F63=0,"",VLOOKUP(F63,DS!$C$3:$E$79,2,0))</f>
        <v>0302673259</v>
      </c>
      <c r="H63" s="113" t="s">
        <v>954</v>
      </c>
      <c r="I63" s="125">
        <v>4256000</v>
      </c>
      <c r="J63" s="111"/>
      <c r="K63" s="122">
        <v>425600</v>
      </c>
      <c r="L63" s="120"/>
    </row>
    <row r="64" spans="2:12" ht="22.5" customHeight="1">
      <c r="B64" s="111" t="s">
        <v>400</v>
      </c>
      <c r="C64" s="67" t="str">
        <f>IF(F64=0,"",VLOOKUP(F64,DS!$C$3:$E$79,3,0))</f>
        <v>NH/15P</v>
      </c>
      <c r="D64" s="112" t="s">
        <v>940</v>
      </c>
      <c r="E64" s="112">
        <v>42991</v>
      </c>
      <c r="F64" s="113" t="s">
        <v>316</v>
      </c>
      <c r="G64" s="67" t="str">
        <f>IF(F64=0,"",VLOOKUP(F64,DS!$C$3:$E$79,2,0))</f>
        <v>0302673259</v>
      </c>
      <c r="H64" s="113" t="s">
        <v>318</v>
      </c>
      <c r="I64" s="125">
        <v>8607200</v>
      </c>
      <c r="J64" s="111"/>
      <c r="K64" s="122">
        <v>860720</v>
      </c>
      <c r="L64" s="120"/>
    </row>
    <row r="65" spans="2:12" ht="22.5" customHeight="1">
      <c r="B65" s="111" t="s">
        <v>403</v>
      </c>
      <c r="C65" s="67" t="str">
        <f>IF(F65=0,"",VLOOKUP(F65,DS!$C$3:$E$79,3,0))</f>
        <v>NH/15P</v>
      </c>
      <c r="D65" s="112" t="s">
        <v>940</v>
      </c>
      <c r="E65" s="112">
        <v>42991</v>
      </c>
      <c r="F65" s="113" t="s">
        <v>316</v>
      </c>
      <c r="G65" s="67" t="str">
        <f>IF(F65=0,"",VLOOKUP(F65,DS!$C$3:$E$79,2,0))</f>
        <v>0302673259</v>
      </c>
      <c r="H65" s="113" t="s">
        <v>1452</v>
      </c>
      <c r="I65" s="125">
        <v>6225000</v>
      </c>
      <c r="J65" s="111"/>
      <c r="K65" s="122">
        <v>622500</v>
      </c>
      <c r="L65" s="120"/>
    </row>
    <row r="66" spans="2:12" ht="22.5" customHeight="1">
      <c r="B66" s="111" t="s">
        <v>407</v>
      </c>
      <c r="C66" s="67" t="str">
        <f>IF(F66=0,"",VLOOKUP(F66,DS!$C$3:$E$79,3,0))</f>
        <v>NH/15P</v>
      </c>
      <c r="D66" s="112" t="s">
        <v>940</v>
      </c>
      <c r="E66" s="112">
        <v>42991</v>
      </c>
      <c r="F66" s="113" t="s">
        <v>316</v>
      </c>
      <c r="G66" s="67" t="str">
        <f>IF(F66=0,"",VLOOKUP(F66,DS!$C$3:$E$79,2,0))</f>
        <v>0302673259</v>
      </c>
      <c r="H66" s="113" t="s">
        <v>320</v>
      </c>
      <c r="I66" s="125">
        <v>1032240</v>
      </c>
      <c r="J66" s="111"/>
      <c r="K66" s="122">
        <v>103224</v>
      </c>
      <c r="L66" s="120"/>
    </row>
    <row r="67" spans="2:12" ht="22.5" customHeight="1">
      <c r="B67" s="111" t="s">
        <v>408</v>
      </c>
      <c r="C67" s="67" t="str">
        <f>IF(F67=0,"",VLOOKUP(F67,DS!$C$3:$E$79,3,0))</f>
        <v>KN/12P</v>
      </c>
      <c r="D67" s="112" t="s">
        <v>941</v>
      </c>
      <c r="E67" s="112">
        <v>42992</v>
      </c>
      <c r="F67" s="113" t="s">
        <v>738</v>
      </c>
      <c r="G67" s="67" t="str">
        <f>IF(F67=0,"",VLOOKUP(F67,DS!$C$3:$E$79,2,0))</f>
        <v>3702076037</v>
      </c>
      <c r="H67" s="113" t="s">
        <v>314</v>
      </c>
      <c r="I67" s="125">
        <v>17965500</v>
      </c>
      <c r="J67" s="111"/>
      <c r="K67" s="122">
        <v>1796550</v>
      </c>
      <c r="L67" s="120"/>
    </row>
    <row r="68" spans="2:12" ht="22.5" customHeight="1">
      <c r="B68" s="111" t="s">
        <v>409</v>
      </c>
      <c r="C68" s="67" t="str">
        <f>IF(F68=0,"",VLOOKUP(F68,DS!$C$3:$E$79,3,0))</f>
        <v>KN/12P</v>
      </c>
      <c r="D68" s="112" t="s">
        <v>942</v>
      </c>
      <c r="E68" s="112">
        <v>42994</v>
      </c>
      <c r="F68" s="113" t="s">
        <v>738</v>
      </c>
      <c r="G68" s="67" t="str">
        <f>IF(F68=0,"",VLOOKUP(F68,DS!$C$3:$E$79,2,0))</f>
        <v>3702076037</v>
      </c>
      <c r="H68" s="113" t="s">
        <v>314</v>
      </c>
      <c r="I68" s="125">
        <v>17965500</v>
      </c>
      <c r="J68" s="111"/>
      <c r="K68" s="122">
        <v>1796550</v>
      </c>
      <c r="L68" s="120"/>
    </row>
    <row r="69" spans="2:12" ht="22.5" customHeight="1">
      <c r="B69" s="111" t="s">
        <v>410</v>
      </c>
      <c r="C69" s="67" t="str">
        <f>IF(F69=0,"",VLOOKUP(F69,DS!$C$3:$E$79,3,0))</f>
        <v>TL/15P</v>
      </c>
      <c r="D69" s="112" t="s">
        <v>943</v>
      </c>
      <c r="E69" s="112">
        <v>42998</v>
      </c>
      <c r="F69" s="113" t="s">
        <v>927</v>
      </c>
      <c r="G69" s="67" t="str">
        <f>IF(F69=0,"",VLOOKUP(F69,DS!$C$3:$E$79,2,0))</f>
        <v>0301349813</v>
      </c>
      <c r="H69" s="113" t="s">
        <v>928</v>
      </c>
      <c r="I69" s="125">
        <v>16100000</v>
      </c>
      <c r="J69" s="111"/>
      <c r="K69" s="122">
        <v>1610000</v>
      </c>
      <c r="L69" s="120"/>
    </row>
    <row r="70" spans="2:12" ht="22.5" customHeight="1">
      <c r="B70" s="111" t="s">
        <v>411</v>
      </c>
      <c r="C70" s="67" t="str">
        <f>IF(F70=0,"",VLOOKUP(F70,DS!$C$3:$E$79,3,0))</f>
        <v>KN/12P</v>
      </c>
      <c r="D70" s="112" t="s">
        <v>944</v>
      </c>
      <c r="E70" s="112">
        <v>42999</v>
      </c>
      <c r="F70" s="113" t="s">
        <v>738</v>
      </c>
      <c r="G70" s="67" t="str">
        <f>IF(F70=0,"",VLOOKUP(F70,DS!$C$3:$E$79,2,0))</f>
        <v>3702076037</v>
      </c>
      <c r="H70" s="113" t="s">
        <v>314</v>
      </c>
      <c r="I70" s="125">
        <v>17965500</v>
      </c>
      <c r="J70" s="111"/>
      <c r="K70" s="122">
        <v>1796550</v>
      </c>
      <c r="L70" s="120"/>
    </row>
    <row r="71" spans="2:12" ht="22.5" customHeight="1">
      <c r="B71" s="111" t="s">
        <v>412</v>
      </c>
      <c r="C71" s="67" t="str">
        <f>IF(F71=0,"",VLOOKUP(F71,DS!$C$3:$E$79,3,0))</f>
        <v>KN/12P</v>
      </c>
      <c r="D71" s="112" t="s">
        <v>945</v>
      </c>
      <c r="E71" s="112">
        <v>43000</v>
      </c>
      <c r="F71" s="113" t="s">
        <v>738</v>
      </c>
      <c r="G71" s="67" t="str">
        <f>IF(F71=0,"",VLOOKUP(F71,DS!$C$3:$E$79,2,0))</f>
        <v>3702076037</v>
      </c>
      <c r="H71" s="113" t="s">
        <v>314</v>
      </c>
      <c r="I71" s="125">
        <v>17965500</v>
      </c>
      <c r="J71" s="111"/>
      <c r="K71" s="122">
        <v>1796550</v>
      </c>
      <c r="L71" s="120"/>
    </row>
    <row r="72" spans="2:12" ht="22.5" customHeight="1">
      <c r="B72" s="111" t="s">
        <v>413</v>
      </c>
      <c r="C72" s="67" t="str">
        <f>IF(F72=0,"",VLOOKUP(F72,DS!$C$3:$E$79,3,0))</f>
        <v>TP/17P</v>
      </c>
      <c r="D72" s="112" t="s">
        <v>946</v>
      </c>
      <c r="E72" s="112">
        <v>43001</v>
      </c>
      <c r="F72" s="113" t="s">
        <v>923</v>
      </c>
      <c r="G72" s="67" t="str">
        <f>IF(F72=0,"",VLOOKUP(F72,DS!$C$3:$E$79,2,0))</f>
        <v>0312072962</v>
      </c>
      <c r="H72" s="113" t="s">
        <v>924</v>
      </c>
      <c r="I72" s="125">
        <v>13619048</v>
      </c>
      <c r="J72" s="111"/>
      <c r="K72" s="122">
        <v>680952</v>
      </c>
      <c r="L72" s="120"/>
    </row>
    <row r="73" spans="2:12" ht="22.5" customHeight="1">
      <c r="B73" s="111" t="s">
        <v>414</v>
      </c>
      <c r="C73" s="67" t="str">
        <f>IF(F73=0,"",VLOOKUP(F73,DS!$C$3:$E$79,3,0))</f>
        <v>KN/12P</v>
      </c>
      <c r="D73" s="112" t="s">
        <v>947</v>
      </c>
      <c r="E73" s="112">
        <v>43003</v>
      </c>
      <c r="F73" s="113" t="s">
        <v>738</v>
      </c>
      <c r="G73" s="67" t="str">
        <f>IF(F73=0,"",VLOOKUP(F73,DS!$C$3:$E$79,2,0))</f>
        <v>3702076037</v>
      </c>
      <c r="H73" s="113" t="s">
        <v>314</v>
      </c>
      <c r="I73" s="125">
        <v>17965500</v>
      </c>
      <c r="J73" s="111"/>
      <c r="K73" s="122">
        <v>1796550</v>
      </c>
      <c r="L73" s="120"/>
    </row>
    <row r="74" spans="2:12" ht="22.5" customHeight="1">
      <c r="B74" s="111" t="s">
        <v>415</v>
      </c>
      <c r="C74" s="67" t="str">
        <f>IF(F74=0,"",VLOOKUP(F74,DS!$C$3:$E$79,3,0))</f>
        <v>TT/17P</v>
      </c>
      <c r="D74" s="112" t="s">
        <v>948</v>
      </c>
      <c r="E74" s="112">
        <v>43003</v>
      </c>
      <c r="F74" s="113" t="s">
        <v>949</v>
      </c>
      <c r="G74" s="67" t="str">
        <f>IF(F74=0,"",VLOOKUP(F74,DS!$C$3:$E$79,2,0))</f>
        <v>1101806694</v>
      </c>
      <c r="H74" s="113" t="s">
        <v>314</v>
      </c>
      <c r="I74" s="125">
        <v>17965500</v>
      </c>
      <c r="J74" s="111"/>
      <c r="K74" s="122">
        <v>1796550</v>
      </c>
      <c r="L74" s="120"/>
    </row>
    <row r="75" spans="2:12" ht="22.5" customHeight="1">
      <c r="B75" s="111" t="s">
        <v>417</v>
      </c>
      <c r="C75" s="67" t="str">
        <f>IF(F75=0,"",VLOOKUP(F75,DS!$C$3:$E$79,3,0))</f>
        <v>TT/17P</v>
      </c>
      <c r="D75" s="112" t="s">
        <v>950</v>
      </c>
      <c r="E75" s="112">
        <v>43004</v>
      </c>
      <c r="F75" s="113" t="s">
        <v>949</v>
      </c>
      <c r="G75" s="67" t="str">
        <f>IF(F75=0,"",VLOOKUP(F75,DS!$C$3:$E$79,2,0))</f>
        <v>1101806694</v>
      </c>
      <c r="H75" s="113" t="s">
        <v>314</v>
      </c>
      <c r="I75" s="125">
        <v>17965500</v>
      </c>
      <c r="J75" s="111"/>
      <c r="K75" s="122">
        <v>1796550</v>
      </c>
      <c r="L75" s="120"/>
    </row>
    <row r="76" spans="2:12" ht="22.5" customHeight="1">
      <c r="B76" s="111" t="s">
        <v>421</v>
      </c>
      <c r="C76" s="67" t="str">
        <f>IF(F76=0,"",VLOOKUP(F76,DS!$C$3:$E$79,3,0))</f>
        <v>TT/17P</v>
      </c>
      <c r="D76" s="112" t="s">
        <v>951</v>
      </c>
      <c r="E76" s="112">
        <v>43005</v>
      </c>
      <c r="F76" s="113" t="s">
        <v>949</v>
      </c>
      <c r="G76" s="67" t="str">
        <f>IF(F76=0,"",VLOOKUP(F76,DS!$C$3:$E$79,2,0))</f>
        <v>1101806694</v>
      </c>
      <c r="H76" s="113" t="s">
        <v>314</v>
      </c>
      <c r="I76" s="125">
        <v>17965500</v>
      </c>
      <c r="J76" s="111"/>
      <c r="K76" s="122">
        <v>1796550</v>
      </c>
      <c r="L76" s="120"/>
    </row>
    <row r="77" spans="2:12" ht="22.5" customHeight="1">
      <c r="B77" s="111" t="s">
        <v>422</v>
      </c>
      <c r="C77" s="67" t="str">
        <f>IF(F77=0,"",VLOOKUP(F77,DS!$C$3:$E$79,3,0))</f>
        <v>TT/17P</v>
      </c>
      <c r="D77" s="112" t="s">
        <v>481</v>
      </c>
      <c r="E77" s="112">
        <v>43006</v>
      </c>
      <c r="F77" s="113" t="s">
        <v>949</v>
      </c>
      <c r="G77" s="67" t="str">
        <f>IF(F77=0,"",VLOOKUP(F77,DS!$C$3:$E$79,2,0))</f>
        <v>1101806694</v>
      </c>
      <c r="H77" s="113" t="s">
        <v>314</v>
      </c>
      <c r="I77" s="125">
        <v>17965500</v>
      </c>
      <c r="J77" s="111"/>
      <c r="K77" s="122">
        <v>1796550</v>
      </c>
      <c r="L77" s="120"/>
    </row>
    <row r="78" spans="2:12" ht="22.5" customHeight="1">
      <c r="B78" s="111" t="s">
        <v>424</v>
      </c>
      <c r="C78" s="67" t="str">
        <f>IF(F78=0,"",VLOOKUP(F78,DS!$C$3:$E$79,3,0))</f>
        <v>TT/17P</v>
      </c>
      <c r="D78" s="112" t="s">
        <v>484</v>
      </c>
      <c r="E78" s="112">
        <v>43007</v>
      </c>
      <c r="F78" s="113" t="s">
        <v>949</v>
      </c>
      <c r="G78" s="67" t="str">
        <f>IF(F78=0,"",VLOOKUP(F78,DS!$C$3:$E$79,2,0))</f>
        <v>1101806694</v>
      </c>
      <c r="H78" s="113" t="s">
        <v>314</v>
      </c>
      <c r="I78" s="125">
        <v>17965500</v>
      </c>
      <c r="J78" s="111"/>
      <c r="K78" s="122">
        <v>1796550</v>
      </c>
      <c r="L78" s="120"/>
    </row>
    <row r="79" spans="2:12" ht="22.5" customHeight="1">
      <c r="B79" s="111" t="s">
        <v>425</v>
      </c>
      <c r="C79" s="67" t="str">
        <f>IF(F79=0,"",VLOOKUP(F79,DS!$C$3:$E$79,3,0))</f>
        <v>TT/17P</v>
      </c>
      <c r="D79" s="112" t="s">
        <v>952</v>
      </c>
      <c r="E79" s="112">
        <v>43008</v>
      </c>
      <c r="F79" s="113" t="s">
        <v>949</v>
      </c>
      <c r="G79" s="67" t="str">
        <f>IF(F79=0,"",VLOOKUP(F79,DS!$C$3:$E$79,2,0))</f>
        <v>1101806694</v>
      </c>
      <c r="H79" s="113" t="s">
        <v>314</v>
      </c>
      <c r="I79" s="125">
        <v>17965500</v>
      </c>
      <c r="J79" s="111"/>
      <c r="K79" s="125">
        <v>1796550</v>
      </c>
      <c r="L79" s="120"/>
    </row>
    <row r="80" spans="2:12" ht="22.5" customHeight="1">
      <c r="B80" s="111" t="s">
        <v>589</v>
      </c>
      <c r="C80" s="67" t="str">
        <f>IF(F80=0,"",VLOOKUP(F80,DS!$C$3:$E$79,3,0))</f>
        <v>NH/15P</v>
      </c>
      <c r="D80" s="112" t="s">
        <v>953</v>
      </c>
      <c r="E80" s="112">
        <v>43008</v>
      </c>
      <c r="F80" s="113" t="s">
        <v>316</v>
      </c>
      <c r="G80" s="67" t="str">
        <f>IF(F80=0,"",VLOOKUP(F80,DS!$C$3:$E$79,2,0))</f>
        <v>0302673259</v>
      </c>
      <c r="H80" s="113" t="s">
        <v>954</v>
      </c>
      <c r="I80" s="125">
        <v>4128000</v>
      </c>
      <c r="J80" s="111"/>
      <c r="K80" s="122">
        <v>412800</v>
      </c>
      <c r="L80" s="120"/>
    </row>
    <row r="81" spans="2:12" ht="22.5" customHeight="1">
      <c r="B81" s="111" t="s">
        <v>591</v>
      </c>
      <c r="C81" s="67" t="str">
        <f>IF(F81=0,"",VLOOKUP(F81,DS!$C$3:$E$79,3,0))</f>
        <v>AA/17T</v>
      </c>
      <c r="D81" s="112" t="s">
        <v>820</v>
      </c>
      <c r="E81" s="112">
        <v>42996</v>
      </c>
      <c r="F81" s="113" t="s">
        <v>405</v>
      </c>
      <c r="G81" s="67" t="str">
        <f>IF(F81=0,"",VLOOKUP(F81,DS!$C$3:$E$79,2,0))</f>
        <v>0101057919-029</v>
      </c>
      <c r="H81" s="113" t="s">
        <v>416</v>
      </c>
      <c r="I81" s="125">
        <v>90880</v>
      </c>
      <c r="J81" s="111"/>
      <c r="K81" s="122">
        <v>9088</v>
      </c>
      <c r="L81" s="120"/>
    </row>
    <row r="82" spans="2:12" ht="22.5" customHeight="1">
      <c r="B82" s="111" t="s">
        <v>592</v>
      </c>
      <c r="C82" s="67" t="str">
        <f>IF(F82=0,"",VLOOKUP(F82,DS!$C$3:$E$79,3,0))</f>
        <v>AA/17T</v>
      </c>
      <c r="D82" s="112" t="s">
        <v>404</v>
      </c>
      <c r="E82" s="112">
        <v>42979</v>
      </c>
      <c r="F82" s="113" t="s">
        <v>405</v>
      </c>
      <c r="G82" s="67" t="str">
        <f>IF(F82=0,"",VLOOKUP(F82,DS!$C$3:$E$79,2,0))</f>
        <v>0101057919-029</v>
      </c>
      <c r="H82" s="113" t="s">
        <v>704</v>
      </c>
      <c r="I82" s="125">
        <v>113500</v>
      </c>
      <c r="J82" s="111"/>
      <c r="K82" s="122">
        <v>11350</v>
      </c>
      <c r="L82" s="120"/>
    </row>
    <row r="83" spans="2:12" ht="22.5" customHeight="1">
      <c r="B83" s="111" t="s">
        <v>593</v>
      </c>
      <c r="C83" s="67" t="str">
        <f>IF(F83=0,"",VLOOKUP(F83,DS!$C$3:$E$79,3,0))</f>
        <v>AA/17T</v>
      </c>
      <c r="D83" s="112" t="s">
        <v>404</v>
      </c>
      <c r="E83" s="112">
        <v>42979</v>
      </c>
      <c r="F83" s="113" t="s">
        <v>405</v>
      </c>
      <c r="G83" s="67" t="str">
        <f>IF(F83=0,"",VLOOKUP(F83,DS!$C$3:$E$79,2,0))</f>
        <v>0101057919-029</v>
      </c>
      <c r="H83" s="113" t="s">
        <v>704</v>
      </c>
      <c r="I83" s="125">
        <v>2293608</v>
      </c>
      <c r="J83" s="111"/>
      <c r="K83" s="122">
        <v>229270</v>
      </c>
      <c r="L83" s="120"/>
    </row>
    <row r="84" spans="2:12" ht="22.5" customHeight="1">
      <c r="B84" s="111" t="s">
        <v>594</v>
      </c>
      <c r="C84" s="67" t="str">
        <f>IF(F84=0,"",VLOOKUP(F84,DS!$C$3:$E$79,3,0))</f>
        <v>AA/17T</v>
      </c>
      <c r="D84" s="112" t="s">
        <v>404</v>
      </c>
      <c r="E84" s="112">
        <v>42996</v>
      </c>
      <c r="F84" s="113" t="s">
        <v>405</v>
      </c>
      <c r="G84" s="67" t="str">
        <f>IF(F84=0,"",VLOOKUP(F84,DS!$C$3:$E$79,2,0))</f>
        <v>0101057919-029</v>
      </c>
      <c r="H84" s="113" t="s">
        <v>704</v>
      </c>
      <c r="I84" s="125">
        <v>113500</v>
      </c>
      <c r="J84" s="111"/>
      <c r="K84" s="122">
        <v>11350</v>
      </c>
      <c r="L84" s="120"/>
    </row>
    <row r="85" spans="2:12" ht="22.5" customHeight="1">
      <c r="B85" s="111" t="s">
        <v>595</v>
      </c>
      <c r="C85" s="67" t="str">
        <f>IF(F85=0,"",VLOOKUP(F85,DS!$C$3:$E$79,3,0))</f>
        <v>AA/17T</v>
      </c>
      <c r="D85" s="112" t="s">
        <v>404</v>
      </c>
      <c r="E85" s="112">
        <v>42996</v>
      </c>
      <c r="F85" s="113" t="s">
        <v>405</v>
      </c>
      <c r="G85" s="67" t="str">
        <f>IF(F85=0,"",VLOOKUP(F85,DS!$C$3:$E$79,2,0))</f>
        <v>0101057919-029</v>
      </c>
      <c r="H85" s="113" t="s">
        <v>704</v>
      </c>
      <c r="I85" s="125">
        <v>2980964</v>
      </c>
      <c r="J85" s="111"/>
      <c r="K85" s="122">
        <v>298051</v>
      </c>
      <c r="L85" s="120"/>
    </row>
    <row r="86" spans="2:12" ht="22.5" customHeight="1">
      <c r="B86" s="111" t="s">
        <v>597</v>
      </c>
      <c r="C86" s="67" t="str">
        <f>IF(F86=0,"",VLOOKUP(F86,DS!$C$3:$E$79,3,0))</f>
        <v>AA/17T</v>
      </c>
      <c r="D86" s="112" t="s">
        <v>404</v>
      </c>
      <c r="E86" s="112">
        <v>43004</v>
      </c>
      <c r="F86" s="113" t="s">
        <v>405</v>
      </c>
      <c r="G86" s="67" t="str">
        <f>IF(F86=0,"",VLOOKUP(F86,DS!$C$3:$E$79,2,0))</f>
        <v>0101057919-029</v>
      </c>
      <c r="H86" s="113" t="s">
        <v>987</v>
      </c>
      <c r="I86" s="125">
        <v>68100</v>
      </c>
      <c r="J86" s="111"/>
      <c r="K86" s="122">
        <v>6810</v>
      </c>
      <c r="L86" s="120"/>
    </row>
    <row r="87" spans="2:12" ht="22.5" customHeight="1">
      <c r="B87" s="111" t="s">
        <v>598</v>
      </c>
      <c r="C87" s="67" t="str">
        <f>IF(F87=0,"",VLOOKUP(F87,DS!$C$3:$E$79,3,0))</f>
        <v>AA/17T</v>
      </c>
      <c r="D87" s="112"/>
      <c r="E87" s="112">
        <v>42775</v>
      </c>
      <c r="F87" s="113" t="s">
        <v>405</v>
      </c>
      <c r="G87" s="67" t="str">
        <f>IF(F87=0,"",VLOOKUP(F87,DS!$C$3:$E$79,2,0))</f>
        <v>0101057919-029</v>
      </c>
      <c r="H87" s="113" t="s">
        <v>955</v>
      </c>
      <c r="I87" s="125">
        <v>1000000</v>
      </c>
      <c r="J87" s="111"/>
      <c r="K87" s="122">
        <v>100000</v>
      </c>
      <c r="L87" s="120"/>
    </row>
    <row r="88" spans="2:12" ht="22.5" customHeight="1">
      <c r="B88" s="111" t="s">
        <v>599</v>
      </c>
      <c r="C88" s="67" t="str">
        <f>IF(F88=0,"",VLOOKUP(F88,DS!$C$3:$E$79,3,0))</f>
        <v>AA/17T</v>
      </c>
      <c r="D88" s="112"/>
      <c r="E88" s="112">
        <v>42775</v>
      </c>
      <c r="F88" s="113" t="s">
        <v>405</v>
      </c>
      <c r="G88" s="67" t="str">
        <f>IF(F88=0,"",VLOOKUP(F88,DS!$C$3:$E$79,2,0))</f>
        <v>0101057919-029</v>
      </c>
      <c r="H88" s="113" t="s">
        <v>955</v>
      </c>
      <c r="I88" s="125">
        <v>1000000</v>
      </c>
      <c r="J88" s="111"/>
      <c r="K88" s="122">
        <v>100000</v>
      </c>
      <c r="L88" s="120"/>
    </row>
    <row r="89" spans="2:12" ht="22.5" customHeight="1">
      <c r="B89" s="111" t="s">
        <v>600</v>
      </c>
      <c r="C89" s="67" t="str">
        <f>IF(F89=0,"",VLOOKUP(F89,DS!$C$3:$E$79,3,0))</f>
        <v>AA/17T</v>
      </c>
      <c r="D89" s="112"/>
      <c r="E89" s="112">
        <v>42780</v>
      </c>
      <c r="F89" s="113" t="s">
        <v>405</v>
      </c>
      <c r="G89" s="67" t="str">
        <f>IF(F89=0,"",VLOOKUP(F89,DS!$C$3:$E$79,2,0))</f>
        <v>0101057919-029</v>
      </c>
      <c r="H89" s="113" t="s">
        <v>955</v>
      </c>
      <c r="I89" s="125">
        <v>1190342</v>
      </c>
      <c r="J89" s="111"/>
      <c r="K89" s="122">
        <v>119034</v>
      </c>
      <c r="L89" s="120"/>
    </row>
    <row r="90" spans="2:12" ht="22.5" customHeight="1">
      <c r="B90" s="111" t="s">
        <v>601</v>
      </c>
      <c r="C90" s="67" t="str">
        <f>IF(F90=0,"",VLOOKUP(F90,DS!$C$3:$E$79,3,0))</f>
        <v>AA/17T</v>
      </c>
      <c r="D90" s="112"/>
      <c r="E90" s="112">
        <v>42780</v>
      </c>
      <c r="F90" s="113" t="s">
        <v>405</v>
      </c>
      <c r="G90" s="67" t="str">
        <f>IF(F90=0,"",VLOOKUP(F90,DS!$C$3:$E$79,2,0))</f>
        <v>0101057919-029</v>
      </c>
      <c r="H90" s="113" t="s">
        <v>955</v>
      </c>
      <c r="I90" s="125">
        <v>1215240</v>
      </c>
      <c r="J90" s="111"/>
      <c r="K90" s="122">
        <v>121524</v>
      </c>
      <c r="L90" s="120"/>
    </row>
    <row r="91" spans="2:12" ht="22.5" customHeight="1">
      <c r="B91" s="111" t="s">
        <v>602</v>
      </c>
      <c r="C91" s="67" t="str">
        <f>IF(F91=0,"",VLOOKUP(F91,DS!$C$3:$E$79,3,0))</f>
        <v>AA/17T</v>
      </c>
      <c r="D91" s="112"/>
      <c r="E91" s="112">
        <v>42780</v>
      </c>
      <c r="F91" s="113" t="s">
        <v>405</v>
      </c>
      <c r="G91" s="67" t="str">
        <f>IF(F91=0,"",VLOOKUP(F91,DS!$C$3:$E$79,2,0))</f>
        <v>0101057919-029</v>
      </c>
      <c r="H91" s="113" t="s">
        <v>955</v>
      </c>
      <c r="I91" s="125">
        <v>1209312</v>
      </c>
      <c r="J91" s="111"/>
      <c r="K91" s="122">
        <v>120931</v>
      </c>
      <c r="L91" s="120"/>
    </row>
    <row r="92" spans="2:12" ht="22.5" customHeight="1">
      <c r="B92" s="111" t="s">
        <v>603</v>
      </c>
      <c r="C92" s="67" t="str">
        <f>IF(F92=0,"",VLOOKUP(F92,DS!$C$3:$E$79,3,0))</f>
        <v>AA/17T</v>
      </c>
      <c r="D92" s="112"/>
      <c r="E92" s="112">
        <v>42780</v>
      </c>
      <c r="F92" s="113" t="s">
        <v>405</v>
      </c>
      <c r="G92" s="67" t="str">
        <f>IF(F92=0,"",VLOOKUP(F92,DS!$C$3:$E$79,2,0))</f>
        <v>0101057919-029</v>
      </c>
      <c r="H92" s="113" t="s">
        <v>955</v>
      </c>
      <c r="I92" s="125">
        <v>1198704</v>
      </c>
      <c r="J92" s="111"/>
      <c r="K92" s="122">
        <v>119870</v>
      </c>
      <c r="L92" s="120"/>
    </row>
    <row r="93" spans="2:12" ht="22.5" customHeight="1">
      <c r="B93" s="111" t="s">
        <v>604</v>
      </c>
      <c r="C93" s="67" t="str">
        <f>IF(F93=0,"",VLOOKUP(F93,DS!$C$3:$E$79,3,0))</f>
        <v>AA/17T</v>
      </c>
      <c r="D93" s="112"/>
      <c r="E93" s="112">
        <v>42789</v>
      </c>
      <c r="F93" s="113" t="s">
        <v>405</v>
      </c>
      <c r="G93" s="67" t="str">
        <f>IF(F93=0,"",VLOOKUP(F93,DS!$C$3:$E$79,2,0))</f>
        <v>0101057919-029</v>
      </c>
      <c r="H93" s="113" t="s">
        <v>955</v>
      </c>
      <c r="I93" s="125">
        <v>1000000</v>
      </c>
      <c r="J93" s="111"/>
      <c r="K93" s="122">
        <v>100000</v>
      </c>
      <c r="L93" s="120"/>
    </row>
    <row r="94" spans="2:12" ht="22.5" customHeight="1">
      <c r="B94" s="111" t="s">
        <v>605</v>
      </c>
      <c r="C94" s="67" t="str">
        <f>IF(F94=0,"",VLOOKUP(F94,DS!$C$3:$E$79,3,0))</f>
        <v>AA/17T</v>
      </c>
      <c r="D94" s="112"/>
      <c r="E94" s="112">
        <v>42789</v>
      </c>
      <c r="F94" s="113" t="s">
        <v>405</v>
      </c>
      <c r="G94" s="67" t="str">
        <f>IF(F94=0,"",VLOOKUP(F94,DS!$C$3:$E$79,2,0))</f>
        <v>0101057919-029</v>
      </c>
      <c r="H94" s="113" t="s">
        <v>955</v>
      </c>
      <c r="I94" s="125">
        <v>1000000</v>
      </c>
      <c r="J94" s="111"/>
      <c r="K94" s="122">
        <v>100000</v>
      </c>
      <c r="L94" s="120"/>
    </row>
    <row r="95" spans="2:12" ht="22.5" customHeight="1">
      <c r="B95" s="111" t="s">
        <v>606</v>
      </c>
      <c r="C95" s="67" t="str">
        <f>IF(F95=0,"",VLOOKUP(F95,DS!$C$3:$E$79,3,0))</f>
        <v>AA/17T</v>
      </c>
      <c r="D95" s="112"/>
      <c r="E95" s="112">
        <v>42789</v>
      </c>
      <c r="F95" s="113" t="s">
        <v>405</v>
      </c>
      <c r="G95" s="67" t="str">
        <f>IF(F95=0,"",VLOOKUP(F95,DS!$C$3:$E$79,2,0))</f>
        <v>0101057919-029</v>
      </c>
      <c r="H95" s="113" t="s">
        <v>955</v>
      </c>
      <c r="I95" s="125">
        <v>867000</v>
      </c>
      <c r="J95" s="111"/>
      <c r="K95" s="122">
        <v>86700</v>
      </c>
      <c r="L95" s="120"/>
    </row>
    <row r="96" spans="2:12" ht="22.5" customHeight="1">
      <c r="B96" s="111" t="s">
        <v>607</v>
      </c>
      <c r="C96" s="67" t="str">
        <f>IF(F96=0,"",VLOOKUP(F96,DS!$C$3:$E$79,3,0))</f>
        <v>AA/17T</v>
      </c>
      <c r="D96" s="112"/>
      <c r="E96" s="112">
        <v>42789</v>
      </c>
      <c r="F96" s="113" t="s">
        <v>405</v>
      </c>
      <c r="G96" s="67" t="str">
        <f>IF(F96=0,"",VLOOKUP(F96,DS!$C$3:$E$79,2,0))</f>
        <v>0101057919-029</v>
      </c>
      <c r="H96" s="113" t="s">
        <v>955</v>
      </c>
      <c r="I96" s="125">
        <v>1000000</v>
      </c>
      <c r="J96" s="111"/>
      <c r="K96" s="122">
        <v>100000</v>
      </c>
      <c r="L96" s="120"/>
    </row>
    <row r="97" spans="2:12" ht="22.5" customHeight="1">
      <c r="B97" s="111" t="s">
        <v>608</v>
      </c>
      <c r="C97" s="67" t="str">
        <f>IF(F97=0,"",VLOOKUP(F97,DS!$C$3:$E$79,3,0))</f>
        <v>AA/17T</v>
      </c>
      <c r="D97" s="112"/>
      <c r="E97" s="112">
        <v>42789</v>
      </c>
      <c r="F97" s="113" t="s">
        <v>405</v>
      </c>
      <c r="G97" s="67" t="str">
        <f>IF(F97=0,"",VLOOKUP(F97,DS!$C$3:$E$79,2,0))</f>
        <v>0101057919-029</v>
      </c>
      <c r="H97" s="113" t="s">
        <v>955</v>
      </c>
      <c r="I97" s="125">
        <v>930900</v>
      </c>
      <c r="J97" s="111"/>
      <c r="K97" s="122">
        <v>93090</v>
      </c>
      <c r="L97" s="120"/>
    </row>
    <row r="98" spans="2:12" ht="22.5" customHeight="1">
      <c r="B98" s="111" t="s">
        <v>609</v>
      </c>
      <c r="C98" s="67" t="str">
        <f>IF(F98=0,"",VLOOKUP(F98,DS!$C$3:$E$79,3,0))</f>
        <v>AA/17T</v>
      </c>
      <c r="D98" s="112"/>
      <c r="E98" s="112">
        <v>42789</v>
      </c>
      <c r="F98" s="113" t="s">
        <v>405</v>
      </c>
      <c r="G98" s="67" t="str">
        <f>IF(F98=0,"",VLOOKUP(F98,DS!$C$3:$E$79,2,0))</f>
        <v>0101057919-029</v>
      </c>
      <c r="H98" s="113" t="s">
        <v>955</v>
      </c>
      <c r="I98" s="125">
        <v>1000000</v>
      </c>
      <c r="J98" s="111"/>
      <c r="K98" s="122">
        <v>100000</v>
      </c>
      <c r="L98" s="120"/>
    </row>
    <row r="99" spans="2:12" ht="22.5" customHeight="1">
      <c r="B99" s="111" t="s">
        <v>610</v>
      </c>
      <c r="C99" s="67" t="str">
        <f>IF(F99=0,"",VLOOKUP(F99,DS!$C$3:$E$79,3,0))</f>
        <v>AA/17T</v>
      </c>
      <c r="D99" s="112"/>
      <c r="E99" s="112">
        <v>42800</v>
      </c>
      <c r="F99" s="113" t="s">
        <v>405</v>
      </c>
      <c r="G99" s="67" t="str">
        <f>IF(F99=0,"",VLOOKUP(F99,DS!$C$3:$E$79,2,0))</f>
        <v>0101057919-029</v>
      </c>
      <c r="H99" s="113" t="s">
        <v>955</v>
      </c>
      <c r="I99" s="125">
        <v>700000</v>
      </c>
      <c r="J99" s="111"/>
      <c r="K99" s="122">
        <v>70000</v>
      </c>
      <c r="L99" s="120"/>
    </row>
    <row r="100" spans="2:12" ht="22.5" customHeight="1">
      <c r="B100" s="111" t="s">
        <v>702</v>
      </c>
      <c r="C100" s="67" t="str">
        <f>IF(F100=0,"",VLOOKUP(F100,DS!$C$3:$E$79,3,0))</f>
        <v>AA/17T</v>
      </c>
      <c r="D100" s="112"/>
      <c r="E100" s="112">
        <v>42800</v>
      </c>
      <c r="F100" s="113" t="s">
        <v>405</v>
      </c>
      <c r="G100" s="67" t="str">
        <f>IF(F100=0,"",VLOOKUP(F100,DS!$C$3:$E$79,2,0))</f>
        <v>0101057919-029</v>
      </c>
      <c r="H100" s="113" t="s">
        <v>955</v>
      </c>
      <c r="I100" s="125">
        <v>1000000</v>
      </c>
      <c r="J100" s="111"/>
      <c r="K100" s="122">
        <v>100000</v>
      </c>
      <c r="L100" s="120"/>
    </row>
    <row r="101" spans="2:12" ht="22.5" customHeight="1">
      <c r="B101" s="111" t="s">
        <v>703</v>
      </c>
      <c r="C101" s="67" t="str">
        <f>IF(F101=0,"",VLOOKUP(F101,DS!$C$3:$E$79,3,0))</f>
        <v>DT/13P</v>
      </c>
      <c r="D101" s="112" t="s">
        <v>956</v>
      </c>
      <c r="E101" s="112">
        <v>42816</v>
      </c>
      <c r="F101" s="113" t="s">
        <v>514</v>
      </c>
      <c r="G101" s="67" t="str">
        <f>IF(F101=0,"",VLOOKUP(F101,DS!$C$3:$E$79,2,0))</f>
        <v>0301798833</v>
      </c>
      <c r="H101" s="113" t="s">
        <v>515</v>
      </c>
      <c r="I101" s="125">
        <v>11518182</v>
      </c>
      <c r="J101" s="111"/>
      <c r="K101" s="122">
        <v>1151818</v>
      </c>
      <c r="L101" s="120"/>
    </row>
    <row r="102" spans="2:12" ht="22.5" customHeight="1">
      <c r="B102" s="111" t="s">
        <v>705</v>
      </c>
      <c r="C102" s="67" t="str">
        <f>IF(F102=0,"",VLOOKUP(F102,DS!$C$3:$E$79,3,0))</f>
        <v>AA/17T</v>
      </c>
      <c r="D102" s="112"/>
      <c r="E102" s="112">
        <v>42828</v>
      </c>
      <c r="F102" s="113" t="s">
        <v>405</v>
      </c>
      <c r="G102" s="67" t="str">
        <f>IF(F102=0,"",VLOOKUP(F102,DS!$C$3:$E$79,2,0))</f>
        <v>0101057919-029</v>
      </c>
      <c r="H102" s="113" t="s">
        <v>955</v>
      </c>
      <c r="I102" s="125">
        <v>1000000</v>
      </c>
      <c r="J102" s="111"/>
      <c r="K102" s="122">
        <v>100000</v>
      </c>
      <c r="L102" s="120"/>
    </row>
    <row r="103" spans="2:12" ht="22.5" customHeight="1">
      <c r="B103" s="111" t="s">
        <v>706</v>
      </c>
      <c r="C103" s="67" t="str">
        <f>IF(F103=0,"",VLOOKUP(F103,DS!$C$3:$E$79,3,0))</f>
        <v>AA/17T</v>
      </c>
      <c r="D103" s="112"/>
      <c r="E103" s="112">
        <v>42850</v>
      </c>
      <c r="F103" s="113" t="s">
        <v>405</v>
      </c>
      <c r="G103" s="67" t="str">
        <f>IF(F103=0,"",VLOOKUP(F103,DS!$C$3:$E$79,2,0))</f>
        <v>0101057919-029</v>
      </c>
      <c r="H103" s="113" t="s">
        <v>955</v>
      </c>
      <c r="I103" s="125">
        <v>1000000</v>
      </c>
      <c r="J103" s="111"/>
      <c r="K103" s="122">
        <v>100000</v>
      </c>
      <c r="L103" s="120"/>
    </row>
    <row r="104" spans="2:12" ht="22.5" customHeight="1">
      <c r="B104" s="111" t="s">
        <v>707</v>
      </c>
      <c r="C104" s="67" t="str">
        <f>IF(F104=0,"",VLOOKUP(F104,DS!$C$3:$E$79,3,0))</f>
        <v>AA/17T</v>
      </c>
      <c r="D104" s="112"/>
      <c r="E104" s="112">
        <v>42850</v>
      </c>
      <c r="F104" s="113" t="s">
        <v>405</v>
      </c>
      <c r="G104" s="67" t="str">
        <f>IF(F104=0,"",VLOOKUP(F104,DS!$C$3:$E$79,2,0))</f>
        <v>0101057919-029</v>
      </c>
      <c r="H104" s="113" t="s">
        <v>955</v>
      </c>
      <c r="I104" s="125">
        <v>977368</v>
      </c>
      <c r="J104" s="111"/>
      <c r="K104" s="122">
        <v>97737</v>
      </c>
      <c r="L104" s="120"/>
    </row>
    <row r="105" spans="2:12" ht="22.5" customHeight="1">
      <c r="B105" s="111" t="s">
        <v>708</v>
      </c>
      <c r="C105" s="67" t="str">
        <f>IF(F105=0,"",VLOOKUP(F105,DS!$C$3:$E$79,3,0))</f>
        <v>AA/17T</v>
      </c>
      <c r="D105" s="112"/>
      <c r="E105" s="112">
        <v>42850</v>
      </c>
      <c r="F105" s="113" t="s">
        <v>405</v>
      </c>
      <c r="G105" s="67" t="str">
        <f>IF(F105=0,"",VLOOKUP(F105,DS!$C$3:$E$79,2,0))</f>
        <v>0101057919-029</v>
      </c>
      <c r="H105" s="113" t="s">
        <v>955</v>
      </c>
      <c r="I105" s="125">
        <v>980000</v>
      </c>
      <c r="J105" s="111"/>
      <c r="K105" s="122">
        <v>98000</v>
      </c>
      <c r="L105" s="120"/>
    </row>
    <row r="106" spans="2:12" ht="22.5" customHeight="1">
      <c r="B106" s="111" t="s">
        <v>709</v>
      </c>
      <c r="C106" s="67" t="str">
        <f>IF(F106=0,"",VLOOKUP(F106,DS!$C$3:$E$79,3,0))</f>
        <v>AA/17T</v>
      </c>
      <c r="D106" s="112"/>
      <c r="E106" s="112">
        <v>42864</v>
      </c>
      <c r="F106" s="113" t="s">
        <v>405</v>
      </c>
      <c r="G106" s="67" t="str">
        <f>IF(F106=0,"",VLOOKUP(F106,DS!$C$3:$E$79,2,0))</f>
        <v>0101057919-029</v>
      </c>
      <c r="H106" s="113" t="s">
        <v>955</v>
      </c>
      <c r="I106" s="125">
        <v>1119300</v>
      </c>
      <c r="J106" s="111"/>
      <c r="K106" s="122">
        <v>111930</v>
      </c>
      <c r="L106" s="120"/>
    </row>
    <row r="107" spans="2:12" ht="22.5" customHeight="1">
      <c r="B107" s="111" t="s">
        <v>710</v>
      </c>
      <c r="C107" s="67" t="str">
        <f>IF(F107=0,"",VLOOKUP(F107,DS!$C$3:$E$79,3,0))</f>
        <v>AA/17T</v>
      </c>
      <c r="D107" s="112"/>
      <c r="E107" s="112">
        <v>42864</v>
      </c>
      <c r="F107" s="113" t="s">
        <v>405</v>
      </c>
      <c r="G107" s="67" t="str">
        <f>IF(F107=0,"",VLOOKUP(F107,DS!$C$3:$E$79,2,0))</f>
        <v>0101057919-029</v>
      </c>
      <c r="H107" s="113" t="s">
        <v>955</v>
      </c>
      <c r="I107" s="125">
        <v>342500</v>
      </c>
      <c r="J107" s="111"/>
      <c r="K107" s="122">
        <v>34250</v>
      </c>
      <c r="L107" s="120"/>
    </row>
    <row r="108" spans="2:12" ht="22.5" customHeight="1">
      <c r="B108" s="111" t="s">
        <v>711</v>
      </c>
      <c r="C108" s="67" t="str">
        <f>IF(F108=0,"",VLOOKUP(F108,DS!$C$3:$E$79,3,0))</f>
        <v>AA/17T</v>
      </c>
      <c r="D108" s="112"/>
      <c r="E108" s="112">
        <v>42870</v>
      </c>
      <c r="F108" s="113" t="s">
        <v>405</v>
      </c>
      <c r="G108" s="67" t="str">
        <f>IF(F108=0,"",VLOOKUP(F108,DS!$C$3:$E$79,2,0))</f>
        <v>0101057919-029</v>
      </c>
      <c r="H108" s="113" t="s">
        <v>955</v>
      </c>
      <c r="I108" s="125">
        <v>367461</v>
      </c>
      <c r="J108" s="111"/>
      <c r="K108" s="122">
        <v>36746</v>
      </c>
      <c r="L108" s="120"/>
    </row>
    <row r="109" spans="2:12" ht="22.5" customHeight="1">
      <c r="B109" s="111" t="s">
        <v>822</v>
      </c>
      <c r="C109" s="67" t="str">
        <f>IF(F109=0,"",VLOOKUP(F109,DS!$C$3:$E$79,3,0))</f>
        <v>AA/17T</v>
      </c>
      <c r="D109" s="112"/>
      <c r="E109" s="112">
        <v>42870</v>
      </c>
      <c r="F109" s="113" t="s">
        <v>405</v>
      </c>
      <c r="G109" s="67" t="str">
        <f>IF(F109=0,"",VLOOKUP(F109,DS!$C$3:$E$79,2,0))</f>
        <v>0101057919-029</v>
      </c>
      <c r="H109" s="113" t="s">
        <v>955</v>
      </c>
      <c r="I109" s="125">
        <v>487987</v>
      </c>
      <c r="J109" s="111"/>
      <c r="K109" s="122">
        <v>48799</v>
      </c>
      <c r="L109" s="120"/>
    </row>
    <row r="110" spans="2:12" ht="22.5" customHeight="1">
      <c r="B110" s="111" t="s">
        <v>823</v>
      </c>
      <c r="C110" s="67" t="str">
        <f>IF(F110=0,"",VLOOKUP(F110,DS!$C$3:$E$79,3,0))</f>
        <v>AA/17T</v>
      </c>
      <c r="D110" s="112"/>
      <c r="E110" s="112">
        <v>42870</v>
      </c>
      <c r="F110" s="113" t="s">
        <v>405</v>
      </c>
      <c r="G110" s="67" t="str">
        <f>IF(F110=0,"",VLOOKUP(F110,DS!$C$3:$E$79,2,0))</f>
        <v>0101057919-029</v>
      </c>
      <c r="H110" s="113" t="s">
        <v>955</v>
      </c>
      <c r="I110" s="125">
        <v>602535</v>
      </c>
      <c r="J110" s="111"/>
      <c r="K110" s="122">
        <v>60254</v>
      </c>
      <c r="L110" s="120"/>
    </row>
    <row r="111" spans="2:12" ht="22.5" customHeight="1">
      <c r="B111" s="111" t="s">
        <v>1092</v>
      </c>
      <c r="C111" s="67" t="str">
        <f>IF(F111=0,"",VLOOKUP(F111,DS!$C$3:$E$79,3,0))</f>
        <v>AA/17T</v>
      </c>
      <c r="D111" s="112"/>
      <c r="E111" s="112">
        <v>42870</v>
      </c>
      <c r="F111" s="113" t="s">
        <v>405</v>
      </c>
      <c r="G111" s="67" t="str">
        <f>IF(F111=0,"",VLOOKUP(F111,DS!$C$3:$E$79,2,0))</f>
        <v>0101057919-029</v>
      </c>
      <c r="H111" s="113" t="s">
        <v>955</v>
      </c>
      <c r="I111" s="125">
        <v>984838</v>
      </c>
      <c r="J111" s="111"/>
      <c r="K111" s="122">
        <v>98484</v>
      </c>
      <c r="L111" s="120"/>
    </row>
    <row r="112" spans="2:12" ht="22.5" customHeight="1">
      <c r="B112" s="111" t="s">
        <v>1093</v>
      </c>
      <c r="C112" s="67" t="str">
        <f>IF(F112=0,"",VLOOKUP(F112,DS!$C$3:$E$79,3,0))</f>
        <v>AA/17T</v>
      </c>
      <c r="D112" s="112"/>
      <c r="E112" s="112">
        <v>42870</v>
      </c>
      <c r="F112" s="113" t="s">
        <v>405</v>
      </c>
      <c r="G112" s="67" t="str">
        <f>IF(F112=0,"",VLOOKUP(F112,DS!$C$3:$E$79,2,0))</f>
        <v>0101057919-029</v>
      </c>
      <c r="H112" s="113" t="s">
        <v>955</v>
      </c>
      <c r="I112" s="125">
        <v>686140</v>
      </c>
      <c r="J112" s="111"/>
      <c r="K112" s="122">
        <v>68614</v>
      </c>
      <c r="L112" s="120"/>
    </row>
    <row r="113" spans="2:12" ht="22.5" customHeight="1">
      <c r="B113" s="111" t="s">
        <v>1094</v>
      </c>
      <c r="C113" s="67" t="str">
        <f>IF(F113=0,"",VLOOKUP(F113,DS!$C$3:$E$79,3,0))</f>
        <v>GN/17P</v>
      </c>
      <c r="D113" s="112" t="s">
        <v>957</v>
      </c>
      <c r="E113" s="112">
        <v>42894</v>
      </c>
      <c r="F113" s="113" t="s">
        <v>572</v>
      </c>
      <c r="G113" s="67" t="str">
        <f>IF(F113=0,"",VLOOKUP(F113,DS!$C$3:$E$79,2,0))</f>
        <v>0304697569</v>
      </c>
      <c r="H113" s="113" t="s">
        <v>573</v>
      </c>
      <c r="I113" s="125">
        <v>2181818</v>
      </c>
      <c r="J113" s="111"/>
      <c r="K113" s="122">
        <v>218182</v>
      </c>
      <c r="L113" s="120"/>
    </row>
    <row r="114" spans="2:12" ht="22.5" customHeight="1">
      <c r="B114" s="111" t="s">
        <v>1095</v>
      </c>
      <c r="C114" s="67" t="str">
        <f>IF(F114=0,"",VLOOKUP(F114,DS!$C$3:$E$79,3,0))</f>
        <v>AC/16P</v>
      </c>
      <c r="D114" s="112" t="s">
        <v>958</v>
      </c>
      <c r="E114" s="112">
        <v>42896</v>
      </c>
      <c r="F114" s="113" t="s">
        <v>362</v>
      </c>
      <c r="G114" s="67" t="str">
        <f>IF(F114=0,"",VLOOKUP(F114,DS!$C$3:$E$79,2,0))</f>
        <v>0300514849</v>
      </c>
      <c r="H114" s="113" t="s">
        <v>959</v>
      </c>
      <c r="I114" s="125">
        <v>2427273</v>
      </c>
      <c r="J114" s="111"/>
      <c r="K114" s="122">
        <v>242727</v>
      </c>
      <c r="L114" s="120"/>
    </row>
    <row r="115" spans="2:12" ht="22.5" customHeight="1">
      <c r="B115" s="111" t="s">
        <v>1096</v>
      </c>
      <c r="C115" s="67" t="str">
        <f>IF(F115=0,"",VLOOKUP(F115,DS!$C$3:$E$79,3,0))</f>
        <v>TC/17P</v>
      </c>
      <c r="D115" s="112" t="s">
        <v>960</v>
      </c>
      <c r="E115" s="112">
        <v>42902</v>
      </c>
      <c r="F115" s="113" t="s">
        <v>448</v>
      </c>
      <c r="G115" s="67" t="str">
        <f>IF(F115=0,"",VLOOKUP(F115,DS!$C$3:$E$79,2,0))</f>
        <v>0304875444</v>
      </c>
      <c r="H115" s="113" t="s">
        <v>574</v>
      </c>
      <c r="I115" s="125">
        <v>1527273</v>
      </c>
      <c r="J115" s="111"/>
      <c r="K115" s="122">
        <v>152727</v>
      </c>
      <c r="L115" s="120"/>
    </row>
    <row r="116" spans="2:12" ht="22.5" customHeight="1">
      <c r="B116" s="111" t="s">
        <v>1097</v>
      </c>
      <c r="C116" s="67" t="str">
        <f>IF(F116=0,"",VLOOKUP(F116,DS!$C$3:$E$79,3,0))</f>
        <v/>
      </c>
      <c r="D116" s="112"/>
      <c r="E116" s="112">
        <v>42913</v>
      </c>
      <c r="F116" s="113"/>
      <c r="G116" s="67" t="str">
        <f>IF(F116=0,"",VLOOKUP(F116,DS!$C$3:$E$79,2,0))</f>
        <v/>
      </c>
      <c r="H116" s="113" t="s">
        <v>955</v>
      </c>
      <c r="I116" s="125">
        <v>1000000</v>
      </c>
      <c r="J116" s="111"/>
      <c r="K116" s="122">
        <v>100000</v>
      </c>
      <c r="L116" s="120"/>
    </row>
    <row r="117" spans="2:12" ht="22.5" customHeight="1">
      <c r="B117" s="111" t="s">
        <v>1098</v>
      </c>
      <c r="C117" s="67" t="str">
        <f>IF(F117=0,"",VLOOKUP(F117,DS!$C$3:$E$79,3,0))</f>
        <v>AC/16P</v>
      </c>
      <c r="D117" s="112" t="s">
        <v>961</v>
      </c>
      <c r="E117" s="112">
        <v>42916</v>
      </c>
      <c r="F117" s="113" t="s">
        <v>362</v>
      </c>
      <c r="G117" s="67" t="str">
        <f>IF(F117=0,"",VLOOKUP(F117,DS!$C$3:$E$79,2,0))</f>
        <v>0300514849</v>
      </c>
      <c r="H117" s="113" t="s">
        <v>449</v>
      </c>
      <c r="I117" s="125">
        <v>5690909</v>
      </c>
      <c r="J117" s="111"/>
      <c r="K117" s="122">
        <v>569091</v>
      </c>
      <c r="L117" s="120"/>
    </row>
    <row r="118" spans="2:12" ht="22.5" customHeight="1">
      <c r="B118" s="111" t="s">
        <v>1100</v>
      </c>
      <c r="C118" s="67" t="str">
        <f>IF(F118=0,"",VLOOKUP(F118,DS!$C$3:$E$79,3,0))</f>
        <v>AA/17T</v>
      </c>
      <c r="D118" s="112"/>
      <c r="E118" s="112">
        <v>42919</v>
      </c>
      <c r="F118" s="113" t="s">
        <v>405</v>
      </c>
      <c r="G118" s="67" t="str">
        <f>IF(F118=0,"",VLOOKUP(F118,DS!$C$3:$E$79,2,0))</f>
        <v>0101057919-029</v>
      </c>
      <c r="H118" s="113" t="s">
        <v>955</v>
      </c>
      <c r="I118" s="125">
        <v>1000000</v>
      </c>
      <c r="J118" s="111"/>
      <c r="K118" s="122">
        <v>100000</v>
      </c>
      <c r="L118" s="120"/>
    </row>
    <row r="119" spans="2:12" ht="22.5" customHeight="1">
      <c r="B119" s="111" t="s">
        <v>1101</v>
      </c>
      <c r="C119" s="67" t="str">
        <f>IF(F119=0,"",VLOOKUP(F119,DS!$C$3:$E$79,3,0))</f>
        <v>AA/17T</v>
      </c>
      <c r="D119" s="112"/>
      <c r="E119" s="112">
        <v>42919</v>
      </c>
      <c r="F119" s="113" t="s">
        <v>405</v>
      </c>
      <c r="G119" s="67" t="str">
        <f>IF(F119=0,"",VLOOKUP(F119,DS!$C$3:$E$79,2,0))</f>
        <v>0101057919-029</v>
      </c>
      <c r="H119" s="113" t="s">
        <v>955</v>
      </c>
      <c r="I119" s="125">
        <v>1000000</v>
      </c>
      <c r="J119" s="111"/>
      <c r="K119" s="122">
        <v>100000</v>
      </c>
      <c r="L119" s="120"/>
    </row>
    <row r="120" spans="2:12" ht="22.5" customHeight="1">
      <c r="B120" s="111" t="s">
        <v>1102</v>
      </c>
      <c r="C120" s="67" t="str">
        <f>IF(F120=0,"",VLOOKUP(F120,DS!$C$3:$E$79,3,0))</f>
        <v>AA/17T</v>
      </c>
      <c r="D120" s="112"/>
      <c r="E120" s="112">
        <v>42923</v>
      </c>
      <c r="F120" s="113" t="s">
        <v>405</v>
      </c>
      <c r="G120" s="67" t="str">
        <f>IF(F120=0,"",VLOOKUP(F120,DS!$C$3:$E$79,2,0))</f>
        <v>0101057919-029</v>
      </c>
      <c r="H120" s="113" t="s">
        <v>955</v>
      </c>
      <c r="I120" s="125">
        <v>500000</v>
      </c>
      <c r="J120" s="111"/>
      <c r="K120" s="122">
        <v>50000</v>
      </c>
      <c r="L120" s="120"/>
    </row>
    <row r="121" spans="2:12" ht="22.5" customHeight="1">
      <c r="B121" s="111" t="s">
        <v>1103</v>
      </c>
      <c r="C121" s="67" t="str">
        <f>IF(F121=0,"",VLOOKUP(F121,DS!$C$3:$E$79,3,0))</f>
        <v>AA/17T</v>
      </c>
      <c r="D121" s="112"/>
      <c r="E121" s="112">
        <v>42926</v>
      </c>
      <c r="F121" s="113" t="s">
        <v>405</v>
      </c>
      <c r="G121" s="67" t="str">
        <f>IF(F121=0,"",VLOOKUP(F121,DS!$C$3:$E$79,2,0))</f>
        <v>0101057919-029</v>
      </c>
      <c r="H121" s="113" t="s">
        <v>955</v>
      </c>
      <c r="I121" s="125">
        <v>579578</v>
      </c>
      <c r="J121" s="111"/>
      <c r="K121" s="122">
        <v>57958</v>
      </c>
      <c r="L121" s="120"/>
    </row>
    <row r="122" spans="2:12" ht="22.5" customHeight="1">
      <c r="B122" s="111" t="s">
        <v>1104</v>
      </c>
      <c r="C122" s="67" t="str">
        <f>IF(F122=0,"",VLOOKUP(F122,DS!$C$3:$E$79,3,0))</f>
        <v>AA/17T</v>
      </c>
      <c r="D122" s="112"/>
      <c r="E122" s="112">
        <v>42926</v>
      </c>
      <c r="F122" s="113" t="s">
        <v>405</v>
      </c>
      <c r="G122" s="67" t="str">
        <f>IF(F122=0,"",VLOOKUP(F122,DS!$C$3:$E$79,2,0))</f>
        <v>0101057919-029</v>
      </c>
      <c r="H122" s="113" t="s">
        <v>955</v>
      </c>
      <c r="I122" s="125">
        <v>600000</v>
      </c>
      <c r="J122" s="111"/>
      <c r="K122" s="122">
        <v>60000</v>
      </c>
      <c r="L122" s="120"/>
    </row>
    <row r="123" spans="2:12" ht="22.5" customHeight="1">
      <c r="B123" s="111" t="s">
        <v>1105</v>
      </c>
      <c r="C123" s="67" t="str">
        <f>IF(F123=0,"",VLOOKUP(F123,DS!$C$3:$E$79,3,0))</f>
        <v>AA/17T</v>
      </c>
      <c r="D123" s="112"/>
      <c r="E123" s="112">
        <v>42926</v>
      </c>
      <c r="F123" s="113" t="s">
        <v>405</v>
      </c>
      <c r="G123" s="67" t="str">
        <f>IF(F123=0,"",VLOOKUP(F123,DS!$C$3:$E$79,2,0))</f>
        <v>0101057919-029</v>
      </c>
      <c r="H123" s="113" t="s">
        <v>955</v>
      </c>
      <c r="I123" s="125">
        <v>863662</v>
      </c>
      <c r="J123" s="111"/>
      <c r="K123" s="122">
        <v>86366</v>
      </c>
      <c r="L123" s="120"/>
    </row>
    <row r="124" spans="2:12" ht="22.5" customHeight="1">
      <c r="B124" s="111" t="s">
        <v>1106</v>
      </c>
      <c r="C124" s="67" t="str">
        <f>IF(F124=0,"",VLOOKUP(F124,DS!$C$3:$E$79,3,0))</f>
        <v>AA/17T</v>
      </c>
      <c r="D124" s="112"/>
      <c r="E124" s="112">
        <v>42930</v>
      </c>
      <c r="F124" s="113" t="s">
        <v>405</v>
      </c>
      <c r="G124" s="67" t="str">
        <f>IF(F124=0,"",VLOOKUP(F124,DS!$C$3:$E$79,2,0))</f>
        <v>0101057919-029</v>
      </c>
      <c r="H124" s="113" t="s">
        <v>955</v>
      </c>
      <c r="I124" s="125">
        <v>1000000</v>
      </c>
      <c r="J124" s="111"/>
      <c r="K124" s="122">
        <v>100000</v>
      </c>
      <c r="L124" s="120"/>
    </row>
    <row r="125" spans="2:12" ht="22.5" customHeight="1">
      <c r="B125" s="111" t="s">
        <v>1107</v>
      </c>
      <c r="C125" s="67" t="str">
        <f>IF(F125=0,"",VLOOKUP(F125,DS!$C$3:$E$79,3,0))</f>
        <v>AA/17T</v>
      </c>
      <c r="D125" s="112"/>
      <c r="E125" s="112">
        <v>42935</v>
      </c>
      <c r="F125" s="113" t="s">
        <v>405</v>
      </c>
      <c r="G125" s="67" t="str">
        <f>IF(F125=0,"",VLOOKUP(F125,DS!$C$3:$E$79,2,0))</f>
        <v>0101057919-029</v>
      </c>
      <c r="H125" s="113" t="s">
        <v>955</v>
      </c>
      <c r="I125" s="125">
        <v>1000000</v>
      </c>
      <c r="J125" s="111"/>
      <c r="K125" s="122">
        <v>100000</v>
      </c>
      <c r="L125" s="120"/>
    </row>
    <row r="126" spans="2:12" ht="22.5" customHeight="1">
      <c r="B126" s="111" t="s">
        <v>1108</v>
      </c>
      <c r="C126" s="67" t="str">
        <f>IF(F126=0,"",VLOOKUP(F126,DS!$C$3:$E$79,3,0))</f>
        <v>AA/17T</v>
      </c>
      <c r="D126" s="112"/>
      <c r="E126" s="112">
        <v>42935</v>
      </c>
      <c r="F126" s="113" t="s">
        <v>405</v>
      </c>
      <c r="G126" s="67" t="str">
        <f>IF(F126=0,"",VLOOKUP(F126,DS!$C$3:$E$79,2,0))</f>
        <v>0101057919-029</v>
      </c>
      <c r="H126" s="113" t="s">
        <v>955</v>
      </c>
      <c r="I126" s="125">
        <v>956294</v>
      </c>
      <c r="J126" s="111"/>
      <c r="K126" s="122">
        <v>95629</v>
      </c>
      <c r="L126" s="120"/>
    </row>
    <row r="127" spans="2:12" ht="22.5" customHeight="1">
      <c r="B127" s="111" t="s">
        <v>1109</v>
      </c>
      <c r="C127" s="67" t="str">
        <f>IF(F127=0,"",VLOOKUP(F127,DS!$C$3:$E$79,3,0))</f>
        <v>TC/17P</v>
      </c>
      <c r="D127" s="112" t="s">
        <v>962</v>
      </c>
      <c r="E127" s="112">
        <v>42938</v>
      </c>
      <c r="F127" s="113" t="s">
        <v>448</v>
      </c>
      <c r="G127" s="67" t="str">
        <f>IF(F127=0,"",VLOOKUP(F127,DS!$C$3:$E$79,2,0))</f>
        <v>0304875444</v>
      </c>
      <c r="H127" s="113" t="s">
        <v>574</v>
      </c>
      <c r="I127" s="125">
        <v>6709091</v>
      </c>
      <c r="J127" s="111"/>
      <c r="K127" s="122">
        <v>670909</v>
      </c>
      <c r="L127" s="120"/>
    </row>
    <row r="128" spans="2:12" ht="22.5" customHeight="1">
      <c r="B128" s="111" t="s">
        <v>1110</v>
      </c>
      <c r="C128" s="67" t="str">
        <f>IF(F128=0,"",VLOOKUP(F128,DS!$C$3:$E$79,3,0))</f>
        <v>AA/17T</v>
      </c>
      <c r="D128" s="112"/>
      <c r="E128" s="112">
        <v>42941</v>
      </c>
      <c r="F128" s="113" t="s">
        <v>405</v>
      </c>
      <c r="G128" s="67" t="str">
        <f>IF(F128=0,"",VLOOKUP(F128,DS!$C$3:$E$79,2,0))</f>
        <v>0101057919-029</v>
      </c>
      <c r="H128" s="113" t="s">
        <v>955</v>
      </c>
      <c r="I128" s="125">
        <v>725741</v>
      </c>
      <c r="J128" s="111"/>
      <c r="K128" s="122">
        <v>72574</v>
      </c>
      <c r="L128" s="120"/>
    </row>
    <row r="129" spans="2:12" ht="22.5" customHeight="1">
      <c r="B129" s="111" t="s">
        <v>1111</v>
      </c>
      <c r="C129" s="67" t="str">
        <f>IF(F129=0,"",VLOOKUP(F129,DS!$C$3:$E$79,3,0))</f>
        <v>AA/17T</v>
      </c>
      <c r="D129" s="112"/>
      <c r="E129" s="112">
        <v>42941</v>
      </c>
      <c r="F129" s="113" t="s">
        <v>405</v>
      </c>
      <c r="G129" s="67" t="str">
        <f>IF(F129=0,"",VLOOKUP(F129,DS!$C$3:$E$79,2,0))</f>
        <v>0101057919-029</v>
      </c>
      <c r="H129" s="113" t="s">
        <v>955</v>
      </c>
      <c r="I129" s="125">
        <v>1000000</v>
      </c>
      <c r="J129" s="111"/>
      <c r="K129" s="122">
        <v>100000</v>
      </c>
      <c r="L129" s="120"/>
    </row>
    <row r="130" spans="2:12" ht="22.5" customHeight="1">
      <c r="B130" s="111" t="s">
        <v>1112</v>
      </c>
      <c r="C130" s="67" t="str">
        <f>IF(F130=0,"",VLOOKUP(F130,DS!$C$3:$E$79,3,0))</f>
        <v>AC/16P</v>
      </c>
      <c r="D130" s="112" t="s">
        <v>963</v>
      </c>
      <c r="E130" s="112">
        <v>42945</v>
      </c>
      <c r="F130" s="113" t="s">
        <v>362</v>
      </c>
      <c r="G130" s="67" t="str">
        <f>IF(F130=0,"",VLOOKUP(F130,DS!$C$3:$E$79,2,0))</f>
        <v>0300514849</v>
      </c>
      <c r="H130" s="113" t="s">
        <v>449</v>
      </c>
      <c r="I130" s="125">
        <v>17681818</v>
      </c>
      <c r="J130" s="111"/>
      <c r="K130" s="122">
        <v>1768182</v>
      </c>
      <c r="L130" s="120"/>
    </row>
    <row r="131" spans="2:12" ht="22.5" customHeight="1">
      <c r="B131" s="111" t="s">
        <v>1113</v>
      </c>
      <c r="C131" s="67" t="str">
        <f>IF(F131=0,"",VLOOKUP(F131,DS!$C$3:$E$79,3,0))</f>
        <v>GN/17P</v>
      </c>
      <c r="D131" s="112" t="s">
        <v>964</v>
      </c>
      <c r="E131" s="112">
        <v>42946</v>
      </c>
      <c r="F131" s="113" t="s">
        <v>572</v>
      </c>
      <c r="G131" s="67" t="str">
        <f>IF(F131=0,"",VLOOKUP(F131,DS!$C$3:$E$79,2,0))</f>
        <v>0304697569</v>
      </c>
      <c r="H131" s="113" t="s">
        <v>573</v>
      </c>
      <c r="I131" s="125">
        <v>10545455</v>
      </c>
      <c r="J131" s="111"/>
      <c r="K131" s="122">
        <v>1054545</v>
      </c>
      <c r="L131" s="120"/>
    </row>
    <row r="132" spans="2:12" ht="22.5" customHeight="1">
      <c r="B132" s="111" t="s">
        <v>1114</v>
      </c>
      <c r="C132" s="67" t="str">
        <f>IF(F132=0,"",VLOOKUP(F132,DS!$C$3:$E$79,3,0))</f>
        <v>AC/16P</v>
      </c>
      <c r="D132" s="112" t="s">
        <v>965</v>
      </c>
      <c r="E132" s="112">
        <v>42946</v>
      </c>
      <c r="F132" s="113" t="s">
        <v>362</v>
      </c>
      <c r="G132" s="67" t="str">
        <f>IF(F132=0,"",VLOOKUP(F132,DS!$C$3:$E$79,2,0))</f>
        <v>0300514849</v>
      </c>
      <c r="H132" s="113" t="s">
        <v>959</v>
      </c>
      <c r="I132" s="125">
        <v>4209091</v>
      </c>
      <c r="J132" s="111"/>
      <c r="K132" s="122">
        <v>420909</v>
      </c>
      <c r="L132" s="120"/>
    </row>
    <row r="133" spans="2:12" ht="22.5" customHeight="1">
      <c r="B133" s="111" t="s">
        <v>1115</v>
      </c>
      <c r="C133" s="67" t="str">
        <f>IF(F133=0,"",VLOOKUP(F133,DS!$C$3:$E$79,3,0))</f>
        <v>AC/16P</v>
      </c>
      <c r="D133" s="112" t="s">
        <v>966</v>
      </c>
      <c r="E133" s="112">
        <v>42950</v>
      </c>
      <c r="F133" s="113" t="s">
        <v>362</v>
      </c>
      <c r="G133" s="67" t="str">
        <f>IF(F133=0,"",VLOOKUP(F133,DS!$C$3:$E$79,2,0))</f>
        <v>0300514849</v>
      </c>
      <c r="H133" s="113" t="s">
        <v>449</v>
      </c>
      <c r="I133" s="125">
        <v>1390909</v>
      </c>
      <c r="J133" s="111"/>
      <c r="K133" s="122">
        <v>139091</v>
      </c>
      <c r="L133" s="120"/>
    </row>
    <row r="134" spans="2:12" ht="22.5" customHeight="1">
      <c r="B134" s="111" t="s">
        <v>1116</v>
      </c>
      <c r="C134" s="67" t="str">
        <f>IF(F134=0,"",VLOOKUP(F134,DS!$C$3:$E$79,3,0))</f>
        <v>AA/17T</v>
      </c>
      <c r="D134" s="112"/>
      <c r="E134" s="112">
        <v>42950</v>
      </c>
      <c r="F134" s="113" t="s">
        <v>405</v>
      </c>
      <c r="G134" s="67" t="str">
        <f>IF(F134=0,"",VLOOKUP(F134,DS!$C$3:$E$79,2,0))</f>
        <v>0101057919-029</v>
      </c>
      <c r="H134" s="113" t="s">
        <v>955</v>
      </c>
      <c r="I134" s="125">
        <v>1050400</v>
      </c>
      <c r="J134" s="111"/>
      <c r="K134" s="122">
        <v>105040</v>
      </c>
      <c r="L134" s="120"/>
    </row>
    <row r="135" spans="2:12" ht="22.5" customHeight="1">
      <c r="B135" s="111" t="s">
        <v>1117</v>
      </c>
      <c r="C135" s="67" t="str">
        <f>IF(F135=0,"",VLOOKUP(F135,DS!$C$3:$E$79,3,0))</f>
        <v>AA/17T</v>
      </c>
      <c r="D135" s="112"/>
      <c r="E135" s="112">
        <v>42950</v>
      </c>
      <c r="F135" s="113" t="s">
        <v>405</v>
      </c>
      <c r="G135" s="67" t="str">
        <f>IF(F135=0,"",VLOOKUP(F135,DS!$C$3:$E$79,2,0))</f>
        <v>0101057919-029</v>
      </c>
      <c r="H135" s="113" t="s">
        <v>955</v>
      </c>
      <c r="I135" s="125">
        <v>1117794</v>
      </c>
      <c r="J135" s="111"/>
      <c r="K135" s="122">
        <v>111779</v>
      </c>
      <c r="L135" s="120"/>
    </row>
    <row r="136" spans="2:12" ht="22.5" customHeight="1">
      <c r="B136" s="111" t="s">
        <v>1118</v>
      </c>
      <c r="C136" s="67" t="str">
        <f>IF(F136=0,"",VLOOKUP(F136,DS!$C$3:$E$79,3,0))</f>
        <v>AA/17T</v>
      </c>
      <c r="D136" s="112"/>
      <c r="E136" s="112">
        <v>42965</v>
      </c>
      <c r="F136" s="113" t="s">
        <v>405</v>
      </c>
      <c r="G136" s="67" t="str">
        <f>IF(F136=0,"",VLOOKUP(F136,DS!$C$3:$E$79,2,0))</f>
        <v>0101057919-029</v>
      </c>
      <c r="H136" s="113" t="s">
        <v>955</v>
      </c>
      <c r="I136" s="125">
        <v>500000</v>
      </c>
      <c r="J136" s="111"/>
      <c r="K136" s="122">
        <v>50000</v>
      </c>
      <c r="L136" s="120"/>
    </row>
    <row r="137" spans="2:12" ht="22.5" customHeight="1">
      <c r="B137" s="111" t="s">
        <v>1119</v>
      </c>
      <c r="C137" s="67" t="str">
        <f>IF(F137=0,"",VLOOKUP(F137,DS!$C$3:$E$79,3,0))</f>
        <v>AA/17T</v>
      </c>
      <c r="D137" s="112" t="s">
        <v>404</v>
      </c>
      <c r="E137" s="112">
        <v>42979</v>
      </c>
      <c r="F137" s="113" t="s">
        <v>405</v>
      </c>
      <c r="G137" s="67" t="str">
        <f>IF(F137=0,"",VLOOKUP(F137,DS!$C$3:$E$79,2,0))</f>
        <v>0101057919-029</v>
      </c>
      <c r="H137" s="113" t="s">
        <v>590</v>
      </c>
      <c r="I137" s="125">
        <v>19172</v>
      </c>
      <c r="J137" s="111"/>
      <c r="K137" s="122">
        <v>1917</v>
      </c>
      <c r="L137" s="120"/>
    </row>
    <row r="138" spans="2:12" ht="22.5" customHeight="1">
      <c r="B138" s="111" t="s">
        <v>1120</v>
      </c>
      <c r="C138" s="67" t="str">
        <f>IF(F138=0,"",VLOOKUP(F138,DS!$C$3:$E$79,3,0))</f>
        <v>AA/17T</v>
      </c>
      <c r="D138" s="112" t="s">
        <v>404</v>
      </c>
      <c r="E138" s="112">
        <v>42979</v>
      </c>
      <c r="F138" s="113" t="s">
        <v>405</v>
      </c>
      <c r="G138" s="67" t="str">
        <f>IF(F138=0,"",VLOOKUP(F138,DS!$C$3:$E$79,2,0))</f>
        <v>0101057919-029</v>
      </c>
      <c r="H138" s="113" t="s">
        <v>590</v>
      </c>
      <c r="I138" s="125">
        <v>10000</v>
      </c>
      <c r="J138" s="111"/>
      <c r="K138" s="122">
        <v>1000</v>
      </c>
      <c r="L138" s="120"/>
    </row>
    <row r="139" spans="2:12" ht="22.5" customHeight="1">
      <c r="B139" s="111" t="s">
        <v>1121</v>
      </c>
      <c r="C139" s="67" t="str">
        <f>IF(F139=0,"",VLOOKUP(F139,DS!$C$3:$E$79,3,0))</f>
        <v>SG/17T</v>
      </c>
      <c r="D139" s="112" t="s">
        <v>820</v>
      </c>
      <c r="E139" s="112">
        <v>42983</v>
      </c>
      <c r="F139" s="113" t="s">
        <v>821</v>
      </c>
      <c r="G139" s="67" t="str">
        <f>IF(F139=0,"",VLOOKUP(F139,DS!$C$3:$E$79,2,0))</f>
        <v>0100233583-007</v>
      </c>
      <c r="H139" s="113" t="s">
        <v>971</v>
      </c>
      <c r="I139" s="125">
        <v>1500000</v>
      </c>
      <c r="J139" s="111"/>
      <c r="K139" s="122">
        <v>150000</v>
      </c>
      <c r="L139" s="120"/>
    </row>
    <row r="140" spans="2:12" ht="22.5" customHeight="1">
      <c r="B140" s="111" t="s">
        <v>1122</v>
      </c>
      <c r="C140" s="67" t="str">
        <f>IF(F140=0,"",VLOOKUP(F140,DS!$C$3:$E$79,3,0))</f>
        <v>AA/16P</v>
      </c>
      <c r="D140" s="112" t="s">
        <v>967</v>
      </c>
      <c r="E140" s="112">
        <v>42983</v>
      </c>
      <c r="F140" s="113" t="s">
        <v>344</v>
      </c>
      <c r="G140" s="67" t="str">
        <f>IF(F140=0,"",VLOOKUP(F140,DS!$C$3:$E$79,2,0))</f>
        <v>0300450673</v>
      </c>
      <c r="H140" s="113" t="s">
        <v>682</v>
      </c>
      <c r="I140" s="125">
        <v>2203064</v>
      </c>
      <c r="J140" s="111"/>
      <c r="K140" s="122">
        <v>220306</v>
      </c>
      <c r="L140" s="120"/>
    </row>
    <row r="141" spans="2:12" ht="22.5" customHeight="1">
      <c r="B141" s="111" t="s">
        <v>1123</v>
      </c>
      <c r="C141" s="67" t="str">
        <f>IF(F141=0,"",VLOOKUP(F141,DS!$C$3:$E$79,3,0))</f>
        <v>VL/17P</v>
      </c>
      <c r="D141" s="112" t="s">
        <v>968</v>
      </c>
      <c r="E141" s="112">
        <v>42983</v>
      </c>
      <c r="F141" s="113" t="s">
        <v>969</v>
      </c>
      <c r="G141" s="67" t="str">
        <f>IF(F141=0,"",VLOOKUP(F141,DS!$C$3:$E$79,2,0))</f>
        <v>0312308657</v>
      </c>
      <c r="H141" s="113" t="s">
        <v>970</v>
      </c>
      <c r="I141" s="125">
        <v>6181818</v>
      </c>
      <c r="J141" s="111"/>
      <c r="K141" s="122">
        <v>618182</v>
      </c>
      <c r="L141" s="120"/>
    </row>
    <row r="142" spans="2:12" ht="22.5" customHeight="1">
      <c r="B142" s="111" t="s">
        <v>1272</v>
      </c>
      <c r="C142" s="67" t="str">
        <f>IF(F142=0,"",VLOOKUP(F142,DS!$C$3:$E$79,3,0))</f>
        <v>LA/16E</v>
      </c>
      <c r="D142" s="112" t="s">
        <v>972</v>
      </c>
      <c r="E142" s="112">
        <v>42984</v>
      </c>
      <c r="F142" s="113" t="s">
        <v>348</v>
      </c>
      <c r="G142" s="67" t="str">
        <f>IF(F142=0,"",VLOOKUP(F142,DS!$C$3:$E$79,2,0))</f>
        <v>0106869738-030</v>
      </c>
      <c r="H142" s="113" t="s">
        <v>973</v>
      </c>
      <c r="I142" s="125">
        <v>3021964</v>
      </c>
      <c r="J142" s="111"/>
      <c r="K142" s="122">
        <v>302196</v>
      </c>
      <c r="L142" s="120"/>
    </row>
    <row r="143" spans="2:12" ht="22.5" customHeight="1">
      <c r="B143" s="111" t="s">
        <v>1273</v>
      </c>
      <c r="C143" s="67" t="str">
        <f>IF(F143=0,"",VLOOKUP(F143,DS!$C$3:$E$79,3,0))</f>
        <v>BT/17T</v>
      </c>
      <c r="D143" s="112" t="s">
        <v>418</v>
      </c>
      <c r="E143" s="112">
        <v>42985</v>
      </c>
      <c r="F143" s="113" t="s">
        <v>419</v>
      </c>
      <c r="G143" s="67" t="str">
        <f>IF(F143=0,"",VLOOKUP(F143,DS!$C$3:$E$79,2,0))</f>
        <v>0301179079-035</v>
      </c>
      <c r="H143" s="113" t="s">
        <v>590</v>
      </c>
      <c r="I143" s="125">
        <v>1265983</v>
      </c>
      <c r="J143" s="111"/>
      <c r="K143" s="122">
        <v>126598</v>
      </c>
      <c r="L143" s="120"/>
    </row>
    <row r="144" spans="2:12" ht="22.5" customHeight="1">
      <c r="B144" s="111" t="s">
        <v>1274</v>
      </c>
      <c r="C144" s="67" t="str">
        <f>IF(F144=0,"",VLOOKUP(F144,DS!$C$3:$E$79,3,0))</f>
        <v>BT/17T</v>
      </c>
      <c r="D144" s="112" t="s">
        <v>418</v>
      </c>
      <c r="E144" s="112">
        <v>42985</v>
      </c>
      <c r="F144" s="113" t="s">
        <v>419</v>
      </c>
      <c r="G144" s="67" t="str">
        <f>IF(F144=0,"",VLOOKUP(F144,DS!$C$3:$E$79,2,0))</f>
        <v>0301179079-035</v>
      </c>
      <c r="H144" s="113" t="s">
        <v>590</v>
      </c>
      <c r="I144" s="125">
        <v>15000</v>
      </c>
      <c r="J144" s="111"/>
      <c r="K144" s="122">
        <v>1500</v>
      </c>
      <c r="L144" s="120"/>
    </row>
    <row r="145" spans="2:12" ht="22.5" customHeight="1">
      <c r="B145" s="111" t="s">
        <v>1275</v>
      </c>
      <c r="C145" s="67" t="str">
        <f>IF(F145=0,"",VLOOKUP(F145,DS!$C$3:$E$79,3,0))</f>
        <v>BT/17T</v>
      </c>
      <c r="D145" s="112" t="s">
        <v>418</v>
      </c>
      <c r="E145" s="112">
        <v>42985</v>
      </c>
      <c r="F145" s="113" t="s">
        <v>419</v>
      </c>
      <c r="G145" s="67" t="str">
        <f>IF(F145=0,"",VLOOKUP(F145,DS!$C$3:$E$79,2,0))</f>
        <v>0301179079-035</v>
      </c>
      <c r="H145" s="113" t="s">
        <v>590</v>
      </c>
      <c r="I145" s="125">
        <v>15000</v>
      </c>
      <c r="J145" s="111"/>
      <c r="K145" s="122">
        <v>1500</v>
      </c>
      <c r="L145" s="120"/>
    </row>
    <row r="146" spans="2:12" ht="22.5" customHeight="1">
      <c r="B146" s="111" t="s">
        <v>1276</v>
      </c>
      <c r="C146" s="67" t="str">
        <f>IF(F146=0,"",VLOOKUP(F146,DS!$C$3:$E$79,3,0))</f>
        <v>AA/16P</v>
      </c>
      <c r="D146" s="112" t="s">
        <v>974</v>
      </c>
      <c r="E146" s="112">
        <v>42985</v>
      </c>
      <c r="F146" s="113" t="s">
        <v>293</v>
      </c>
      <c r="G146" s="67" t="str">
        <f>IF(F146=0,"",VLOOKUP(F146,DS!$C$3:$E$79,2,0))</f>
        <v>0303092786</v>
      </c>
      <c r="H146" s="113" t="s">
        <v>868</v>
      </c>
      <c r="I146" s="125">
        <v>6042780</v>
      </c>
      <c r="J146" s="111"/>
      <c r="K146" s="122">
        <v>604278</v>
      </c>
      <c r="L146" s="120"/>
    </row>
    <row r="147" spans="2:12" ht="22.5" customHeight="1">
      <c r="B147" s="111" t="s">
        <v>1277</v>
      </c>
      <c r="C147" s="67" t="str">
        <f>IF(F147=0,"",VLOOKUP(F147,DS!$C$3:$E$79,3,0))</f>
        <v>AC/16P</v>
      </c>
      <c r="D147" s="112" t="s">
        <v>975</v>
      </c>
      <c r="E147" s="112">
        <v>42986</v>
      </c>
      <c r="F147" s="113" t="s">
        <v>362</v>
      </c>
      <c r="G147" s="67" t="str">
        <f>IF(F147=0,"",VLOOKUP(F147,DS!$C$3:$E$79,2,0))</f>
        <v>0300514849</v>
      </c>
      <c r="H147" s="113" t="s">
        <v>976</v>
      </c>
      <c r="I147" s="125">
        <v>2509091</v>
      </c>
      <c r="J147" s="111"/>
      <c r="K147" s="122">
        <v>250909</v>
      </c>
      <c r="L147" s="120"/>
    </row>
    <row r="148" spans="2:12" ht="22.5" customHeight="1">
      <c r="B148" s="111" t="s">
        <v>1278</v>
      </c>
      <c r="C148" s="67" t="str">
        <f>IF(F148=0,"",VLOOKUP(F148,DS!$C$3:$E$79,3,0))</f>
        <v>AA/17T</v>
      </c>
      <c r="D148" s="112"/>
      <c r="E148" s="112">
        <v>42986</v>
      </c>
      <c r="F148" s="113" t="s">
        <v>405</v>
      </c>
      <c r="G148" s="67" t="str">
        <f>IF(F148=0,"",VLOOKUP(F148,DS!$C$3:$E$79,2,0))</f>
        <v>0101057919-029</v>
      </c>
      <c r="H148" s="113" t="s">
        <v>955</v>
      </c>
      <c r="I148" s="125">
        <v>1000000</v>
      </c>
      <c r="J148" s="111"/>
      <c r="K148" s="122">
        <v>100000</v>
      </c>
      <c r="L148" s="120"/>
    </row>
    <row r="149" spans="2:12" ht="22.5" customHeight="1">
      <c r="B149" s="111" t="s">
        <v>1279</v>
      </c>
      <c r="C149" s="67" t="str">
        <f>IF(F149=0,"",VLOOKUP(F149,DS!$C$3:$E$75,3,0))</f>
        <v>SG/17T</v>
      </c>
      <c r="D149" s="112" t="s">
        <v>820</v>
      </c>
      <c r="E149" s="112">
        <v>42990</v>
      </c>
      <c r="F149" s="113" t="s">
        <v>821</v>
      </c>
      <c r="G149" s="67" t="str">
        <f>IF(F149=0,"",VLOOKUP(F149,DS!$C$3:$E$79,2,0))</f>
        <v>0100233583-007</v>
      </c>
      <c r="H149" s="113" t="s">
        <v>988</v>
      </c>
      <c r="I149" s="125">
        <v>20000</v>
      </c>
      <c r="J149" s="111"/>
      <c r="K149" s="122">
        <v>2000</v>
      </c>
      <c r="L149" s="120"/>
    </row>
    <row r="150" spans="2:12" ht="22.5" customHeight="1">
      <c r="B150" s="111" t="s">
        <v>1280</v>
      </c>
      <c r="C150" s="67" t="str">
        <f>IF(F150=0,"",VLOOKUP(F150,DS!$C$3:$E$75,3,0))</f>
        <v>SG/17T</v>
      </c>
      <c r="D150" s="112" t="s">
        <v>820</v>
      </c>
      <c r="E150" s="112">
        <v>42991</v>
      </c>
      <c r="F150" s="113" t="s">
        <v>821</v>
      </c>
      <c r="G150" s="67" t="str">
        <f>IF(F150=0,"",VLOOKUP(F150,DS!$C$3:$E$79,2,0))</f>
        <v>0100233583-007</v>
      </c>
      <c r="H150" s="113" t="s">
        <v>988</v>
      </c>
      <c r="I150" s="125">
        <v>20000</v>
      </c>
      <c r="J150" s="111"/>
      <c r="K150" s="122">
        <v>2000</v>
      </c>
      <c r="L150" s="120"/>
    </row>
    <row r="151" spans="2:12" ht="22.5" customHeight="1">
      <c r="B151" s="111" t="s">
        <v>1281</v>
      </c>
      <c r="C151" s="67" t="str">
        <f>IF(F151=0,"",VLOOKUP(F151,DS!$C$3:$E$75,3,0))</f>
        <v>AA/16P</v>
      </c>
      <c r="D151" s="112" t="s">
        <v>977</v>
      </c>
      <c r="E151" s="112">
        <v>42992</v>
      </c>
      <c r="F151" s="113" t="s">
        <v>344</v>
      </c>
      <c r="G151" s="67" t="str">
        <f>IF(F151=0,"",VLOOKUP(F151,DS!$C$3:$E$79,2,0))</f>
        <v>0300450673</v>
      </c>
      <c r="H151" s="113" t="s">
        <v>682</v>
      </c>
      <c r="I151" s="125">
        <v>3123637</v>
      </c>
      <c r="J151" s="111"/>
      <c r="K151" s="122">
        <v>31236</v>
      </c>
      <c r="L151" s="120"/>
    </row>
    <row r="152" spans="2:12" ht="22.5" customHeight="1">
      <c r="B152" s="111" t="s">
        <v>1282</v>
      </c>
      <c r="C152" s="67" t="str">
        <f>IF(F152=0,"",VLOOKUP(F152,DS!$C$3:$E$75,3,0))</f>
        <v>AA/17T</v>
      </c>
      <c r="D152" s="112"/>
      <c r="E152" s="112">
        <v>42993</v>
      </c>
      <c r="F152" s="113" t="s">
        <v>405</v>
      </c>
      <c r="G152" s="67" t="str">
        <f>IF(F152=0,"",VLOOKUP(F152,DS!$C$3:$E$79,2,0))</f>
        <v>0101057919-029</v>
      </c>
      <c r="H152" s="113" t="s">
        <v>955</v>
      </c>
      <c r="I152" s="125">
        <v>1500000</v>
      </c>
      <c r="J152" s="111"/>
      <c r="K152" s="122">
        <v>150000</v>
      </c>
      <c r="L152" s="120"/>
    </row>
    <row r="153" spans="2:12" ht="22.5" customHeight="1">
      <c r="B153" s="111" t="s">
        <v>1283</v>
      </c>
      <c r="C153" s="67" t="str">
        <f>IF(F153=0,"",VLOOKUP(F153,DS!$C$3:$E$75,3,0))</f>
        <v>AA/17T</v>
      </c>
      <c r="D153" s="112"/>
      <c r="E153" s="112">
        <v>42993</v>
      </c>
      <c r="F153" s="113" t="s">
        <v>405</v>
      </c>
      <c r="G153" s="67" t="str">
        <f>IF(F153=0,"",VLOOKUP(F153,DS!$C$3:$E$79,2,0))</f>
        <v>0101057919-029</v>
      </c>
      <c r="H153" s="113" t="s">
        <v>955</v>
      </c>
      <c r="I153" s="125">
        <v>1500000</v>
      </c>
      <c r="J153" s="111"/>
      <c r="K153" s="122">
        <v>150000</v>
      </c>
      <c r="L153" s="120"/>
    </row>
    <row r="154" spans="2:12" ht="20.25" customHeight="1">
      <c r="B154" s="111" t="s">
        <v>1284</v>
      </c>
      <c r="C154" s="67" t="str">
        <f>IF(F154=0,"",VLOOKUP(F154,DS!$C$3:$E$75,3,0))</f>
        <v>SG/17T</v>
      </c>
      <c r="D154" s="112" t="s">
        <v>820</v>
      </c>
      <c r="E154" s="112">
        <v>42993</v>
      </c>
      <c r="F154" s="113" t="s">
        <v>821</v>
      </c>
      <c r="G154" s="67" t="str">
        <f>IF(F154=0,"",VLOOKUP(F154,DS!$C$3:$E$79,2,0))</f>
        <v>0100233583-007</v>
      </c>
      <c r="H154" s="113" t="s">
        <v>590</v>
      </c>
      <c r="I154" s="125">
        <v>46344</v>
      </c>
      <c r="J154" s="111"/>
      <c r="K154" s="122">
        <v>4634</v>
      </c>
      <c r="L154" s="120"/>
    </row>
    <row r="155" spans="2:12" ht="20.25" customHeight="1">
      <c r="B155" s="111" t="s">
        <v>1285</v>
      </c>
      <c r="C155" s="67" t="str">
        <f>IF(F155=0,"",VLOOKUP(F155,DS!$C$3:$E$75,3,0))</f>
        <v>SG/17T</v>
      </c>
      <c r="D155" s="112" t="s">
        <v>820</v>
      </c>
      <c r="E155" s="112">
        <v>42993</v>
      </c>
      <c r="F155" s="113" t="s">
        <v>821</v>
      </c>
      <c r="G155" s="67" t="str">
        <f>IF(F155=0,"",VLOOKUP(F155,DS!$C$3:$E$79,2,0))</f>
        <v>0100233583-007</v>
      </c>
      <c r="H155" s="113" t="s">
        <v>590</v>
      </c>
      <c r="I155" s="125">
        <v>100000</v>
      </c>
      <c r="J155" s="111"/>
      <c r="K155" s="122">
        <v>10000</v>
      </c>
      <c r="L155" s="120"/>
    </row>
    <row r="156" spans="2:12" ht="20.25" customHeight="1">
      <c r="B156" s="111" t="s">
        <v>1286</v>
      </c>
      <c r="C156" s="67" t="str">
        <f>IF(F156=0,"",VLOOKUP(F156,DS!$C$3:$E$75,3,0))</f>
        <v>SG/17T</v>
      </c>
      <c r="D156" s="112" t="s">
        <v>820</v>
      </c>
      <c r="E156" s="112">
        <v>42993</v>
      </c>
      <c r="F156" s="113" t="s">
        <v>821</v>
      </c>
      <c r="G156" s="67" t="str">
        <f>IF(F156=0,"",VLOOKUP(F156,DS!$C$3:$E$79,2,0))</f>
        <v>0100233583-007</v>
      </c>
      <c r="H156" s="113" t="s">
        <v>590</v>
      </c>
      <c r="I156" s="125">
        <v>100000</v>
      </c>
      <c r="J156" s="111"/>
      <c r="K156" s="122">
        <v>10000</v>
      </c>
      <c r="L156" s="120"/>
    </row>
    <row r="157" spans="2:12" ht="20.25" customHeight="1">
      <c r="B157" s="111" t="s">
        <v>1287</v>
      </c>
      <c r="C157" s="67" t="str">
        <f>IF(F157=0,"",VLOOKUP(F157,DS!$C$3:$E$75,3,0))</f>
        <v>BT/17T</v>
      </c>
      <c r="D157" s="112" t="s">
        <v>418</v>
      </c>
      <c r="E157" s="112">
        <v>42996</v>
      </c>
      <c r="F157" s="113" t="s">
        <v>419</v>
      </c>
      <c r="G157" s="67" t="str">
        <f>IF(F157=0,"",VLOOKUP(F157,DS!$C$3:$E$79,2,0))</f>
        <v>0301179079-035</v>
      </c>
      <c r="H157" s="113" t="s">
        <v>590</v>
      </c>
      <c r="I157" s="125">
        <v>46592</v>
      </c>
      <c r="J157" s="111"/>
      <c r="K157" s="122">
        <v>4659</v>
      </c>
      <c r="L157" s="120"/>
    </row>
    <row r="158" spans="2:12" ht="20.25" customHeight="1">
      <c r="B158" s="111" t="s">
        <v>1288</v>
      </c>
      <c r="C158" s="67" t="str">
        <f>IF(F158=0,"",VLOOKUP(F158,DS!$C$3:$E$75,3,0))</f>
        <v>BT/17T</v>
      </c>
      <c r="D158" s="112" t="s">
        <v>418</v>
      </c>
      <c r="E158" s="112">
        <v>42996</v>
      </c>
      <c r="F158" s="113" t="s">
        <v>419</v>
      </c>
      <c r="G158" s="67" t="str">
        <f>IF(F158=0,"",VLOOKUP(F158,DS!$C$3:$E$79,2,0))</f>
        <v>0301179079-035</v>
      </c>
      <c r="H158" s="113" t="s">
        <v>406</v>
      </c>
      <c r="I158" s="125">
        <v>50000</v>
      </c>
      <c r="J158" s="111"/>
      <c r="K158" s="122">
        <v>5000</v>
      </c>
      <c r="L158" s="120"/>
    </row>
    <row r="159" spans="2:12" ht="20.25" customHeight="1">
      <c r="B159" s="111" t="s">
        <v>1289</v>
      </c>
      <c r="C159" s="67" t="str">
        <f>IF(F159=0,"",VLOOKUP(F159,DS!$C$3:$E$75,3,0))</f>
        <v>BT/17T</v>
      </c>
      <c r="D159" s="112" t="s">
        <v>418</v>
      </c>
      <c r="E159" s="112">
        <v>42996</v>
      </c>
      <c r="F159" s="113" t="s">
        <v>419</v>
      </c>
      <c r="G159" s="67" t="str">
        <f>IF(F159=0,"",VLOOKUP(F159,DS!$C$3:$E$79,2,0))</f>
        <v>0301179079-035</v>
      </c>
      <c r="H159" s="113" t="s">
        <v>406</v>
      </c>
      <c r="I159" s="125">
        <v>50000</v>
      </c>
      <c r="J159" s="111"/>
      <c r="K159" s="122">
        <v>5000</v>
      </c>
      <c r="L159" s="120"/>
    </row>
    <row r="160" spans="2:12" ht="20.25" customHeight="1">
      <c r="B160" s="111" t="s">
        <v>1290</v>
      </c>
      <c r="C160" s="67" t="str">
        <f>IF(F160=0,"",VLOOKUP(F160,DS!$C$3:$E$75,3,0))</f>
        <v>SG/17T</v>
      </c>
      <c r="D160" s="112" t="s">
        <v>820</v>
      </c>
      <c r="E160" s="112">
        <v>42997</v>
      </c>
      <c r="F160" s="113" t="s">
        <v>821</v>
      </c>
      <c r="G160" s="67" t="str">
        <f>IF(F160=0,"",VLOOKUP(F160,DS!$C$3:$E$79,2,0))</f>
        <v>0100233583-007</v>
      </c>
      <c r="H160" s="113" t="s">
        <v>590</v>
      </c>
      <c r="I160" s="125">
        <v>1000000</v>
      </c>
      <c r="J160" s="111"/>
      <c r="K160" s="122">
        <v>100000</v>
      </c>
      <c r="L160" s="120"/>
    </row>
    <row r="161" spans="2:12" ht="20.25" customHeight="1">
      <c r="B161" s="111" t="s">
        <v>1291</v>
      </c>
      <c r="C161" s="67" t="str">
        <f>IF(F161=0,"",VLOOKUP(F161,DS!$C$3:$E$75,3,0))</f>
        <v>AA/16P</v>
      </c>
      <c r="D161" s="112" t="s">
        <v>978</v>
      </c>
      <c r="E161" s="112">
        <v>42998</v>
      </c>
      <c r="F161" s="113" t="s">
        <v>344</v>
      </c>
      <c r="G161" s="67" t="str">
        <f>IF(F161=0,"",VLOOKUP(F161,DS!$C$3:$E$79,2,0))</f>
        <v>0300450673</v>
      </c>
      <c r="H161" s="113" t="s">
        <v>682</v>
      </c>
      <c r="I161" s="125">
        <v>1787164</v>
      </c>
      <c r="J161" s="111"/>
      <c r="K161" s="122">
        <v>178716</v>
      </c>
      <c r="L161" s="120"/>
    </row>
    <row r="162" spans="2:12" ht="20.25" customHeight="1">
      <c r="B162" s="111" t="s">
        <v>1292</v>
      </c>
      <c r="C162" s="67" t="str">
        <f>IF(F162=0,"",VLOOKUP(F162,DS!$C$3:$E$75,3,0))</f>
        <v>AA/16P</v>
      </c>
      <c r="D162" s="112" t="s">
        <v>979</v>
      </c>
      <c r="E162" s="112">
        <v>42998</v>
      </c>
      <c r="F162" s="113" t="s">
        <v>344</v>
      </c>
      <c r="G162" s="67" t="str">
        <f>IF(F162=0,"",VLOOKUP(F162,DS!$C$3:$E$79,2,0))</f>
        <v>0300450673</v>
      </c>
      <c r="H162" s="113" t="s">
        <v>682</v>
      </c>
      <c r="I162" s="125">
        <v>722791</v>
      </c>
      <c r="J162" s="111"/>
      <c r="K162" s="122">
        <v>72279</v>
      </c>
      <c r="L162" s="120"/>
    </row>
    <row r="163" spans="2:12" ht="20.25" customHeight="1">
      <c r="B163" s="111" t="s">
        <v>1293</v>
      </c>
      <c r="C163" s="67" t="str">
        <f>IF(F163=0,"",VLOOKUP(F163,DS!$C$3:$E$75,3,0))</f>
        <v>BT/17T</v>
      </c>
      <c r="D163" s="112" t="s">
        <v>418</v>
      </c>
      <c r="E163" s="112">
        <v>42998</v>
      </c>
      <c r="F163" s="113" t="s">
        <v>419</v>
      </c>
      <c r="G163" s="67" t="str">
        <f>IF(F163=0,"",VLOOKUP(F163,DS!$C$3:$E$79,2,0))</f>
        <v>0301179079-035</v>
      </c>
      <c r="H163" s="113" t="s">
        <v>590</v>
      </c>
      <c r="I163" s="125">
        <v>1500000</v>
      </c>
      <c r="J163" s="111"/>
      <c r="K163" s="122">
        <v>150000</v>
      </c>
      <c r="L163" s="120"/>
    </row>
    <row r="164" spans="2:12" ht="20.25" customHeight="1">
      <c r="B164" s="111" t="s">
        <v>1294</v>
      </c>
      <c r="C164" s="67" t="str">
        <f>IF(F164=0,"",VLOOKUP(F164,DS!$C$3:$E$75,3,0))</f>
        <v>AA/17T</v>
      </c>
      <c r="D164" s="112"/>
      <c r="E164" s="112">
        <v>42999</v>
      </c>
      <c r="F164" s="113" t="s">
        <v>405</v>
      </c>
      <c r="G164" s="67" t="str">
        <f>IF(F164=0,"",VLOOKUP(F164,DS!$C$3:$E$79,2,0))</f>
        <v>0101057919-029</v>
      </c>
      <c r="H164" s="113" t="s">
        <v>955</v>
      </c>
      <c r="I164" s="125">
        <v>1000000</v>
      </c>
      <c r="J164" s="111"/>
      <c r="K164" s="122">
        <v>100000</v>
      </c>
      <c r="L164" s="120"/>
    </row>
    <row r="165" spans="2:12" ht="20.25" customHeight="1">
      <c r="B165" s="111" t="s">
        <v>1295</v>
      </c>
      <c r="C165" s="67" t="str">
        <f>IF(F165=0,"",VLOOKUP(F165,DS!$C$3:$E$75,3,0))</f>
        <v>BT/17T</v>
      </c>
      <c r="D165" s="112" t="s">
        <v>418</v>
      </c>
      <c r="E165" s="112">
        <v>42999</v>
      </c>
      <c r="F165" s="113" t="s">
        <v>419</v>
      </c>
      <c r="G165" s="67" t="str">
        <f>IF(F165=0,"",VLOOKUP(F165,DS!$C$3:$E$79,2,0))</f>
        <v>0301179079-035</v>
      </c>
      <c r="H165" s="113" t="s">
        <v>590</v>
      </c>
      <c r="I165" s="125">
        <v>60000</v>
      </c>
      <c r="J165" s="111"/>
      <c r="K165" s="122">
        <v>6000</v>
      </c>
      <c r="L165" s="120"/>
    </row>
    <row r="166" spans="2:12" ht="20.25" customHeight="1">
      <c r="B166" s="111" t="s">
        <v>1296</v>
      </c>
      <c r="C166" s="67" t="str">
        <f>IF(F166=0,"",VLOOKUP(F166,DS!$C$3:$E$75,3,0))</f>
        <v>BT/17T</v>
      </c>
      <c r="D166" s="112" t="s">
        <v>418</v>
      </c>
      <c r="E166" s="112">
        <v>42999</v>
      </c>
      <c r="F166" s="113" t="s">
        <v>419</v>
      </c>
      <c r="G166" s="67" t="str">
        <f>IF(F166=0,"",VLOOKUP(F166,DS!$C$3:$E$79,2,0))</f>
        <v>0301179079-035</v>
      </c>
      <c r="H166" s="113" t="s">
        <v>590</v>
      </c>
      <c r="I166" s="125">
        <v>20000</v>
      </c>
      <c r="J166" s="111"/>
      <c r="K166" s="122">
        <v>2000</v>
      </c>
      <c r="L166" s="120"/>
    </row>
    <row r="167" spans="2:12" ht="20.25" customHeight="1">
      <c r="B167" s="111" t="s">
        <v>1297</v>
      </c>
      <c r="C167" s="67" t="str">
        <f>IF(F167=0,"",VLOOKUP(F167,DS!$C$3:$E$75,3,0))</f>
        <v>BT/17T</v>
      </c>
      <c r="D167" s="112" t="s">
        <v>418</v>
      </c>
      <c r="E167" s="112">
        <v>42999</v>
      </c>
      <c r="F167" s="113" t="s">
        <v>419</v>
      </c>
      <c r="G167" s="67" t="str">
        <f>IF(F167=0,"",VLOOKUP(F167,DS!$C$3:$E$79,2,0))</f>
        <v>0301179079-035</v>
      </c>
      <c r="H167" s="113" t="s">
        <v>590</v>
      </c>
      <c r="I167" s="125">
        <v>15000</v>
      </c>
      <c r="J167" s="111"/>
      <c r="K167" s="122">
        <v>1500</v>
      </c>
      <c r="L167" s="120"/>
    </row>
    <row r="168" spans="2:12" ht="20.25" customHeight="1">
      <c r="B168" s="111" t="s">
        <v>1298</v>
      </c>
      <c r="C168" s="67" t="str">
        <f>IF(F168=0,"",VLOOKUP(F168,DS!$C$3:$E$75,3,0))</f>
        <v>BT/17T</v>
      </c>
      <c r="D168" s="112" t="s">
        <v>418</v>
      </c>
      <c r="E168" s="112">
        <v>42999</v>
      </c>
      <c r="F168" s="113" t="s">
        <v>419</v>
      </c>
      <c r="G168" s="67" t="str">
        <f>IF(F168=0,"",VLOOKUP(F168,DS!$C$3:$E$79,2,0))</f>
        <v>0301179079-035</v>
      </c>
      <c r="H168" s="113" t="s">
        <v>590</v>
      </c>
      <c r="I168" s="125">
        <v>15000</v>
      </c>
      <c r="J168" s="111"/>
      <c r="K168" s="122">
        <v>1500</v>
      </c>
      <c r="L168" s="120"/>
    </row>
    <row r="169" spans="2:12" ht="20.25" customHeight="1">
      <c r="B169" s="111" t="s">
        <v>1299</v>
      </c>
      <c r="C169" s="67" t="str">
        <f>IF(F169=0,"",VLOOKUP(F169,DS!$C$3:$E$75,3,0))</f>
        <v>AA/17T</v>
      </c>
      <c r="D169" s="112" t="s">
        <v>404</v>
      </c>
      <c r="E169" s="112">
        <v>43000</v>
      </c>
      <c r="F169" s="113" t="s">
        <v>405</v>
      </c>
      <c r="G169" s="67" t="str">
        <f>IF(F169=0,"",VLOOKUP(F169,DS!$C$3:$E$79,2,0))</f>
        <v>0101057919-029</v>
      </c>
      <c r="H169" s="113" t="s">
        <v>590</v>
      </c>
      <c r="I169" s="125">
        <v>90000</v>
      </c>
      <c r="J169" s="111"/>
      <c r="K169" s="122">
        <v>9000</v>
      </c>
      <c r="L169" s="120"/>
    </row>
    <row r="170" spans="2:12" ht="20.25" customHeight="1">
      <c r="B170" s="111" t="s">
        <v>1300</v>
      </c>
      <c r="C170" s="67" t="str">
        <f>IF(F170=0,"",VLOOKUP(F170,DS!$C$3:$E$75,3,0))</f>
        <v>AA/17T</v>
      </c>
      <c r="D170" s="112" t="s">
        <v>404</v>
      </c>
      <c r="E170" s="112">
        <v>43000</v>
      </c>
      <c r="F170" s="113" t="s">
        <v>405</v>
      </c>
      <c r="G170" s="67" t="str">
        <f>IF(F170=0,"",VLOOKUP(F170,DS!$C$3:$E$79,2,0))</f>
        <v>0101057919-029</v>
      </c>
      <c r="H170" s="113" t="s">
        <v>590</v>
      </c>
      <c r="I170" s="125">
        <v>10000</v>
      </c>
      <c r="J170" s="111"/>
      <c r="K170" s="122">
        <v>1000</v>
      </c>
      <c r="L170" s="120"/>
    </row>
    <row r="171" spans="2:12" ht="20.25" customHeight="1">
      <c r="B171" s="111" t="s">
        <v>1301</v>
      </c>
      <c r="C171" s="67" t="str">
        <f>IF(F171=0,"",VLOOKUP(F171,DS!$C$3:$E$75,3,0))</f>
        <v>AA/14P</v>
      </c>
      <c r="D171" s="112" t="s">
        <v>980</v>
      </c>
      <c r="E171" s="112">
        <v>43000</v>
      </c>
      <c r="F171" s="113" t="s">
        <v>358</v>
      </c>
      <c r="G171" s="67" t="str">
        <f>IF(F171=0,"",VLOOKUP(F171,DS!$C$3:$E$79,2,0))</f>
        <v>0302499201</v>
      </c>
      <c r="H171" s="113" t="s">
        <v>359</v>
      </c>
      <c r="I171" s="125">
        <v>10431818</v>
      </c>
      <c r="J171" s="111"/>
      <c r="K171" s="122">
        <v>1043182</v>
      </c>
      <c r="L171" s="120"/>
    </row>
    <row r="172" spans="2:12" ht="20.25" customHeight="1">
      <c r="B172" s="111" t="s">
        <v>1302</v>
      </c>
      <c r="C172" s="67" t="e">
        <f>IF(F172=0,"",VLOOKUP(F172,DS!$C$3:$E$75,3,0))</f>
        <v>#N/A</v>
      </c>
      <c r="D172" s="112" t="s">
        <v>981</v>
      </c>
      <c r="E172" s="112">
        <v>43000</v>
      </c>
      <c r="F172" s="113" t="s">
        <v>969</v>
      </c>
      <c r="G172" s="67" t="str">
        <f>IF(F172=0,"",VLOOKUP(F172,DS!$C$3:$E$79,2,0))</f>
        <v>0312308657</v>
      </c>
      <c r="H172" s="113" t="s">
        <v>970</v>
      </c>
      <c r="I172" s="125">
        <v>6800000</v>
      </c>
      <c r="J172" s="111"/>
      <c r="K172" s="122">
        <v>680000</v>
      </c>
      <c r="L172" s="120"/>
    </row>
    <row r="173" spans="2:12" ht="20.25" customHeight="1">
      <c r="B173" s="111" t="s">
        <v>1303</v>
      </c>
      <c r="C173" s="67" t="str">
        <f>IF(F173=0,"",VLOOKUP(F173,DS!$C$3:$E$75,3,0))</f>
        <v>AA/17T</v>
      </c>
      <c r="D173" s="112" t="s">
        <v>404</v>
      </c>
      <c r="E173" s="112">
        <v>43003</v>
      </c>
      <c r="F173" s="113" t="s">
        <v>405</v>
      </c>
      <c r="G173" s="67" t="str">
        <f>IF(F173=0,"",VLOOKUP(F173,DS!$C$3:$E$79,2,0))</f>
        <v>0101057919-029</v>
      </c>
      <c r="H173" s="113" t="s">
        <v>590</v>
      </c>
      <c r="I173" s="125">
        <v>300000</v>
      </c>
      <c r="J173" s="111"/>
      <c r="K173" s="122">
        <v>30000</v>
      </c>
      <c r="L173" s="120"/>
    </row>
    <row r="174" spans="2:12" ht="20.25" customHeight="1">
      <c r="B174" s="111" t="s">
        <v>1304</v>
      </c>
      <c r="C174" s="67" t="str">
        <f>IF(F174=0,"",VLOOKUP(F174,DS!$C$3:$E$75,3,0))</f>
        <v>MM/16T</v>
      </c>
      <c r="D174" s="112" t="s">
        <v>766</v>
      </c>
      <c r="E174" s="112">
        <v>43004</v>
      </c>
      <c r="F174" s="113" t="s">
        <v>767</v>
      </c>
      <c r="G174" s="67" t="str">
        <f>IF(F174=0,"",VLOOKUP(F174,DS!$C$3:$E$79,2,0))</f>
        <v>0301179079</v>
      </c>
      <c r="H174" s="113" t="s">
        <v>590</v>
      </c>
      <c r="I174" s="125">
        <v>20000</v>
      </c>
      <c r="J174" s="111"/>
      <c r="K174" s="122">
        <v>2000</v>
      </c>
      <c r="L174" s="120"/>
    </row>
    <row r="175" spans="2:12" ht="20.25" customHeight="1">
      <c r="B175" s="111" t="s">
        <v>1305</v>
      </c>
      <c r="C175" s="67" t="str">
        <f>IF(F175=0,"",VLOOKUP(F175,DS!$C$3:$E$75,3,0))</f>
        <v>BT/17T</v>
      </c>
      <c r="D175" s="112" t="s">
        <v>418</v>
      </c>
      <c r="E175" s="112">
        <v>43004</v>
      </c>
      <c r="F175" s="113" t="s">
        <v>419</v>
      </c>
      <c r="G175" s="67" t="str">
        <f>IF(F175=0,"",VLOOKUP(F175,DS!$C$3:$E$79,2,0))</f>
        <v>0301179079-035</v>
      </c>
      <c r="H175" s="113" t="s">
        <v>590</v>
      </c>
      <c r="I175" s="125">
        <v>23253</v>
      </c>
      <c r="J175" s="111"/>
      <c r="K175" s="122">
        <v>2325</v>
      </c>
      <c r="L175" s="120"/>
    </row>
    <row r="176" spans="2:12" ht="20.25" customHeight="1">
      <c r="B176" s="111" t="s">
        <v>1306</v>
      </c>
      <c r="C176" s="67" t="str">
        <f>IF(F176=0,"",VLOOKUP(F176,DS!$C$3:$E$75,3,0))</f>
        <v>HL/15P</v>
      </c>
      <c r="D176" s="112" t="s">
        <v>982</v>
      </c>
      <c r="E176" s="112">
        <v>43005</v>
      </c>
      <c r="F176" s="113" t="s">
        <v>396</v>
      </c>
      <c r="G176" s="67" t="str">
        <f>IF(F176=0,"",VLOOKUP(F176,DS!$C$3:$E$79,2,0))</f>
        <v>1100678866</v>
      </c>
      <c r="H176" s="113" t="s">
        <v>520</v>
      </c>
      <c r="I176" s="125">
        <v>11500000</v>
      </c>
      <c r="J176" s="111"/>
      <c r="K176" s="122">
        <v>1150000</v>
      </c>
      <c r="L176" s="120"/>
    </row>
    <row r="177" spans="2:12" ht="20.25" customHeight="1">
      <c r="B177" s="111" t="s">
        <v>1307</v>
      </c>
      <c r="C177" s="67" t="str">
        <f>IF(F177=0,"",VLOOKUP(F177,DS!$C$3:$E$75,3,0))</f>
        <v>MM/16T</v>
      </c>
      <c r="D177" s="112" t="s">
        <v>766</v>
      </c>
      <c r="E177" s="112">
        <v>43005</v>
      </c>
      <c r="F177" s="113" t="s">
        <v>767</v>
      </c>
      <c r="G177" s="67" t="str">
        <f>IF(F177=0,"",VLOOKUP(F177,DS!$C$3:$E$79,2,0))</f>
        <v>0301179079</v>
      </c>
      <c r="H177" s="113" t="s">
        <v>590</v>
      </c>
      <c r="I177" s="125">
        <v>50000</v>
      </c>
      <c r="J177" s="111"/>
      <c r="K177" s="122">
        <v>5000</v>
      </c>
      <c r="L177" s="120"/>
    </row>
    <row r="178" spans="2:12" ht="20.25" customHeight="1">
      <c r="B178" s="111" t="s">
        <v>1308</v>
      </c>
      <c r="C178" s="67" t="str">
        <f>IF(F178=0,"",VLOOKUP(F178,DS!$C$3:$E$75,3,0))</f>
        <v>MM/16T</v>
      </c>
      <c r="D178" s="112" t="s">
        <v>766</v>
      </c>
      <c r="E178" s="112">
        <v>43005</v>
      </c>
      <c r="F178" s="113" t="s">
        <v>767</v>
      </c>
      <c r="G178" s="67" t="str">
        <f>IF(F178=0,"",VLOOKUP(F178,DS!$C$3:$E$79,2,0))</f>
        <v>0301179079</v>
      </c>
      <c r="H178" s="113" t="s">
        <v>590</v>
      </c>
      <c r="I178" s="125">
        <v>50000</v>
      </c>
      <c r="J178" s="111"/>
      <c r="K178" s="122">
        <v>5000</v>
      </c>
      <c r="L178" s="120"/>
    </row>
    <row r="179" spans="2:12" ht="20.25" customHeight="1">
      <c r="B179" s="111" t="s">
        <v>1309</v>
      </c>
      <c r="C179" s="67" t="str">
        <f>IF(F179=0,"",VLOOKUP(F179,DS!$C$3:$E$75,3,0))</f>
        <v>MM/16T</v>
      </c>
      <c r="D179" s="112" t="s">
        <v>766</v>
      </c>
      <c r="E179" s="112">
        <v>43005</v>
      </c>
      <c r="F179" s="113" t="s">
        <v>767</v>
      </c>
      <c r="G179" s="67" t="str">
        <f>IF(F179=0,"",VLOOKUP(F179,DS!$C$3:$E$79,2,0))</f>
        <v>0301179079</v>
      </c>
      <c r="H179" s="113" t="s">
        <v>590</v>
      </c>
      <c r="I179" s="125">
        <v>50000</v>
      </c>
      <c r="J179" s="111"/>
      <c r="K179" s="122">
        <v>5000</v>
      </c>
      <c r="L179" s="120"/>
    </row>
    <row r="180" spans="2:12" ht="20.25" customHeight="1">
      <c r="B180" s="111" t="s">
        <v>1310</v>
      </c>
      <c r="C180" s="67" t="str">
        <f>IF(F180=0,"",VLOOKUP(F180,DS!$C$3:$E$75,3,0))</f>
        <v>MM/16T</v>
      </c>
      <c r="D180" s="112" t="s">
        <v>766</v>
      </c>
      <c r="E180" s="112">
        <v>43005</v>
      </c>
      <c r="F180" s="113" t="s">
        <v>767</v>
      </c>
      <c r="G180" s="67" t="str">
        <f>IF(F180=0,"",VLOOKUP(F180,DS!$C$3:$E$79,2,0))</f>
        <v>0301179079</v>
      </c>
      <c r="H180" s="113" t="s">
        <v>590</v>
      </c>
      <c r="I180" s="125">
        <v>50000</v>
      </c>
      <c r="J180" s="111"/>
      <c r="K180" s="122">
        <v>5000</v>
      </c>
      <c r="L180" s="120"/>
    </row>
    <row r="181" spans="2:12" ht="20.25" customHeight="1">
      <c r="B181" s="111" t="s">
        <v>1311</v>
      </c>
      <c r="C181" s="67" t="str">
        <f>IF(F181=0,"",VLOOKUP(F181,DS!$C$3:$E$75,3,0))</f>
        <v>AA/17T</v>
      </c>
      <c r="D181" s="112" t="s">
        <v>404</v>
      </c>
      <c r="E181" s="112">
        <v>43005</v>
      </c>
      <c r="F181" s="113" t="s">
        <v>405</v>
      </c>
      <c r="G181" s="67" t="str">
        <f>IF(F181=0,"",VLOOKUP(F181,DS!$C$3:$E$79,2,0))</f>
        <v>0101057919-029</v>
      </c>
      <c r="H181" s="113" t="s">
        <v>590</v>
      </c>
      <c r="I181" s="125">
        <v>444198</v>
      </c>
      <c r="J181" s="111"/>
      <c r="K181" s="122">
        <v>44420</v>
      </c>
      <c r="L181" s="120"/>
    </row>
    <row r="182" spans="2:12" ht="20.25" customHeight="1">
      <c r="B182" s="111" t="s">
        <v>1312</v>
      </c>
      <c r="C182" s="67" t="str">
        <f>IF(F182=0,"",VLOOKUP(F182,DS!$C$3:$E$75,3,0))</f>
        <v>AA/17T</v>
      </c>
      <c r="D182" s="112" t="s">
        <v>404</v>
      </c>
      <c r="E182" s="112">
        <v>43005</v>
      </c>
      <c r="F182" s="113" t="s">
        <v>405</v>
      </c>
      <c r="G182" s="67" t="str">
        <f>IF(F182=0,"",VLOOKUP(F182,DS!$C$3:$E$79,2,0))</f>
        <v>0101057919-029</v>
      </c>
      <c r="H182" s="113" t="s">
        <v>590</v>
      </c>
      <c r="I182" s="125">
        <v>10000</v>
      </c>
      <c r="J182" s="111"/>
      <c r="K182" s="122">
        <v>1000</v>
      </c>
      <c r="L182" s="120"/>
    </row>
    <row r="183" spans="2:12" ht="20.25" customHeight="1">
      <c r="B183" s="111" t="s">
        <v>1313</v>
      </c>
      <c r="C183" s="67" t="str">
        <f>IF(F183=0,"",VLOOKUP(F183,DS!$C$3:$E$75,3,0))</f>
        <v>SE/17P</v>
      </c>
      <c r="D183" s="112" t="s">
        <v>983</v>
      </c>
      <c r="E183" s="112">
        <v>43006</v>
      </c>
      <c r="F183" s="113" t="s">
        <v>984</v>
      </c>
      <c r="G183" s="67" t="str">
        <f>IF(F183=0,"",VLOOKUP(F183,DS!$C$3:$E$79,2,0))</f>
        <v>0300740037</v>
      </c>
      <c r="H183" s="113" t="s">
        <v>509</v>
      </c>
      <c r="I183" s="125">
        <v>354533</v>
      </c>
      <c r="J183" s="111"/>
      <c r="K183" s="122">
        <v>35453</v>
      </c>
      <c r="L183" s="120"/>
    </row>
    <row r="184" spans="2:12" ht="20.25" customHeight="1">
      <c r="B184" s="111" t="s">
        <v>1314</v>
      </c>
      <c r="C184" s="67" t="str">
        <f>IF(F184=0,"",VLOOKUP(F184,DS!$C$3:$E$75,3,0))</f>
        <v>AA/16P</v>
      </c>
      <c r="D184" s="112" t="s">
        <v>985</v>
      </c>
      <c r="E184" s="112">
        <v>43008</v>
      </c>
      <c r="F184" s="113" t="s">
        <v>344</v>
      </c>
      <c r="G184" s="67" t="str">
        <f>IF(F184=0,"",VLOOKUP(F184,DS!$C$3:$E$79,2,0))</f>
        <v>0300450673</v>
      </c>
      <c r="H184" s="113" t="s">
        <v>682</v>
      </c>
      <c r="I184" s="125">
        <v>2730991</v>
      </c>
      <c r="J184" s="111"/>
      <c r="K184" s="122">
        <v>273099</v>
      </c>
      <c r="L184" s="120"/>
    </row>
    <row r="185" spans="2:12" ht="20.25" customHeight="1">
      <c r="B185" s="111" t="s">
        <v>1315</v>
      </c>
      <c r="C185" s="67"/>
      <c r="D185" s="112"/>
      <c r="E185" s="112">
        <v>43008</v>
      </c>
      <c r="F185" s="113" t="s">
        <v>401</v>
      </c>
      <c r="G185" s="67"/>
      <c r="H185" s="113" t="s">
        <v>986</v>
      </c>
      <c r="I185" s="125">
        <v>2337273</v>
      </c>
      <c r="J185" s="111"/>
      <c r="K185" s="122">
        <v>233727</v>
      </c>
      <c r="L185" s="120"/>
    </row>
    <row r="186" spans="2:12">
      <c r="B186" s="127"/>
      <c r="C186" s="111"/>
      <c r="D186" s="112"/>
      <c r="E186" s="112"/>
      <c r="F186" s="113"/>
      <c r="G186" s="67"/>
      <c r="H186" s="113"/>
      <c r="I186" s="125"/>
      <c r="J186" s="111"/>
      <c r="K186" s="122"/>
      <c r="L186" s="120"/>
    </row>
    <row r="187" spans="2:12" s="128" customFormat="1" ht="24">
      <c r="B187" s="129" t="s">
        <v>28</v>
      </c>
      <c r="C187" s="129"/>
      <c r="D187" s="130"/>
      <c r="E187" s="131"/>
      <c r="F187" s="131"/>
      <c r="G187" s="131"/>
      <c r="H187" s="131"/>
      <c r="I187" s="132">
        <f>SUM(I18:I186)</f>
        <v>1634583594</v>
      </c>
      <c r="J187" s="132">
        <f t="shared" ref="J187:K187" si="0">SUM(J18:J186)</f>
        <v>0</v>
      </c>
      <c r="K187" s="132">
        <f t="shared" si="0"/>
        <v>155411198</v>
      </c>
      <c r="L187" s="132">
        <f t="shared" ref="L187" si="1">SUM(L18:L186)</f>
        <v>0</v>
      </c>
    </row>
    <row r="188" spans="2:12">
      <c r="B188" s="210" t="s">
        <v>426</v>
      </c>
      <c r="C188" s="211"/>
      <c r="D188" s="211"/>
      <c r="E188" s="211"/>
      <c r="F188" s="211"/>
      <c r="G188" s="211"/>
      <c r="H188" s="211"/>
      <c r="I188" s="133"/>
      <c r="J188" s="134"/>
      <c r="K188" s="132"/>
      <c r="L188" s="135"/>
    </row>
    <row r="189" spans="2:12" s="128" customFormat="1" ht="24">
      <c r="B189" s="129" t="s">
        <v>28</v>
      </c>
      <c r="C189" s="129"/>
      <c r="D189" s="130"/>
      <c r="E189" s="131"/>
      <c r="F189" s="131"/>
      <c r="G189" s="131"/>
      <c r="H189" s="131"/>
      <c r="I189" s="132"/>
      <c r="J189" s="132"/>
      <c r="K189" s="132"/>
      <c r="L189" s="131"/>
    </row>
    <row r="190" spans="2:12">
      <c r="B190" s="210" t="s">
        <v>427</v>
      </c>
      <c r="C190" s="211"/>
      <c r="D190" s="211"/>
      <c r="E190" s="211"/>
      <c r="F190" s="211"/>
      <c r="G190" s="211"/>
      <c r="H190" s="211"/>
      <c r="I190" s="133"/>
      <c r="J190" s="134"/>
      <c r="K190" s="132"/>
      <c r="L190" s="135"/>
    </row>
    <row r="191" spans="2:12">
      <c r="B191" s="136"/>
      <c r="C191" s="136"/>
      <c r="D191" s="108"/>
      <c r="E191" s="137"/>
      <c r="F191" s="136"/>
      <c r="G191" s="138"/>
      <c r="H191" s="136"/>
      <c r="I191" s="139"/>
      <c r="J191" s="136"/>
      <c r="K191" s="132"/>
      <c r="L191" s="136"/>
    </row>
    <row r="192" spans="2:12" s="128" customFormat="1" ht="24">
      <c r="B192" s="129" t="s">
        <v>28</v>
      </c>
      <c r="C192" s="129"/>
      <c r="D192" s="130"/>
      <c r="E192" s="131"/>
      <c r="F192" s="131"/>
      <c r="G192" s="131"/>
      <c r="H192" s="131"/>
      <c r="I192" s="132"/>
      <c r="J192" s="131"/>
      <c r="K192" s="132"/>
      <c r="L192" s="131"/>
    </row>
    <row r="193" spans="2:12" s="128" customFormat="1">
      <c r="B193" s="210" t="s">
        <v>428</v>
      </c>
      <c r="C193" s="211"/>
      <c r="D193" s="211"/>
      <c r="E193" s="211"/>
      <c r="F193" s="211"/>
      <c r="G193" s="211"/>
      <c r="H193" s="211"/>
      <c r="I193" s="133"/>
      <c r="J193" s="134"/>
      <c r="K193" s="132"/>
      <c r="L193" s="135"/>
    </row>
    <row r="194" spans="2:12" s="128" customFormat="1">
      <c r="B194" s="136"/>
      <c r="C194" s="136"/>
      <c r="D194" s="108"/>
      <c r="E194" s="137"/>
      <c r="F194" s="136"/>
      <c r="G194" s="138"/>
      <c r="H194" s="136"/>
      <c r="I194" s="139"/>
      <c r="J194" s="136"/>
      <c r="K194" s="132"/>
      <c r="L194" s="136"/>
    </row>
    <row r="195" spans="2:12" s="128" customFormat="1" ht="24">
      <c r="B195" s="129" t="s">
        <v>28</v>
      </c>
      <c r="C195" s="129"/>
      <c r="D195" s="130"/>
      <c r="E195" s="131"/>
      <c r="F195" s="131"/>
      <c r="G195" s="131"/>
      <c r="H195" s="131"/>
      <c r="I195" s="132"/>
      <c r="J195" s="131"/>
      <c r="K195" s="132"/>
      <c r="L195" s="131"/>
    </row>
    <row r="196" spans="2:12">
      <c r="B196" s="210" t="s">
        <v>68</v>
      </c>
      <c r="C196" s="211"/>
      <c r="D196" s="211"/>
      <c r="E196" s="211"/>
      <c r="F196" s="211"/>
      <c r="G196" s="211"/>
      <c r="H196" s="211"/>
      <c r="I196" s="133"/>
      <c r="J196" s="134"/>
      <c r="K196" s="132"/>
      <c r="L196" s="135"/>
    </row>
    <row r="197" spans="2:12">
      <c r="B197" s="136"/>
      <c r="C197" s="136"/>
      <c r="D197" s="108"/>
      <c r="E197" s="137"/>
      <c r="F197" s="136"/>
      <c r="G197" s="138"/>
      <c r="H197" s="136"/>
      <c r="I197" s="139"/>
      <c r="J197" s="136"/>
      <c r="K197" s="132"/>
      <c r="L197" s="136"/>
    </row>
    <row r="198" spans="2:12" s="128" customFormat="1" ht="24">
      <c r="B198" s="129" t="s">
        <v>28</v>
      </c>
      <c r="C198" s="129"/>
      <c r="D198" s="130"/>
      <c r="E198" s="131"/>
      <c r="F198" s="131"/>
      <c r="G198" s="131"/>
      <c r="H198" s="131"/>
      <c r="I198" s="132"/>
      <c r="J198" s="131"/>
      <c r="K198" s="132"/>
      <c r="L198" s="131"/>
    </row>
    <row r="199" spans="2:12">
      <c r="B199" s="141"/>
      <c r="C199" s="141"/>
    </row>
    <row r="200" spans="2:12">
      <c r="B200" s="99" t="s">
        <v>429</v>
      </c>
    </row>
    <row r="201" spans="2:12">
      <c r="B201" s="99" t="s">
        <v>430</v>
      </c>
    </row>
    <row r="202" spans="2:12">
      <c r="B202" s="142"/>
      <c r="C202" s="142"/>
    </row>
    <row r="203" spans="2:12">
      <c r="B203" s="142"/>
      <c r="C203" s="142"/>
      <c r="I203" s="199" t="s">
        <v>71</v>
      </c>
      <c r="J203" s="199"/>
      <c r="K203" s="199"/>
      <c r="L203" s="199"/>
    </row>
    <row r="204" spans="2:12">
      <c r="I204" s="199" t="s">
        <v>72</v>
      </c>
      <c r="J204" s="199"/>
      <c r="K204" s="199"/>
      <c r="L204" s="199"/>
    </row>
    <row r="205" spans="2:12">
      <c r="I205" s="199" t="s">
        <v>73</v>
      </c>
      <c r="J205" s="199"/>
      <c r="K205" s="199"/>
      <c r="L205" s="199"/>
    </row>
    <row r="206" spans="2:12">
      <c r="I206" s="199" t="s">
        <v>74</v>
      </c>
      <c r="J206" s="199"/>
      <c r="K206" s="199"/>
      <c r="L206" s="199"/>
    </row>
  </sheetData>
  <mergeCells count="25">
    <mergeCell ref="I204:L204"/>
    <mergeCell ref="I205:L205"/>
    <mergeCell ref="I206:L206"/>
    <mergeCell ref="B17:L17"/>
    <mergeCell ref="B188:H188"/>
    <mergeCell ref="B190:H190"/>
    <mergeCell ref="B193:H193"/>
    <mergeCell ref="B196:H196"/>
    <mergeCell ref="I203:L203"/>
    <mergeCell ref="B12:L12"/>
    <mergeCell ref="B13:B15"/>
    <mergeCell ref="C13:E14"/>
    <mergeCell ref="F13:F15"/>
    <mergeCell ref="G13:G15"/>
    <mergeCell ref="H13:H15"/>
    <mergeCell ref="I13:I15"/>
    <mergeCell ref="J13:J15"/>
    <mergeCell ref="K13:K15"/>
    <mergeCell ref="L13:L15"/>
    <mergeCell ref="B10:L10"/>
    <mergeCell ref="B4:L4"/>
    <mergeCell ref="B5:L5"/>
    <mergeCell ref="B6:L6"/>
    <mergeCell ref="B7:L7"/>
    <mergeCell ref="B9:L9"/>
  </mergeCells>
  <printOptions horizontalCentered="1"/>
  <pageMargins left="0.2" right="0.2" top="0.25" bottom="0.25" header="0.3" footer="0.3"/>
  <pageSetup scale="85" orientation="landscape" verticalDpi="0" r:id="rId1"/>
  <drawing r:id="rId2"/>
  <legacyDrawing r:id="rId3"/>
</worksheet>
</file>

<file path=xl/worksheets/sheet19.xml><?xml version="1.0" encoding="utf-8"?>
<worksheet xmlns="http://schemas.openxmlformats.org/spreadsheetml/2006/main" xmlns:r="http://schemas.openxmlformats.org/officeDocument/2006/relationships">
  <sheetPr>
    <tabColor rgb="FFFF0000"/>
  </sheetPr>
  <dimension ref="A3:K63"/>
  <sheetViews>
    <sheetView topLeftCell="A52" workbookViewId="0">
      <selection activeCell="B46" sqref="B46:H46"/>
    </sheetView>
  </sheetViews>
  <sheetFormatPr defaultRowHeight="12.75"/>
  <cols>
    <col min="1" max="1" width="9.140625" style="1"/>
    <col min="2" max="2" width="9.140625" style="3"/>
    <col min="3" max="3" width="15.42578125" style="3" customWidth="1"/>
    <col min="4" max="5" width="9.140625" style="3"/>
    <col min="6" max="6" width="14.140625" style="3" customWidth="1"/>
    <col min="7" max="7" width="38.85546875" style="3" customWidth="1"/>
    <col min="8" max="8" width="19.5703125" style="3" customWidth="1"/>
    <col min="9" max="9" width="16.85546875" style="1" customWidth="1"/>
    <col min="10" max="10" width="14.140625" style="1" customWidth="1"/>
    <col min="11" max="11" width="9.140625" style="3"/>
    <col min="12" max="16384" width="9.140625" style="1"/>
  </cols>
  <sheetData>
    <row r="3" spans="1:11" ht="15">
      <c r="B3" s="2"/>
      <c r="C3" s="2"/>
    </row>
    <row r="4" spans="1:11" ht="15">
      <c r="B4" s="185" t="s">
        <v>0</v>
      </c>
      <c r="C4" s="185"/>
      <c r="D4" s="185"/>
      <c r="E4" s="185"/>
      <c r="F4" s="185"/>
      <c r="G4" s="185"/>
      <c r="H4" s="185"/>
      <c r="I4" s="185"/>
      <c r="J4" s="185"/>
      <c r="K4" s="185"/>
    </row>
    <row r="5" spans="1:11" ht="15">
      <c r="A5" s="1" t="s">
        <v>1</v>
      </c>
      <c r="B5" s="185"/>
      <c r="C5" s="185"/>
      <c r="D5" s="185"/>
      <c r="E5" s="185"/>
      <c r="F5" s="185"/>
      <c r="G5" s="185"/>
      <c r="H5" s="185"/>
      <c r="I5" s="185"/>
      <c r="J5" s="185"/>
      <c r="K5" s="185"/>
    </row>
    <row r="6" spans="1:11">
      <c r="B6" s="175" t="s">
        <v>2</v>
      </c>
      <c r="C6" s="175"/>
      <c r="D6" s="175"/>
      <c r="E6" s="175"/>
      <c r="F6" s="175"/>
      <c r="G6" s="175"/>
      <c r="H6" s="175"/>
      <c r="I6" s="175"/>
      <c r="J6" s="175"/>
      <c r="K6" s="175"/>
    </row>
    <row r="7" spans="1:11">
      <c r="B7" s="175" t="s">
        <v>3</v>
      </c>
      <c r="C7" s="175"/>
      <c r="D7" s="175"/>
      <c r="E7" s="175"/>
      <c r="F7" s="175"/>
      <c r="G7" s="175"/>
      <c r="H7" s="175"/>
      <c r="I7" s="175"/>
      <c r="J7" s="175"/>
      <c r="K7" s="175"/>
    </row>
    <row r="8" spans="1:11">
      <c r="B8" s="5"/>
      <c r="C8" s="5"/>
    </row>
    <row r="9" spans="1:11">
      <c r="B9" s="184" t="s">
        <v>4</v>
      </c>
      <c r="C9" s="184"/>
      <c r="D9" s="184"/>
      <c r="E9" s="184"/>
      <c r="F9" s="184"/>
      <c r="G9" s="184"/>
      <c r="H9" s="184"/>
      <c r="I9" s="184"/>
      <c r="J9" s="184"/>
      <c r="K9" s="184"/>
    </row>
    <row r="10" spans="1:11">
      <c r="B10" s="184" t="s">
        <v>5</v>
      </c>
      <c r="C10" s="184"/>
      <c r="D10" s="184"/>
      <c r="E10" s="184"/>
      <c r="F10" s="184"/>
      <c r="G10" s="184"/>
      <c r="H10" s="184"/>
      <c r="I10" s="184"/>
      <c r="J10" s="184"/>
      <c r="K10" s="184"/>
    </row>
    <row r="11" spans="1:11">
      <c r="B11" s="6"/>
      <c r="C11" s="6"/>
    </row>
    <row r="12" spans="1:11">
      <c r="B12" s="178" t="s">
        <v>6</v>
      </c>
      <c r="C12" s="178"/>
      <c r="D12" s="178"/>
      <c r="E12" s="178"/>
      <c r="F12" s="178"/>
      <c r="G12" s="178"/>
      <c r="H12" s="178"/>
      <c r="I12" s="178"/>
      <c r="J12" s="178"/>
      <c r="K12" s="178"/>
    </row>
    <row r="13" spans="1:11">
      <c r="B13" s="179" t="s">
        <v>7</v>
      </c>
      <c r="C13" s="180"/>
      <c r="D13" s="180"/>
      <c r="E13" s="180"/>
      <c r="F13" s="181"/>
      <c r="G13" s="179" t="s">
        <v>8</v>
      </c>
      <c r="H13" s="179" t="s">
        <v>9</v>
      </c>
      <c r="I13" s="179" t="s">
        <v>10</v>
      </c>
      <c r="J13" s="179" t="s">
        <v>11</v>
      </c>
      <c r="K13" s="179" t="s">
        <v>12</v>
      </c>
    </row>
    <row r="14" spans="1:11">
      <c r="B14" s="179"/>
      <c r="C14" s="182"/>
      <c r="D14" s="182"/>
      <c r="E14" s="182"/>
      <c r="F14" s="183"/>
      <c r="G14" s="179"/>
      <c r="H14" s="179"/>
      <c r="I14" s="179"/>
      <c r="J14" s="179"/>
      <c r="K14" s="179"/>
    </row>
    <row r="15" spans="1:11" ht="24">
      <c r="B15" s="179"/>
      <c r="C15" s="7" t="s">
        <v>13</v>
      </c>
      <c r="D15" s="7" t="s">
        <v>14</v>
      </c>
      <c r="E15" s="7" t="s">
        <v>15</v>
      </c>
      <c r="F15" s="7" t="s">
        <v>16</v>
      </c>
      <c r="G15" s="179"/>
      <c r="H15" s="179"/>
      <c r="I15" s="179"/>
      <c r="J15" s="179"/>
      <c r="K15" s="179"/>
    </row>
    <row r="16" spans="1:11">
      <c r="B16" s="8" t="s">
        <v>17</v>
      </c>
      <c r="C16" s="8" t="s">
        <v>18</v>
      </c>
      <c r="D16" s="8" t="s">
        <v>19</v>
      </c>
      <c r="E16" s="8" t="s">
        <v>20</v>
      </c>
      <c r="F16" s="8" t="s">
        <v>21</v>
      </c>
      <c r="G16" s="9" t="s">
        <v>22</v>
      </c>
      <c r="H16" s="10" t="s">
        <v>23</v>
      </c>
      <c r="I16" s="10" t="s">
        <v>24</v>
      </c>
      <c r="J16" s="8" t="s">
        <v>25</v>
      </c>
      <c r="K16" s="8" t="s">
        <v>26</v>
      </c>
    </row>
    <row r="17" spans="2:11">
      <c r="B17" s="176" t="s">
        <v>27</v>
      </c>
      <c r="C17" s="177"/>
      <c r="D17" s="177"/>
      <c r="E17" s="177"/>
      <c r="F17" s="177"/>
      <c r="G17" s="177"/>
      <c r="H17" s="177"/>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76" t="s">
        <v>29</v>
      </c>
      <c r="C20" s="177"/>
      <c r="D20" s="177"/>
      <c r="E20" s="177"/>
      <c r="F20" s="177"/>
      <c r="G20" s="177"/>
      <c r="H20" s="177"/>
      <c r="I20" s="11"/>
      <c r="J20" s="11"/>
      <c r="K20" s="19"/>
    </row>
    <row r="21" spans="2:11" ht="33.75" customHeight="1">
      <c r="B21" s="27" t="s">
        <v>30</v>
      </c>
      <c r="C21" s="45" t="s">
        <v>31</v>
      </c>
      <c r="D21" s="46" t="s">
        <v>32</v>
      </c>
      <c r="E21" s="29" t="s">
        <v>212</v>
      </c>
      <c r="F21" s="30">
        <v>43010</v>
      </c>
      <c r="G21" s="31" t="s">
        <v>190</v>
      </c>
      <c r="H21" s="31" t="s">
        <v>213</v>
      </c>
      <c r="I21" s="32">
        <v>3593526300</v>
      </c>
      <c r="J21" s="32"/>
      <c r="K21" s="33"/>
    </row>
    <row r="22" spans="2:11" ht="33.75" customHeight="1">
      <c r="B22" s="27" t="s">
        <v>36</v>
      </c>
      <c r="C22" s="45" t="s">
        <v>31</v>
      </c>
      <c r="D22" s="46" t="s">
        <v>32</v>
      </c>
      <c r="E22" s="29" t="s">
        <v>214</v>
      </c>
      <c r="F22" s="30">
        <v>43010</v>
      </c>
      <c r="G22" s="31" t="s">
        <v>190</v>
      </c>
      <c r="H22" s="31" t="s">
        <v>213</v>
      </c>
      <c r="I22" s="32">
        <v>3593526300</v>
      </c>
      <c r="J22" s="32"/>
      <c r="K22" s="33"/>
    </row>
    <row r="23" spans="2:11" ht="33.75" customHeight="1">
      <c r="B23" s="27" t="s">
        <v>40</v>
      </c>
      <c r="C23" s="45" t="s">
        <v>31</v>
      </c>
      <c r="D23" s="46" t="s">
        <v>32</v>
      </c>
      <c r="E23" s="29" t="s">
        <v>215</v>
      </c>
      <c r="F23" s="30">
        <v>43010</v>
      </c>
      <c r="G23" s="31" t="s">
        <v>34</v>
      </c>
      <c r="H23" s="31" t="s">
        <v>35</v>
      </c>
      <c r="I23" s="32">
        <v>8804139435</v>
      </c>
      <c r="J23" s="32"/>
      <c r="K23" s="33"/>
    </row>
    <row r="24" spans="2:11" ht="33.75" customHeight="1">
      <c r="B24" s="27" t="s">
        <v>44</v>
      </c>
      <c r="C24" s="45" t="s">
        <v>31</v>
      </c>
      <c r="D24" s="46" t="s">
        <v>32</v>
      </c>
      <c r="E24" s="29" t="s">
        <v>216</v>
      </c>
      <c r="F24" s="30">
        <v>43010</v>
      </c>
      <c r="G24" s="31" t="s">
        <v>34</v>
      </c>
      <c r="H24" s="31" t="s">
        <v>35</v>
      </c>
      <c r="I24" s="32">
        <v>8804139435</v>
      </c>
      <c r="J24" s="32"/>
      <c r="K24" s="33"/>
    </row>
    <row r="25" spans="2:11" ht="33.75" customHeight="1">
      <c r="B25" s="27" t="s">
        <v>46</v>
      </c>
      <c r="C25" s="45" t="s">
        <v>31</v>
      </c>
      <c r="D25" s="46" t="s">
        <v>32</v>
      </c>
      <c r="E25" s="29" t="s">
        <v>217</v>
      </c>
      <c r="F25" s="30">
        <v>43014</v>
      </c>
      <c r="G25" s="31" t="s">
        <v>42</v>
      </c>
      <c r="H25" s="31" t="s">
        <v>142</v>
      </c>
      <c r="I25" s="32">
        <v>601326719.99999988</v>
      </c>
      <c r="J25" s="32"/>
      <c r="K25" s="33"/>
    </row>
    <row r="26" spans="2:11" ht="33.75" customHeight="1">
      <c r="B26" s="27" t="s">
        <v>49</v>
      </c>
      <c r="C26" s="45" t="s">
        <v>31</v>
      </c>
      <c r="D26" s="46" t="s">
        <v>32</v>
      </c>
      <c r="E26" s="29" t="s">
        <v>218</v>
      </c>
      <c r="F26" s="30">
        <v>43017</v>
      </c>
      <c r="G26" s="31" t="s">
        <v>34</v>
      </c>
      <c r="H26" s="31" t="s">
        <v>35</v>
      </c>
      <c r="I26" s="32">
        <v>8193239963.999999</v>
      </c>
      <c r="J26" s="32"/>
      <c r="K26" s="33"/>
    </row>
    <row r="27" spans="2:11" ht="33.75" customHeight="1">
      <c r="B27" s="27" t="s">
        <v>52</v>
      </c>
      <c r="C27" s="45" t="s">
        <v>31</v>
      </c>
      <c r="D27" s="46" t="s">
        <v>32</v>
      </c>
      <c r="E27" s="29" t="s">
        <v>219</v>
      </c>
      <c r="F27" s="30">
        <v>43017</v>
      </c>
      <c r="G27" s="31" t="s">
        <v>34</v>
      </c>
      <c r="H27" s="31" t="s">
        <v>35</v>
      </c>
      <c r="I27" s="32">
        <v>8193239963.999999</v>
      </c>
      <c r="J27" s="32"/>
      <c r="K27" s="33"/>
    </row>
    <row r="28" spans="2:11" ht="33.75" customHeight="1">
      <c r="B28" s="27" t="s">
        <v>58</v>
      </c>
      <c r="C28" s="45" t="s">
        <v>31</v>
      </c>
      <c r="D28" s="46" t="s">
        <v>32</v>
      </c>
      <c r="E28" s="29" t="s">
        <v>220</v>
      </c>
      <c r="F28" s="30">
        <v>43025</v>
      </c>
      <c r="G28" s="31" t="s">
        <v>150</v>
      </c>
      <c r="H28" s="31" t="s">
        <v>175</v>
      </c>
      <c r="I28" s="32">
        <v>721383000</v>
      </c>
      <c r="J28" s="32"/>
      <c r="K28" s="33"/>
    </row>
    <row r="29" spans="2:11" ht="33.75" customHeight="1">
      <c r="B29" s="27" t="s">
        <v>62</v>
      </c>
      <c r="C29" s="45" t="s">
        <v>31</v>
      </c>
      <c r="D29" s="46" t="s">
        <v>32</v>
      </c>
      <c r="E29" s="29" t="s">
        <v>221</v>
      </c>
      <c r="F29" s="30">
        <v>43025</v>
      </c>
      <c r="G29" s="31" t="s">
        <v>38</v>
      </c>
      <c r="H29" s="31" t="s">
        <v>55</v>
      </c>
      <c r="I29" s="32">
        <v>1129713000.0000002</v>
      </c>
      <c r="J29" s="32"/>
      <c r="K29" s="33"/>
    </row>
    <row r="30" spans="2:11" ht="33.75" customHeight="1">
      <c r="B30" s="27" t="s">
        <v>64</v>
      </c>
      <c r="C30" s="45" t="s">
        <v>31</v>
      </c>
      <c r="D30" s="46" t="s">
        <v>32</v>
      </c>
      <c r="E30" s="29" t="s">
        <v>222</v>
      </c>
      <c r="F30" s="30">
        <v>43026</v>
      </c>
      <c r="G30" s="31" t="s">
        <v>190</v>
      </c>
      <c r="H30" s="31" t="s">
        <v>213</v>
      </c>
      <c r="I30" s="32">
        <v>3591942900</v>
      </c>
      <c r="J30" s="32"/>
      <c r="K30" s="33"/>
    </row>
    <row r="31" spans="2:11" ht="33.75" customHeight="1">
      <c r="B31" s="27" t="s">
        <v>66</v>
      </c>
      <c r="C31" s="45" t="s">
        <v>31</v>
      </c>
      <c r="D31" s="46" t="s">
        <v>32</v>
      </c>
      <c r="E31" s="29" t="s">
        <v>222</v>
      </c>
      <c r="F31" s="30">
        <v>43026</v>
      </c>
      <c r="G31" s="31" t="s">
        <v>190</v>
      </c>
      <c r="H31" s="31" t="s">
        <v>213</v>
      </c>
      <c r="I31" s="32">
        <v>1103307660</v>
      </c>
      <c r="J31" s="32"/>
      <c r="K31" s="33"/>
    </row>
    <row r="32" spans="2:11" ht="33.75" customHeight="1">
      <c r="B32" s="27" t="s">
        <v>94</v>
      </c>
      <c r="C32" s="45" t="s">
        <v>31</v>
      </c>
      <c r="D32" s="46" t="s">
        <v>32</v>
      </c>
      <c r="E32" s="29" t="s">
        <v>223</v>
      </c>
      <c r="F32" s="30">
        <v>43027</v>
      </c>
      <c r="G32" s="31" t="s">
        <v>34</v>
      </c>
      <c r="H32" s="31" t="s">
        <v>35</v>
      </c>
      <c r="I32" s="32">
        <v>2729876604</v>
      </c>
      <c r="J32" s="32"/>
      <c r="K32" s="33"/>
    </row>
    <row r="33" spans="2:11" ht="33.75" customHeight="1">
      <c r="B33" s="27" t="s">
        <v>95</v>
      </c>
      <c r="C33" s="45" t="s">
        <v>31</v>
      </c>
      <c r="D33" s="46" t="s">
        <v>32</v>
      </c>
      <c r="E33" s="29" t="s">
        <v>223</v>
      </c>
      <c r="F33" s="30">
        <v>43027</v>
      </c>
      <c r="G33" s="31" t="s">
        <v>34</v>
      </c>
      <c r="H33" s="31" t="s">
        <v>35</v>
      </c>
      <c r="I33" s="32">
        <v>2722200000</v>
      </c>
      <c r="J33" s="32"/>
      <c r="K33" s="33"/>
    </row>
    <row r="34" spans="2:11" ht="33.75" customHeight="1">
      <c r="B34" s="27" t="s">
        <v>97</v>
      </c>
      <c r="C34" s="45" t="s">
        <v>31</v>
      </c>
      <c r="D34" s="46" t="s">
        <v>32</v>
      </c>
      <c r="E34" s="29" t="s">
        <v>224</v>
      </c>
      <c r="F34" s="30">
        <v>43028</v>
      </c>
      <c r="G34" s="31" t="s">
        <v>54</v>
      </c>
      <c r="H34" s="31" t="s">
        <v>135</v>
      </c>
      <c r="I34" s="32">
        <v>884715000</v>
      </c>
      <c r="J34" s="32"/>
      <c r="K34" s="33"/>
    </row>
    <row r="35" spans="2:11" ht="33.75" customHeight="1">
      <c r="B35" s="27" t="s">
        <v>125</v>
      </c>
      <c r="C35" s="45" t="s">
        <v>31</v>
      </c>
      <c r="D35" s="46" t="s">
        <v>32</v>
      </c>
      <c r="E35" s="29" t="s">
        <v>225</v>
      </c>
      <c r="F35" s="30">
        <v>43031</v>
      </c>
      <c r="G35" s="31" t="s">
        <v>42</v>
      </c>
      <c r="H35" s="31" t="s">
        <v>142</v>
      </c>
      <c r="I35" s="32">
        <v>601061759.99999988</v>
      </c>
      <c r="J35" s="32"/>
      <c r="K35" s="33"/>
    </row>
    <row r="36" spans="2:11" ht="33.75" customHeight="1">
      <c r="B36" s="27" t="s">
        <v>146</v>
      </c>
      <c r="C36" s="45" t="s">
        <v>31</v>
      </c>
      <c r="D36" s="46" t="s">
        <v>32</v>
      </c>
      <c r="E36" s="29" t="s">
        <v>226</v>
      </c>
      <c r="F36" s="30">
        <v>43032</v>
      </c>
      <c r="G36" s="31" t="s">
        <v>34</v>
      </c>
      <c r="H36" s="31" t="s">
        <v>35</v>
      </c>
      <c r="I36" s="32">
        <v>8333307528</v>
      </c>
      <c r="J36" s="32"/>
      <c r="K36" s="33"/>
    </row>
    <row r="37" spans="2:11" ht="33.75" customHeight="1">
      <c r="B37" s="27" t="s">
        <v>148</v>
      </c>
      <c r="C37" s="45" t="s">
        <v>31</v>
      </c>
      <c r="D37" s="46" t="s">
        <v>32</v>
      </c>
      <c r="E37" s="29" t="s">
        <v>227</v>
      </c>
      <c r="F37" s="30">
        <v>43034</v>
      </c>
      <c r="G37" s="31" t="s">
        <v>51</v>
      </c>
      <c r="H37" s="31" t="s">
        <v>35</v>
      </c>
      <c r="I37" s="32">
        <v>958214400</v>
      </c>
      <c r="J37" s="32"/>
      <c r="K37" s="33"/>
    </row>
    <row r="38" spans="2:11" s="16" customFormat="1">
      <c r="B38" s="17" t="s">
        <v>28</v>
      </c>
      <c r="C38" s="17"/>
      <c r="D38" s="17"/>
      <c r="E38" s="27"/>
      <c r="G38" s="17"/>
      <c r="H38" s="17"/>
      <c r="I38" s="18">
        <f>SUM(I21:I37)</f>
        <v>64558859970</v>
      </c>
      <c r="J38" s="18"/>
      <c r="K38" s="17"/>
    </row>
    <row r="39" spans="2:11">
      <c r="B39" s="176" t="s">
        <v>56</v>
      </c>
      <c r="C39" s="177"/>
      <c r="D39" s="177"/>
      <c r="E39" s="177"/>
      <c r="F39" s="177"/>
      <c r="G39" s="177"/>
      <c r="H39" s="177"/>
      <c r="I39" s="11"/>
      <c r="J39" s="11"/>
      <c r="K39" s="19"/>
    </row>
    <row r="40" spans="2:11">
      <c r="B40" s="13"/>
      <c r="C40" s="13"/>
      <c r="D40" s="13"/>
      <c r="E40" s="13"/>
      <c r="F40" s="14"/>
      <c r="G40" s="13"/>
      <c r="H40" s="13"/>
      <c r="I40" s="15"/>
      <c r="J40" s="15"/>
      <c r="K40" s="13"/>
    </row>
    <row r="41" spans="2:11" s="16" customFormat="1">
      <c r="B41" s="17" t="s">
        <v>28</v>
      </c>
      <c r="C41" s="17"/>
      <c r="D41" s="17"/>
      <c r="E41" s="17"/>
      <c r="F41" s="17"/>
      <c r="G41" s="17"/>
      <c r="H41" s="17"/>
      <c r="I41" s="18"/>
      <c r="J41" s="18"/>
      <c r="K41" s="17"/>
    </row>
    <row r="42" spans="2:11" s="16" customFormat="1">
      <c r="B42" s="176" t="s">
        <v>57</v>
      </c>
      <c r="C42" s="177"/>
      <c r="D42" s="177"/>
      <c r="E42" s="177"/>
      <c r="F42" s="177"/>
      <c r="G42" s="177"/>
      <c r="H42" s="177"/>
      <c r="I42" s="11"/>
      <c r="J42" s="11"/>
      <c r="K42" s="19"/>
    </row>
    <row r="43" spans="2:11" ht="25.5" customHeight="1">
      <c r="B43" s="27" t="s">
        <v>30</v>
      </c>
      <c r="C43" s="45" t="s">
        <v>31</v>
      </c>
      <c r="D43" s="46" t="s">
        <v>32</v>
      </c>
      <c r="E43" s="29" t="s">
        <v>228</v>
      </c>
      <c r="F43" s="30">
        <v>43034</v>
      </c>
      <c r="G43" s="31" t="s">
        <v>60</v>
      </c>
      <c r="H43" s="31" t="s">
        <v>156</v>
      </c>
      <c r="I43" s="32">
        <v>15600000</v>
      </c>
      <c r="J43" s="32">
        <f>I43*10%</f>
        <v>1560000</v>
      </c>
      <c r="K43" s="33"/>
    </row>
    <row r="44" spans="2:11" ht="25.5" customHeight="1">
      <c r="B44" s="27" t="s">
        <v>36</v>
      </c>
      <c r="C44" s="45" t="s">
        <v>31</v>
      </c>
      <c r="D44" s="46" t="s">
        <v>32</v>
      </c>
      <c r="E44" s="29" t="s">
        <v>228</v>
      </c>
      <c r="F44" s="30">
        <v>43034</v>
      </c>
      <c r="G44" s="31" t="s">
        <v>60</v>
      </c>
      <c r="H44" s="31" t="s">
        <v>155</v>
      </c>
      <c r="I44" s="32">
        <v>6000000</v>
      </c>
      <c r="J44" s="32">
        <f t="shared" ref="J44:J50" si="0">I44*10%</f>
        <v>600000</v>
      </c>
      <c r="K44" s="33"/>
    </row>
    <row r="45" spans="2:11" ht="25.5" customHeight="1">
      <c r="B45" s="27" t="s">
        <v>40</v>
      </c>
      <c r="C45" s="45" t="s">
        <v>31</v>
      </c>
      <c r="D45" s="46" t="s">
        <v>32</v>
      </c>
      <c r="E45" s="29" t="s">
        <v>228</v>
      </c>
      <c r="F45" s="30">
        <v>43034</v>
      </c>
      <c r="G45" s="31" t="s">
        <v>60</v>
      </c>
      <c r="H45" s="31" t="s">
        <v>208</v>
      </c>
      <c r="I45" s="32">
        <v>5400000</v>
      </c>
      <c r="J45" s="32">
        <f t="shared" si="0"/>
        <v>540000</v>
      </c>
      <c r="K45" s="33"/>
    </row>
    <row r="46" spans="2:11" ht="25.5" customHeight="1">
      <c r="B46" s="27" t="s">
        <v>44</v>
      </c>
      <c r="C46" s="45" t="s">
        <v>31</v>
      </c>
      <c r="D46" s="46" t="s">
        <v>32</v>
      </c>
      <c r="E46" s="29" t="s">
        <v>228</v>
      </c>
      <c r="F46" s="30">
        <v>43034</v>
      </c>
      <c r="G46" s="31" t="s">
        <v>60</v>
      </c>
      <c r="H46" s="31" t="s">
        <v>67</v>
      </c>
      <c r="I46" s="32">
        <v>16000000</v>
      </c>
      <c r="J46" s="32">
        <f t="shared" si="0"/>
        <v>1600000</v>
      </c>
      <c r="K46" s="33"/>
    </row>
    <row r="47" spans="2:11" ht="25.5" customHeight="1">
      <c r="B47" s="27" t="s">
        <v>46</v>
      </c>
      <c r="C47" s="45" t="s">
        <v>31</v>
      </c>
      <c r="D47" s="46" t="s">
        <v>32</v>
      </c>
      <c r="E47" s="29" t="s">
        <v>228</v>
      </c>
      <c r="F47" s="30">
        <v>43034</v>
      </c>
      <c r="G47" s="31" t="s">
        <v>60</v>
      </c>
      <c r="H47" s="31" t="s">
        <v>63</v>
      </c>
      <c r="I47" s="32">
        <v>6600000</v>
      </c>
      <c r="J47" s="32">
        <f t="shared" si="0"/>
        <v>660000</v>
      </c>
      <c r="K47" s="33"/>
    </row>
    <row r="48" spans="2:11" ht="25.5" customHeight="1">
      <c r="B48" s="27" t="s">
        <v>49</v>
      </c>
      <c r="C48" s="45" t="s">
        <v>31</v>
      </c>
      <c r="D48" s="46" t="s">
        <v>32</v>
      </c>
      <c r="E48" s="29" t="s">
        <v>228</v>
      </c>
      <c r="F48" s="30">
        <v>43034</v>
      </c>
      <c r="G48" s="31" t="s">
        <v>60</v>
      </c>
      <c r="H48" s="31" t="s">
        <v>112</v>
      </c>
      <c r="I48" s="32">
        <v>6900000</v>
      </c>
      <c r="J48" s="32">
        <f t="shared" si="0"/>
        <v>690000</v>
      </c>
      <c r="K48" s="33"/>
    </row>
    <row r="49" spans="2:11" ht="25.5" customHeight="1">
      <c r="B49" s="27" t="s">
        <v>52</v>
      </c>
      <c r="C49" s="45" t="s">
        <v>31</v>
      </c>
      <c r="D49" s="46" t="s">
        <v>32</v>
      </c>
      <c r="E49" s="29" t="s">
        <v>229</v>
      </c>
      <c r="F49" s="30">
        <v>43035</v>
      </c>
      <c r="G49" s="31" t="s">
        <v>60</v>
      </c>
      <c r="H49" s="31" t="s">
        <v>84</v>
      </c>
      <c r="I49" s="32">
        <v>9000000</v>
      </c>
      <c r="J49" s="32">
        <f t="shared" si="0"/>
        <v>900000</v>
      </c>
      <c r="K49" s="33"/>
    </row>
    <row r="50" spans="2:11" ht="25.5" customHeight="1">
      <c r="B50" s="27" t="s">
        <v>58</v>
      </c>
      <c r="C50" s="45" t="s">
        <v>31</v>
      </c>
      <c r="D50" s="46" t="s">
        <v>32</v>
      </c>
      <c r="E50" s="29" t="s">
        <v>229</v>
      </c>
      <c r="F50" s="30">
        <v>43035</v>
      </c>
      <c r="G50" s="31" t="s">
        <v>60</v>
      </c>
      <c r="H50" s="31" t="s">
        <v>158</v>
      </c>
      <c r="I50" s="32">
        <v>40800000</v>
      </c>
      <c r="J50" s="32">
        <f t="shared" si="0"/>
        <v>4080000</v>
      </c>
      <c r="K50" s="33"/>
    </row>
    <row r="51" spans="2:11">
      <c r="B51" s="34"/>
      <c r="C51" s="35"/>
      <c r="D51" s="35"/>
      <c r="E51" s="34"/>
      <c r="F51" s="36"/>
      <c r="G51" s="37"/>
      <c r="H51" s="37"/>
      <c r="I51" s="44">
        <f>SUM(I43:I50)</f>
        <v>106300000</v>
      </c>
      <c r="J51" s="44">
        <f>SUM(J43:J50)</f>
        <v>10630000</v>
      </c>
      <c r="K51" s="38"/>
    </row>
    <row r="52" spans="2:11" s="16" customFormat="1">
      <c r="B52" s="17" t="s">
        <v>28</v>
      </c>
      <c r="C52" s="17"/>
      <c r="D52" s="17"/>
      <c r="E52" s="17"/>
      <c r="F52" s="17"/>
      <c r="G52" s="17"/>
      <c r="H52" s="17"/>
      <c r="I52" s="18"/>
      <c r="J52" s="18"/>
      <c r="K52" s="17"/>
    </row>
    <row r="53" spans="2:11">
      <c r="B53" s="176" t="s">
        <v>68</v>
      </c>
      <c r="C53" s="177"/>
      <c r="D53" s="177"/>
      <c r="E53" s="177"/>
      <c r="F53" s="177"/>
      <c r="G53" s="177"/>
      <c r="H53" s="177"/>
      <c r="I53" s="11"/>
      <c r="J53" s="11"/>
      <c r="K53" s="19"/>
    </row>
    <row r="54" spans="2:11">
      <c r="B54" s="13"/>
      <c r="C54" s="13"/>
      <c r="D54" s="13"/>
      <c r="E54" s="13"/>
      <c r="F54" s="14"/>
      <c r="G54" s="13"/>
      <c r="H54" s="13"/>
      <c r="I54" s="15"/>
      <c r="J54" s="15"/>
      <c r="K54" s="13"/>
    </row>
    <row r="55" spans="2:11" s="16" customFormat="1">
      <c r="B55" s="17" t="s">
        <v>28</v>
      </c>
      <c r="C55" s="17"/>
      <c r="D55" s="17"/>
      <c r="E55" s="17"/>
      <c r="F55" s="17"/>
      <c r="G55" s="17"/>
      <c r="H55" s="17"/>
      <c r="I55" s="18"/>
      <c r="J55" s="18"/>
      <c r="K55" s="17"/>
    </row>
    <row r="56" spans="2:11">
      <c r="B56" s="39"/>
      <c r="C56" s="39"/>
    </row>
    <row r="57" spans="2:11">
      <c r="B57" s="3" t="s">
        <v>69</v>
      </c>
    </row>
    <row r="58" spans="2:11">
      <c r="B58" s="3" t="s">
        <v>70</v>
      </c>
    </row>
    <row r="59" spans="2:11">
      <c r="B59" s="40"/>
      <c r="C59" s="40"/>
    </row>
    <row r="60" spans="2:11">
      <c r="B60" s="40"/>
      <c r="C60" s="40"/>
      <c r="I60" s="175" t="s">
        <v>71</v>
      </c>
      <c r="J60" s="175"/>
      <c r="K60" s="175"/>
    </row>
    <row r="61" spans="2:11">
      <c r="I61" s="175" t="s">
        <v>72</v>
      </c>
      <c r="J61" s="175"/>
      <c r="K61" s="175"/>
    </row>
    <row r="62" spans="2:11">
      <c r="I62" s="175" t="s">
        <v>73</v>
      </c>
      <c r="J62" s="175"/>
      <c r="K62" s="175"/>
    </row>
    <row r="63" spans="2:11">
      <c r="I63" s="175" t="s">
        <v>74</v>
      </c>
      <c r="J63" s="175"/>
      <c r="K63" s="175"/>
    </row>
  </sheetData>
  <mergeCells count="23">
    <mergeCell ref="B10:K10"/>
    <mergeCell ref="B4:K4"/>
    <mergeCell ref="B5:K5"/>
    <mergeCell ref="B6:K6"/>
    <mergeCell ref="B7:K7"/>
    <mergeCell ref="B9:K9"/>
    <mergeCell ref="B12:K12"/>
    <mergeCell ref="B13:B15"/>
    <mergeCell ref="C13:F14"/>
    <mergeCell ref="G13:G15"/>
    <mergeCell ref="H13:H15"/>
    <mergeCell ref="I13:I15"/>
    <mergeCell ref="J13:J15"/>
    <mergeCell ref="K13:K15"/>
    <mergeCell ref="I61:K61"/>
    <mergeCell ref="I62:K62"/>
    <mergeCell ref="I63:K63"/>
    <mergeCell ref="B17:H17"/>
    <mergeCell ref="B20:H20"/>
    <mergeCell ref="B39:H39"/>
    <mergeCell ref="B42:H42"/>
    <mergeCell ref="B53:H53"/>
    <mergeCell ref="I60:K60"/>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sheetPr>
    <tabColor rgb="FF00B0F0"/>
  </sheetPr>
  <dimension ref="B3:M103"/>
  <sheetViews>
    <sheetView topLeftCell="C10" workbookViewId="0">
      <selection activeCell="H22" sqref="H22"/>
    </sheetView>
  </sheetViews>
  <sheetFormatPr defaultRowHeight="12"/>
  <cols>
    <col min="1" max="1" width="0.28515625" style="53" customWidth="1"/>
    <col min="2" max="2" width="6.7109375" style="53" customWidth="1"/>
    <col min="3" max="3" width="8" style="53" customWidth="1"/>
    <col min="4" max="4" width="7.7109375" style="57" customWidth="1"/>
    <col min="5" max="5" width="10.42578125" style="54" customWidth="1"/>
    <col min="6" max="6" width="39.140625" style="54" customWidth="1"/>
    <col min="7" max="7" width="17.140625" style="54" customWidth="1"/>
    <col min="8" max="8" width="35.5703125" style="54" customWidth="1"/>
    <col min="9" max="9" width="14.42578125" style="53" customWidth="1"/>
    <col min="10" max="10" width="9.140625" style="55"/>
    <col min="11" max="11" width="11.5703125" style="53" customWidth="1"/>
    <col min="12" max="12" width="9.140625" style="54"/>
    <col min="13" max="16384" width="9.140625" style="53"/>
  </cols>
  <sheetData>
    <row r="3" spans="2:12">
      <c r="B3" s="56"/>
      <c r="C3" s="56"/>
    </row>
    <row r="4" spans="2:12">
      <c r="B4" s="187" t="s">
        <v>277</v>
      </c>
      <c r="C4" s="187"/>
      <c r="D4" s="187"/>
      <c r="E4" s="187"/>
      <c r="F4" s="187"/>
      <c r="G4" s="187"/>
      <c r="H4" s="187"/>
      <c r="I4" s="187"/>
      <c r="J4" s="187"/>
      <c r="K4" s="187"/>
      <c r="L4" s="187"/>
    </row>
    <row r="5" spans="2:12">
      <c r="B5" s="187"/>
      <c r="C5" s="187"/>
      <c r="D5" s="187"/>
      <c r="E5" s="187"/>
      <c r="F5" s="187"/>
      <c r="G5" s="187"/>
      <c r="H5" s="187"/>
      <c r="I5" s="187"/>
      <c r="J5" s="187"/>
      <c r="K5" s="187"/>
      <c r="L5" s="187"/>
    </row>
    <row r="6" spans="2:12">
      <c r="B6" s="188" t="s">
        <v>2</v>
      </c>
      <c r="C6" s="188"/>
      <c r="D6" s="188"/>
      <c r="E6" s="188"/>
      <c r="F6" s="188"/>
      <c r="G6" s="188"/>
      <c r="H6" s="188"/>
      <c r="I6" s="188"/>
      <c r="J6" s="188"/>
      <c r="K6" s="188"/>
      <c r="L6" s="188"/>
    </row>
    <row r="7" spans="2:12">
      <c r="B7" s="188" t="s">
        <v>279</v>
      </c>
      <c r="C7" s="188"/>
      <c r="D7" s="188"/>
      <c r="E7" s="188"/>
      <c r="F7" s="188"/>
      <c r="G7" s="188"/>
      <c r="H7" s="188"/>
      <c r="I7" s="188"/>
      <c r="J7" s="188"/>
      <c r="K7" s="188"/>
      <c r="L7" s="188"/>
    </row>
    <row r="8" spans="2:12">
      <c r="B8" s="57"/>
      <c r="C8" s="57"/>
    </row>
    <row r="9" spans="2:12">
      <c r="B9" s="186" t="s">
        <v>4</v>
      </c>
      <c r="C9" s="186"/>
      <c r="D9" s="186"/>
      <c r="E9" s="186"/>
      <c r="F9" s="186"/>
      <c r="G9" s="186"/>
      <c r="H9" s="186"/>
      <c r="I9" s="186"/>
      <c r="J9" s="186"/>
      <c r="K9" s="186"/>
      <c r="L9" s="186"/>
    </row>
    <row r="10" spans="2:12">
      <c r="B10" s="186" t="s">
        <v>5</v>
      </c>
      <c r="C10" s="186"/>
      <c r="D10" s="186"/>
      <c r="E10" s="186"/>
      <c r="F10" s="186"/>
      <c r="G10" s="186"/>
      <c r="H10" s="186"/>
      <c r="I10" s="186"/>
      <c r="J10" s="186"/>
      <c r="K10" s="186"/>
      <c r="L10" s="186"/>
    </row>
    <row r="11" spans="2:12">
      <c r="B11" s="58"/>
      <c r="C11" s="58"/>
    </row>
    <row r="12" spans="2:12">
      <c r="B12" s="189" t="s">
        <v>6</v>
      </c>
      <c r="C12" s="189"/>
      <c r="D12" s="189"/>
      <c r="E12" s="189"/>
      <c r="F12" s="189"/>
      <c r="G12" s="189"/>
      <c r="H12" s="189"/>
      <c r="I12" s="189"/>
      <c r="J12" s="189"/>
      <c r="K12" s="189"/>
      <c r="L12" s="189"/>
    </row>
    <row r="13" spans="2:12">
      <c r="B13" s="179" t="s">
        <v>7</v>
      </c>
      <c r="C13" s="180"/>
      <c r="D13" s="180"/>
      <c r="E13" s="181"/>
      <c r="F13" s="179" t="s">
        <v>280</v>
      </c>
      <c r="G13" s="179" t="s">
        <v>281</v>
      </c>
      <c r="H13" s="179" t="s">
        <v>9</v>
      </c>
      <c r="I13" s="179" t="s">
        <v>282</v>
      </c>
      <c r="J13" s="190" t="s">
        <v>283</v>
      </c>
      <c r="K13" s="179" t="s">
        <v>11</v>
      </c>
      <c r="L13" s="179" t="s">
        <v>12</v>
      </c>
    </row>
    <row r="14" spans="2:12">
      <c r="B14" s="179"/>
      <c r="C14" s="182"/>
      <c r="D14" s="182"/>
      <c r="E14" s="183"/>
      <c r="F14" s="179"/>
      <c r="G14" s="179"/>
      <c r="H14" s="179"/>
      <c r="I14" s="179"/>
      <c r="J14" s="190"/>
      <c r="K14" s="179"/>
      <c r="L14" s="179"/>
    </row>
    <row r="15" spans="2:12" ht="36">
      <c r="B15" s="179"/>
      <c r="C15" s="52" t="s">
        <v>13</v>
      </c>
      <c r="D15" s="52" t="s">
        <v>15</v>
      </c>
      <c r="E15" s="52" t="s">
        <v>16</v>
      </c>
      <c r="F15" s="179"/>
      <c r="G15" s="179"/>
      <c r="H15" s="179"/>
      <c r="I15" s="179"/>
      <c r="J15" s="190"/>
      <c r="K15" s="179"/>
      <c r="L15" s="179"/>
    </row>
    <row r="16" spans="2:12">
      <c r="B16" s="59" t="s">
        <v>17</v>
      </c>
      <c r="C16" s="60" t="s">
        <v>18</v>
      </c>
      <c r="D16" s="60" t="s">
        <v>20</v>
      </c>
      <c r="E16" s="60" t="s">
        <v>21</v>
      </c>
      <c r="F16" s="61" t="s">
        <v>22</v>
      </c>
      <c r="G16" s="61" t="s">
        <v>284</v>
      </c>
      <c r="H16" s="59" t="s">
        <v>23</v>
      </c>
      <c r="I16" s="62" t="s">
        <v>24</v>
      </c>
      <c r="J16" s="59" t="s">
        <v>25</v>
      </c>
      <c r="K16" s="60" t="s">
        <v>26</v>
      </c>
      <c r="L16" s="60" t="s">
        <v>285</v>
      </c>
    </row>
    <row r="17" spans="2:13">
      <c r="B17" s="191" t="s">
        <v>286</v>
      </c>
      <c r="C17" s="192"/>
      <c r="D17" s="192"/>
      <c r="E17" s="192"/>
      <c r="F17" s="192"/>
      <c r="G17" s="192"/>
      <c r="H17" s="192"/>
      <c r="I17" s="192"/>
      <c r="J17" s="192"/>
      <c r="K17" s="192"/>
      <c r="L17" s="193"/>
    </row>
    <row r="18" spans="2:13" ht="30.75" customHeight="1">
      <c r="B18" s="63" t="s">
        <v>30</v>
      </c>
      <c r="C18" s="67" t="str">
        <f>IF(F18=0,"",VLOOKUP(F18,DS!$C$3:$E$68,3,0))</f>
        <v>AD/16P</v>
      </c>
      <c r="D18" s="65" t="s">
        <v>287</v>
      </c>
      <c r="E18" s="65">
        <v>42734</v>
      </c>
      <c r="F18" s="66" t="s">
        <v>288</v>
      </c>
      <c r="G18" s="67" t="str">
        <f>IF(F18=0,"",VLOOKUP(F18,DS!$C$3:$E$68,2,0))</f>
        <v>0313408566</v>
      </c>
      <c r="H18" s="66" t="s">
        <v>289</v>
      </c>
      <c r="I18" s="68">
        <v>30419060</v>
      </c>
      <c r="J18" s="69"/>
      <c r="K18" s="68">
        <v>3041906</v>
      </c>
      <c r="L18" s="70"/>
      <c r="M18" s="71"/>
    </row>
    <row r="19" spans="2:13" ht="30.75" customHeight="1">
      <c r="B19" s="64" t="s">
        <v>36</v>
      </c>
      <c r="C19" s="67" t="str">
        <f>IF(F19=0,"",VLOOKUP(F19,DS!$C$3:$E$68,3,0))</f>
        <v>AD/16P</v>
      </c>
      <c r="D19" s="65" t="s">
        <v>290</v>
      </c>
      <c r="E19" s="65">
        <v>42766</v>
      </c>
      <c r="F19" s="66" t="s">
        <v>288</v>
      </c>
      <c r="G19" s="67" t="str">
        <f>IF(F19=0,"",VLOOKUP(F19,DS!$C$3:$E$68,2,0))</f>
        <v>0313408566</v>
      </c>
      <c r="H19" s="66" t="s">
        <v>289</v>
      </c>
      <c r="I19" s="72">
        <v>10971610</v>
      </c>
      <c r="J19" s="64"/>
      <c r="K19" s="68">
        <v>1097161</v>
      </c>
      <c r="L19" s="73"/>
      <c r="M19" s="71"/>
    </row>
    <row r="20" spans="2:13" ht="30.75" customHeight="1">
      <c r="B20" s="64" t="s">
        <v>40</v>
      </c>
      <c r="C20" s="67" t="str">
        <f>IF(F20=0,"",VLOOKUP(F20,DS!$C$3:$E$68,3,0))</f>
        <v>AD/16P</v>
      </c>
      <c r="D20" s="65" t="s">
        <v>291</v>
      </c>
      <c r="E20" s="65">
        <v>42766</v>
      </c>
      <c r="F20" s="66" t="s">
        <v>288</v>
      </c>
      <c r="G20" s="67" t="str">
        <f>IF(F20=0,"",VLOOKUP(F20,DS!$C$3:$E$68,2,0))</f>
        <v>0313408566</v>
      </c>
      <c r="H20" s="66" t="s">
        <v>289</v>
      </c>
      <c r="I20" s="72">
        <v>20588900</v>
      </c>
      <c r="J20" s="64"/>
      <c r="K20" s="68">
        <v>2058890</v>
      </c>
      <c r="L20" s="74"/>
      <c r="M20" s="71"/>
    </row>
    <row r="21" spans="2:13" ht="30.75" customHeight="1">
      <c r="B21" s="64" t="s">
        <v>46</v>
      </c>
      <c r="C21" s="67" t="str">
        <f>IF(F21=0,"",VLOOKUP(F21,DS!$C$3:$E$68,3,0))</f>
        <v>AA/16P</v>
      </c>
      <c r="D21" s="65" t="s">
        <v>292</v>
      </c>
      <c r="E21" s="65">
        <v>42748</v>
      </c>
      <c r="F21" s="66" t="s">
        <v>293</v>
      </c>
      <c r="G21" s="67" t="str">
        <f>IF(F21=0,"",VLOOKUP(F21,DS!$C$3:$E$68,2,0))</f>
        <v>0303092786</v>
      </c>
      <c r="H21" s="66" t="s">
        <v>294</v>
      </c>
      <c r="I21" s="75">
        <v>3819490</v>
      </c>
      <c r="J21" s="64"/>
      <c r="K21" s="68">
        <v>381949</v>
      </c>
      <c r="L21" s="74"/>
      <c r="M21" s="71"/>
    </row>
    <row r="22" spans="2:13" ht="30.75" customHeight="1">
      <c r="B22" s="64" t="s">
        <v>295</v>
      </c>
      <c r="C22" s="67" t="str">
        <f>IF(F22=0,"",VLOOKUP(F22,DS!$C$3:$E$68,3,0))</f>
        <v>AA/16P</v>
      </c>
      <c r="D22" s="65" t="s">
        <v>296</v>
      </c>
      <c r="E22" s="65">
        <v>42751</v>
      </c>
      <c r="F22" s="66" t="s">
        <v>293</v>
      </c>
      <c r="G22" s="67" t="str">
        <f>IF(F22=0,"",VLOOKUP(F22,DS!$C$3:$E$68,2,0))</f>
        <v>0303092786</v>
      </c>
      <c r="H22" s="66" t="s">
        <v>294</v>
      </c>
      <c r="I22" s="72">
        <v>3819490</v>
      </c>
      <c r="J22" s="64"/>
      <c r="K22" s="76">
        <v>381949</v>
      </c>
      <c r="L22" s="74"/>
      <c r="M22" s="71"/>
    </row>
    <row r="23" spans="2:13" ht="30.75" customHeight="1">
      <c r="B23" s="64" t="s">
        <v>49</v>
      </c>
      <c r="C23" s="67" t="str">
        <f>IF(F23=0,"",VLOOKUP(F23,DS!$C$3:$E$68,3,0))</f>
        <v>AA/16P</v>
      </c>
      <c r="D23" s="65" t="s">
        <v>297</v>
      </c>
      <c r="E23" s="65">
        <v>42754</v>
      </c>
      <c r="F23" s="66" t="s">
        <v>293</v>
      </c>
      <c r="G23" s="67" t="str">
        <f>IF(F23=0,"",VLOOKUP(F23,DS!$C$3:$E$68,2,0))</f>
        <v>0303092786</v>
      </c>
      <c r="H23" s="66" t="s">
        <v>294</v>
      </c>
      <c r="I23" s="72">
        <v>3819490</v>
      </c>
      <c r="J23" s="64"/>
      <c r="K23" s="68">
        <v>381949</v>
      </c>
      <c r="L23" s="73"/>
      <c r="M23" s="71"/>
    </row>
    <row r="24" spans="2:13" ht="30.75" customHeight="1">
      <c r="B24" s="64" t="s">
        <v>52</v>
      </c>
      <c r="C24" s="67" t="str">
        <f>IF(F24=0,"",VLOOKUP(F24,DS!$C$3:$E$68,3,0))</f>
        <v>AS/15P</v>
      </c>
      <c r="D24" s="65" t="s">
        <v>298</v>
      </c>
      <c r="E24" s="65">
        <v>42766</v>
      </c>
      <c r="F24" s="66" t="s">
        <v>299</v>
      </c>
      <c r="G24" s="67" t="str">
        <f>IF(F24=0,"",VLOOKUP(F24,DS!$C$3:$E$68,2,0))</f>
        <v>0313158764</v>
      </c>
      <c r="H24" s="66" t="s">
        <v>300</v>
      </c>
      <c r="I24" s="72">
        <v>9057300</v>
      </c>
      <c r="J24" s="64"/>
      <c r="K24" s="68">
        <v>905730</v>
      </c>
      <c r="L24" s="73"/>
      <c r="M24" s="71"/>
    </row>
    <row r="25" spans="2:13" ht="30.75" customHeight="1">
      <c r="B25" s="64" t="s">
        <v>58</v>
      </c>
      <c r="C25" s="67" t="str">
        <f>IF(F25=0,"",VLOOKUP(F25,DS!$C$3:$E$68,3,0))</f>
        <v>AS/15P</v>
      </c>
      <c r="D25" s="65" t="s">
        <v>301</v>
      </c>
      <c r="E25" s="65">
        <v>42766</v>
      </c>
      <c r="F25" s="66" t="s">
        <v>299</v>
      </c>
      <c r="G25" s="67" t="str">
        <f>IF(F25=0,"",VLOOKUP(F25,DS!$C$3:$E$68,2,0))</f>
        <v>0313158764</v>
      </c>
      <c r="H25" s="66" t="s">
        <v>302</v>
      </c>
      <c r="I25" s="72">
        <v>9064605</v>
      </c>
      <c r="J25" s="64"/>
      <c r="K25" s="68">
        <v>906461</v>
      </c>
      <c r="L25" s="73"/>
      <c r="M25" s="71"/>
    </row>
    <row r="26" spans="2:13" ht="30.75" customHeight="1">
      <c r="B26" s="64" t="s">
        <v>62</v>
      </c>
      <c r="C26" s="67" t="str">
        <f>IF(F26=0,"",VLOOKUP(F26,DS!$C$3:$E$68,3,0))</f>
        <v>AC/17E</v>
      </c>
      <c r="D26" s="65" t="s">
        <v>303</v>
      </c>
      <c r="E26" s="65">
        <v>42766</v>
      </c>
      <c r="F26" s="66" t="s">
        <v>304</v>
      </c>
      <c r="G26" s="67" t="str">
        <f>IF(F26=0,"",VLOOKUP(F26,DS!$C$3:$E$68,2,0))</f>
        <v>0300942001017</v>
      </c>
      <c r="H26" s="66" t="s">
        <v>305</v>
      </c>
      <c r="I26" s="72">
        <v>33920800</v>
      </c>
      <c r="J26" s="64"/>
      <c r="K26" s="68">
        <v>3392080</v>
      </c>
      <c r="L26" s="73"/>
      <c r="M26" s="71"/>
    </row>
    <row r="27" spans="2:13" ht="30.75" customHeight="1">
      <c r="B27" s="64" t="s">
        <v>66</v>
      </c>
      <c r="C27" s="67" t="str">
        <f>IF(F27=0,"",VLOOKUP(F27,DS!$C$3:$E$68,3,0))</f>
        <v>AC/17E</v>
      </c>
      <c r="D27" s="65" t="s">
        <v>306</v>
      </c>
      <c r="E27" s="65">
        <v>42766</v>
      </c>
      <c r="F27" s="66" t="s">
        <v>304</v>
      </c>
      <c r="G27" s="67" t="str">
        <f>IF(F27=0,"",VLOOKUP(F27,DS!$C$3:$E$68,2,0))</f>
        <v>0300942001017</v>
      </c>
      <c r="H27" s="66" t="s">
        <v>307</v>
      </c>
      <c r="I27" s="72">
        <v>26208400</v>
      </c>
      <c r="J27" s="64"/>
      <c r="K27" s="68">
        <v>2620840</v>
      </c>
      <c r="L27" s="74"/>
      <c r="M27" s="71"/>
    </row>
    <row r="28" spans="2:13" ht="30.75" customHeight="1">
      <c r="B28" s="64" t="s">
        <v>95</v>
      </c>
      <c r="C28" s="67" t="str">
        <f>IF(F28=0,"",VLOOKUP(F28,DS!$C$3:$E$68,3,0))</f>
        <v>AC/17E</v>
      </c>
      <c r="D28" s="65" t="s">
        <v>308</v>
      </c>
      <c r="E28" s="65">
        <v>42766</v>
      </c>
      <c r="F28" s="66" t="s">
        <v>304</v>
      </c>
      <c r="G28" s="67" t="str">
        <f>IF(F28=0,"",VLOOKUP(F28,DS!$C$3:$E$68,2,0))</f>
        <v>0300942001017</v>
      </c>
      <c r="H28" s="66" t="s">
        <v>309</v>
      </c>
      <c r="I28" s="72">
        <v>18238900</v>
      </c>
      <c r="J28" s="64"/>
      <c r="K28" s="68">
        <v>1823890</v>
      </c>
      <c r="L28" s="74"/>
      <c r="M28" s="71"/>
    </row>
    <row r="29" spans="2:13" ht="30.75" customHeight="1">
      <c r="B29" s="64" t="s">
        <v>125</v>
      </c>
      <c r="C29" s="67" t="str">
        <f>IF(F29=0,"",VLOOKUP(F29,DS!$C$3:$E$68,3,0))</f>
        <v>AL/16P</v>
      </c>
      <c r="D29" s="65" t="s">
        <v>310</v>
      </c>
      <c r="E29" s="65">
        <v>42738</v>
      </c>
      <c r="F29" s="66" t="s">
        <v>311</v>
      </c>
      <c r="G29" s="67" t="str">
        <f>IF(F29=0,"",VLOOKUP(F29,DS!$C$3:$E$68,2,0))</f>
        <v>2100346855</v>
      </c>
      <c r="H29" s="66" t="s">
        <v>312</v>
      </c>
      <c r="I29" s="162">
        <v>263900000</v>
      </c>
      <c r="J29" s="64"/>
      <c r="K29" s="68">
        <v>26390000</v>
      </c>
      <c r="L29" s="74"/>
      <c r="M29" s="71"/>
    </row>
    <row r="30" spans="2:13" ht="30.75" customHeight="1">
      <c r="B30" s="64" t="s">
        <v>146</v>
      </c>
      <c r="C30" s="67" t="str">
        <f>IF(F30=0,"",VLOOKUP(F30,DS!$C$3:$E$68,3,0))</f>
        <v>DP/16P</v>
      </c>
      <c r="D30" s="65" t="s">
        <v>53</v>
      </c>
      <c r="E30" s="65">
        <v>42738</v>
      </c>
      <c r="F30" s="66" t="s">
        <v>313</v>
      </c>
      <c r="G30" s="67" t="str">
        <f>IF(F30=0,"",VLOOKUP(F30,DS!$C$3:$E$68,2,0))</f>
        <v>1101819710</v>
      </c>
      <c r="H30" s="66" t="s">
        <v>314</v>
      </c>
      <c r="I30" s="72">
        <v>17221000</v>
      </c>
      <c r="J30" s="64"/>
      <c r="K30" s="76">
        <v>1722100</v>
      </c>
      <c r="L30" s="74"/>
      <c r="M30" s="71"/>
    </row>
    <row r="31" spans="2:13" ht="30.75" customHeight="1">
      <c r="B31" s="64" t="s">
        <v>148</v>
      </c>
      <c r="C31" s="67" t="str">
        <f>IF(F31=0,"",VLOOKUP(F31,DS!$C$3:$E$68,3,0))</f>
        <v>DP/16P</v>
      </c>
      <c r="D31" s="65" t="s">
        <v>79</v>
      </c>
      <c r="E31" s="65">
        <v>42739</v>
      </c>
      <c r="F31" s="66" t="s">
        <v>313</v>
      </c>
      <c r="G31" s="67" t="str">
        <f>IF(F31=0,"",VLOOKUP(F31,DS!$C$3:$E$68,2,0))</f>
        <v>1101819710</v>
      </c>
      <c r="H31" s="66" t="s">
        <v>314</v>
      </c>
      <c r="I31" s="72">
        <v>17229500</v>
      </c>
      <c r="J31" s="64"/>
      <c r="K31" s="76">
        <v>1722950</v>
      </c>
      <c r="L31" s="74"/>
      <c r="M31" s="71"/>
    </row>
    <row r="32" spans="2:13" ht="30.75" customHeight="1">
      <c r="B32" s="64" t="s">
        <v>152</v>
      </c>
      <c r="C32" s="67" t="str">
        <f>IF(F32=0,"",VLOOKUP(F32,DS!$C$3:$E$68,3,0))</f>
        <v>DP/16P</v>
      </c>
      <c r="D32" s="65" t="s">
        <v>78</v>
      </c>
      <c r="E32" s="65">
        <v>42740</v>
      </c>
      <c r="F32" s="66" t="s">
        <v>313</v>
      </c>
      <c r="G32" s="67" t="str">
        <f>IF(F32=0,"",VLOOKUP(F32,DS!$C$3:$E$68,2,0))</f>
        <v>1101819710</v>
      </c>
      <c r="H32" s="66" t="s">
        <v>314</v>
      </c>
      <c r="I32" s="72">
        <v>17229500</v>
      </c>
      <c r="J32" s="72"/>
      <c r="K32" s="72">
        <v>1722950</v>
      </c>
      <c r="L32" s="74"/>
      <c r="M32" s="71"/>
    </row>
    <row r="33" spans="2:13" ht="30.75" customHeight="1">
      <c r="B33" s="64" t="s">
        <v>180</v>
      </c>
      <c r="C33" s="67" t="str">
        <f>IF(F33=0,"",VLOOKUP(F33,DS!$C$3:$E$68,3,0))</f>
        <v>NH/15P</v>
      </c>
      <c r="D33" s="65" t="s">
        <v>315</v>
      </c>
      <c r="E33" s="65">
        <v>42742</v>
      </c>
      <c r="F33" s="66" t="s">
        <v>316</v>
      </c>
      <c r="G33" s="67" t="str">
        <f>IF(F33=0,"",VLOOKUP(F33,DS!$C$3:$E$68,2,0))</f>
        <v>0302673259</v>
      </c>
      <c r="H33" s="66" t="s">
        <v>317</v>
      </c>
      <c r="I33" s="72">
        <v>23860200</v>
      </c>
      <c r="J33" s="64"/>
      <c r="K33" s="76">
        <v>2386020</v>
      </c>
      <c r="L33" s="74"/>
      <c r="M33" s="71"/>
    </row>
    <row r="34" spans="2:13" ht="30.75" customHeight="1">
      <c r="B34" s="64" t="s">
        <v>266</v>
      </c>
      <c r="C34" s="67" t="str">
        <f>IF(F34=0,"",VLOOKUP(F34,DS!$C$3:$E$68,3,0))</f>
        <v>NH/15P</v>
      </c>
      <c r="D34" s="65" t="s">
        <v>315</v>
      </c>
      <c r="E34" s="65">
        <v>42742</v>
      </c>
      <c r="F34" s="66" t="s">
        <v>316</v>
      </c>
      <c r="G34" s="67" t="str">
        <f>IF(F34=0,"",VLOOKUP(F34,DS!$C$3:$E$68,2,0))</f>
        <v>0302673259</v>
      </c>
      <c r="H34" s="66" t="s">
        <v>318</v>
      </c>
      <c r="I34" s="72">
        <v>7632000</v>
      </c>
      <c r="J34" s="64"/>
      <c r="K34" s="76">
        <v>763200</v>
      </c>
      <c r="L34" s="74"/>
      <c r="M34" s="71"/>
    </row>
    <row r="35" spans="2:13" ht="30.75" customHeight="1">
      <c r="B35" s="64" t="s">
        <v>268</v>
      </c>
      <c r="C35" s="67" t="str">
        <f>IF(F35=0,"",VLOOKUP(F35,DS!$C$3:$E$68,3,0))</f>
        <v>NH/15P</v>
      </c>
      <c r="D35" s="65" t="s">
        <v>315</v>
      </c>
      <c r="E35" s="65">
        <v>42742</v>
      </c>
      <c r="F35" s="66" t="s">
        <v>316</v>
      </c>
      <c r="G35" s="67" t="str">
        <f>IF(F35=0,"",VLOOKUP(F35,DS!$C$3:$E$68,2,0))</f>
        <v>0302673259</v>
      </c>
      <c r="H35" s="66" t="s">
        <v>319</v>
      </c>
      <c r="I35" s="72">
        <v>840000</v>
      </c>
      <c r="J35" s="64"/>
      <c r="K35" s="76">
        <v>84000</v>
      </c>
      <c r="L35" s="74"/>
      <c r="M35" s="71"/>
    </row>
    <row r="36" spans="2:13" ht="30.75" customHeight="1">
      <c r="B36" s="64" t="s">
        <v>271</v>
      </c>
      <c r="C36" s="67" t="str">
        <f>IF(F36=0,"",VLOOKUP(F36,DS!$C$3:$E$68,3,0))</f>
        <v>NH/15P</v>
      </c>
      <c r="D36" s="65" t="s">
        <v>315</v>
      </c>
      <c r="E36" s="65">
        <v>42742</v>
      </c>
      <c r="F36" s="66" t="s">
        <v>316</v>
      </c>
      <c r="G36" s="67" t="str">
        <f>IF(F36=0,"",VLOOKUP(F36,DS!$C$3:$E$68,2,0))</f>
        <v>0302673259</v>
      </c>
      <c r="H36" s="66" t="s">
        <v>320</v>
      </c>
      <c r="I36" s="72">
        <v>1080000</v>
      </c>
      <c r="J36" s="64"/>
      <c r="K36" s="76">
        <v>108000</v>
      </c>
      <c r="L36" s="74"/>
      <c r="M36" s="71"/>
    </row>
    <row r="37" spans="2:13" ht="30.75" customHeight="1">
      <c r="B37" s="64" t="s">
        <v>272</v>
      </c>
      <c r="C37" s="67" t="str">
        <f>IF(F37=0,"",VLOOKUP(F37,DS!$C$3:$E$68,3,0))</f>
        <v>DP/16P</v>
      </c>
      <c r="D37" s="65" t="s">
        <v>93</v>
      </c>
      <c r="E37" s="65">
        <v>42744</v>
      </c>
      <c r="F37" s="66" t="s">
        <v>313</v>
      </c>
      <c r="G37" s="67" t="str">
        <f>IF(F37=0,"",VLOOKUP(F37,DS!$C$3:$E$68,2,0))</f>
        <v>1101819710</v>
      </c>
      <c r="H37" s="66" t="s">
        <v>314</v>
      </c>
      <c r="I37" s="72">
        <v>17229500</v>
      </c>
      <c r="J37" s="64"/>
      <c r="K37" s="76">
        <v>1722950</v>
      </c>
      <c r="L37" s="74"/>
      <c r="M37" s="71"/>
    </row>
    <row r="38" spans="2:13" ht="30.75" customHeight="1">
      <c r="B38" s="64" t="s">
        <v>273</v>
      </c>
      <c r="C38" s="67" t="str">
        <f>IF(F38=0,"",VLOOKUP(F38,DS!$C$3:$E$68,3,0))</f>
        <v>TP/17P</v>
      </c>
      <c r="D38" s="65" t="s">
        <v>321</v>
      </c>
      <c r="E38" s="65">
        <v>42746</v>
      </c>
      <c r="F38" s="66" t="s">
        <v>322</v>
      </c>
      <c r="G38" s="67" t="str">
        <f>IF(F38=0,"",VLOOKUP(F38,DS!$C$3:$E$68,2,0))</f>
        <v>0309484691</v>
      </c>
      <c r="H38" s="66" t="s">
        <v>323</v>
      </c>
      <c r="I38" s="72">
        <v>5220000</v>
      </c>
      <c r="J38" s="64"/>
      <c r="K38" s="76">
        <v>522000</v>
      </c>
      <c r="L38" s="74"/>
      <c r="M38" s="71"/>
    </row>
    <row r="39" spans="2:13" ht="30.75" customHeight="1">
      <c r="B39" s="64" t="s">
        <v>324</v>
      </c>
      <c r="C39" s="67" t="str">
        <f>IF(F39=0,"",VLOOKUP(F39,DS!$C$3:$E$68,3,0))</f>
        <v>DP/16P</v>
      </c>
      <c r="D39" s="65" t="s">
        <v>104</v>
      </c>
      <c r="E39" s="65">
        <v>42749</v>
      </c>
      <c r="F39" s="66" t="s">
        <v>313</v>
      </c>
      <c r="G39" s="67" t="str">
        <f>IF(F39=0,"",VLOOKUP(F39,DS!$C$3:$E$68,2,0))</f>
        <v>1101819710</v>
      </c>
      <c r="H39" s="66" t="s">
        <v>314</v>
      </c>
      <c r="I39" s="72">
        <v>17229500</v>
      </c>
      <c r="J39" s="64"/>
      <c r="K39" s="76">
        <v>1722950</v>
      </c>
      <c r="L39" s="74"/>
      <c r="M39" s="71"/>
    </row>
    <row r="40" spans="2:13" ht="30.75" customHeight="1">
      <c r="B40" s="64" t="s">
        <v>325</v>
      </c>
      <c r="C40" s="67" t="str">
        <f>IF(F40=0,"",VLOOKUP(F40,DS!$C$3:$E$68,3,0))</f>
        <v>DP/16P</v>
      </c>
      <c r="D40" s="65" t="s">
        <v>106</v>
      </c>
      <c r="E40" s="65">
        <v>42751</v>
      </c>
      <c r="F40" s="66" t="s">
        <v>313</v>
      </c>
      <c r="G40" s="67" t="str">
        <f>IF(F40=0,"",VLOOKUP(F40,DS!$C$3:$E$68,2,0))</f>
        <v>1101819710</v>
      </c>
      <c r="H40" s="66" t="s">
        <v>314</v>
      </c>
      <c r="I40" s="72">
        <v>17229500</v>
      </c>
      <c r="J40" s="64"/>
      <c r="K40" s="76">
        <v>1722950</v>
      </c>
      <c r="L40" s="74"/>
      <c r="M40" s="71"/>
    </row>
    <row r="41" spans="2:13" ht="30.75" customHeight="1">
      <c r="B41" s="64" t="s">
        <v>326</v>
      </c>
      <c r="C41" s="67" t="str">
        <f>IF(F41=0,"",VLOOKUP(F41,DS!$C$3:$E$68,3,0))</f>
        <v>TH/16T</v>
      </c>
      <c r="D41" s="65" t="s">
        <v>327</v>
      </c>
      <c r="E41" s="65">
        <v>42751</v>
      </c>
      <c r="F41" s="66" t="s">
        <v>328</v>
      </c>
      <c r="G41" s="67" t="str">
        <f>IF(F41=0,"",VLOOKUP(F41,DS!$C$3:$E$68,2,0))</f>
        <v>0303036566</v>
      </c>
      <c r="H41" s="66" t="s">
        <v>329</v>
      </c>
      <c r="I41" s="72">
        <v>65800000</v>
      </c>
      <c r="J41" s="64"/>
      <c r="K41" s="76">
        <v>6580000</v>
      </c>
      <c r="L41" s="74"/>
      <c r="M41" s="71"/>
    </row>
    <row r="42" spans="2:13" ht="30.75" customHeight="1">
      <c r="B42" s="64" t="s">
        <v>330</v>
      </c>
      <c r="C42" s="67" t="str">
        <f>IF(F42=0,"",VLOOKUP(F42,DS!$C$3:$E$68,3,0))</f>
        <v>DP/16P</v>
      </c>
      <c r="D42" s="65" t="s">
        <v>115</v>
      </c>
      <c r="E42" s="65">
        <v>42753</v>
      </c>
      <c r="F42" s="66" t="s">
        <v>313</v>
      </c>
      <c r="G42" s="67" t="str">
        <f>IF(F42=0,"",VLOOKUP(F42,DS!$C$3:$E$68,2,0))</f>
        <v>1101819710</v>
      </c>
      <c r="H42" s="66" t="s">
        <v>314</v>
      </c>
      <c r="I42" s="72">
        <v>17187000</v>
      </c>
      <c r="J42" s="64"/>
      <c r="K42" s="76">
        <v>1718700</v>
      </c>
      <c r="L42" s="74"/>
      <c r="M42" s="71"/>
    </row>
    <row r="43" spans="2:13" ht="30.75" customHeight="1">
      <c r="B43" s="64" t="s">
        <v>330</v>
      </c>
      <c r="C43" s="67" t="str">
        <f>IF(F43=0,"",VLOOKUP(F43,DS!$C$3:$E$68,3,0))</f>
        <v>NH/15P</v>
      </c>
      <c r="D43" s="65" t="s">
        <v>331</v>
      </c>
      <c r="E43" s="65">
        <v>42755</v>
      </c>
      <c r="F43" s="66" t="s">
        <v>316</v>
      </c>
      <c r="G43" s="67" t="str">
        <f>IF(F43=0,"",VLOOKUP(F43,DS!$C$3:$E$68,2,0))</f>
        <v>0302673259</v>
      </c>
      <c r="H43" s="66" t="s">
        <v>319</v>
      </c>
      <c r="I43" s="72">
        <v>1674000</v>
      </c>
      <c r="J43" s="64"/>
      <c r="K43" s="76">
        <v>167400</v>
      </c>
      <c r="L43" s="74"/>
      <c r="M43" s="71"/>
    </row>
    <row r="44" spans="2:13" ht="30.75" customHeight="1">
      <c r="B44" s="64" t="s">
        <v>330</v>
      </c>
      <c r="C44" s="67" t="str">
        <f>IF(F44=0,"",VLOOKUP(F44,DS!$C$3:$E$68,3,0))</f>
        <v>PA/16P</v>
      </c>
      <c r="D44" s="65" t="s">
        <v>332</v>
      </c>
      <c r="E44" s="65">
        <v>42734</v>
      </c>
      <c r="F44" s="66" t="s">
        <v>333</v>
      </c>
      <c r="G44" s="67" t="str">
        <f>IF(F44=0,"",VLOOKUP(F44,DS!$C$3:$E$68,2,0))</f>
        <v>0301225896</v>
      </c>
      <c r="H44" s="66" t="s">
        <v>334</v>
      </c>
      <c r="I44" s="72">
        <v>860000</v>
      </c>
      <c r="J44" s="64"/>
      <c r="K44" s="76">
        <v>86000</v>
      </c>
      <c r="L44" s="74"/>
      <c r="M44" s="71"/>
    </row>
    <row r="45" spans="2:13" ht="30.75" customHeight="1">
      <c r="B45" s="64" t="s">
        <v>330</v>
      </c>
      <c r="C45" s="67" t="str">
        <f>IF(F45=0,"",VLOOKUP(F45,DS!$C$3:$E$68,3,0))</f>
        <v>TP/17P</v>
      </c>
      <c r="D45" s="65" t="s">
        <v>335</v>
      </c>
      <c r="E45" s="65">
        <v>42732</v>
      </c>
      <c r="F45" s="161" t="s">
        <v>1065</v>
      </c>
      <c r="G45" s="67" t="str">
        <f>IF(F45=0,"",VLOOKUP(F45,DS!$C$3:$E$68,2,0))</f>
        <v>302554935</v>
      </c>
      <c r="H45" s="66" t="s">
        <v>337</v>
      </c>
      <c r="I45" s="72">
        <v>1600000</v>
      </c>
      <c r="J45" s="64"/>
      <c r="K45" s="76">
        <v>80000</v>
      </c>
      <c r="L45" s="74"/>
      <c r="M45" s="71"/>
    </row>
    <row r="46" spans="2:13" ht="30.75" customHeight="1">
      <c r="B46" s="64" t="s">
        <v>338</v>
      </c>
      <c r="C46" s="67">
        <f>IF(F46=0,"",VLOOKUP(F46,DS!$C$3:$E$68,3,0))</f>
        <v>0</v>
      </c>
      <c r="D46" s="65" t="s">
        <v>339</v>
      </c>
      <c r="E46" s="65">
        <v>42738</v>
      </c>
      <c r="F46" s="66" t="s">
        <v>340</v>
      </c>
      <c r="G46" s="67">
        <f>IF(F46=0,"",VLOOKUP(F46,DS!$C$3:$E$68,2,0))</f>
        <v>0</v>
      </c>
      <c r="H46" s="66" t="s">
        <v>341</v>
      </c>
      <c r="I46" s="77">
        <v>6282727</v>
      </c>
      <c r="J46" s="64"/>
      <c r="K46" s="76">
        <v>628273</v>
      </c>
      <c r="L46" s="74"/>
      <c r="M46" s="71"/>
    </row>
    <row r="47" spans="2:13" ht="30.75" customHeight="1">
      <c r="B47" s="64" t="s">
        <v>342</v>
      </c>
      <c r="C47" s="67" t="str">
        <f>IF(F47=0,"",VLOOKUP(F47,DS!$C$3:$E$68,3,0))</f>
        <v>AA/16P</v>
      </c>
      <c r="D47" s="65" t="s">
        <v>343</v>
      </c>
      <c r="E47" s="65">
        <v>42739</v>
      </c>
      <c r="F47" s="66" t="s">
        <v>344</v>
      </c>
      <c r="G47" s="67" t="str">
        <f>IF(F47=0,"",VLOOKUP(F47,DS!$C$3:$E$68,2,0))</f>
        <v>0300450673</v>
      </c>
      <c r="H47" s="66" t="s">
        <v>345</v>
      </c>
      <c r="I47" s="77">
        <v>1564954</v>
      </c>
      <c r="J47" s="64"/>
      <c r="K47" s="76">
        <v>156496</v>
      </c>
      <c r="L47" s="74"/>
      <c r="M47" s="71"/>
    </row>
    <row r="48" spans="2:13" ht="30.75" customHeight="1">
      <c r="B48" s="64" t="s">
        <v>346</v>
      </c>
      <c r="C48" s="67" t="str">
        <f>IF(F48=0,"",VLOOKUP(F48,DS!$C$3:$E$68,3,0))</f>
        <v>LA/16E</v>
      </c>
      <c r="D48" s="65" t="s">
        <v>347</v>
      </c>
      <c r="E48" s="65">
        <v>42741</v>
      </c>
      <c r="F48" s="66" t="s">
        <v>348</v>
      </c>
      <c r="G48" s="67" t="str">
        <f>IF(F48=0,"",VLOOKUP(F48,DS!$C$3:$E$68,2,0))</f>
        <v>0106869738-030</v>
      </c>
      <c r="H48" s="66" t="s">
        <v>349</v>
      </c>
      <c r="I48" s="77">
        <v>2151242</v>
      </c>
      <c r="J48" s="64"/>
      <c r="K48" s="76">
        <v>215124</v>
      </c>
      <c r="L48" s="74"/>
      <c r="M48" s="71"/>
    </row>
    <row r="49" spans="2:13" ht="30.75" customHeight="1">
      <c r="B49" s="64" t="s">
        <v>350</v>
      </c>
      <c r="C49" s="67" t="str">
        <f>IF(F49=0,"",VLOOKUP(F49,DS!$C$3:$E$68,3,0))</f>
        <v>TP/17P</v>
      </c>
      <c r="D49" s="65" t="s">
        <v>351</v>
      </c>
      <c r="E49" s="65">
        <v>42741</v>
      </c>
      <c r="F49" s="161" t="s">
        <v>1065</v>
      </c>
      <c r="G49" s="67" t="str">
        <f>IF(F49=0,"",VLOOKUP(F49,DS!$C$3:$E$68,2,0))</f>
        <v>302554935</v>
      </c>
      <c r="H49" s="66" t="s">
        <v>337</v>
      </c>
      <c r="I49" s="77">
        <v>7800000</v>
      </c>
      <c r="J49" s="64"/>
      <c r="K49" s="76">
        <v>390000</v>
      </c>
      <c r="L49" s="74"/>
      <c r="M49" s="71"/>
    </row>
    <row r="50" spans="2:13" ht="30.75" customHeight="1">
      <c r="B50" s="64" t="s">
        <v>352</v>
      </c>
      <c r="C50" s="67" t="str">
        <f>IF(F50=0,"",VLOOKUP(F50,DS!$C$3:$E$68,3,0))</f>
        <v>TT/16P</v>
      </c>
      <c r="D50" s="65" t="s">
        <v>353</v>
      </c>
      <c r="E50" s="65">
        <v>42745</v>
      </c>
      <c r="F50" s="66" t="s">
        <v>354</v>
      </c>
      <c r="G50" s="67" t="str">
        <f>IF(F50=0,"",VLOOKUP(F50,DS!$C$3:$E$68,2,0))</f>
        <v>0300710843</v>
      </c>
      <c r="H50" s="66" t="s">
        <v>355</v>
      </c>
      <c r="I50" s="77">
        <v>668720</v>
      </c>
      <c r="J50" s="64"/>
      <c r="K50" s="76">
        <v>66872</v>
      </c>
      <c r="L50" s="74"/>
      <c r="M50" s="71"/>
    </row>
    <row r="51" spans="2:13" ht="30.75" customHeight="1">
      <c r="B51" s="64" t="s">
        <v>356</v>
      </c>
      <c r="C51" s="67" t="str">
        <f>IF(F51=0,"",VLOOKUP(F51,DS!$C$3:$E$68,3,0))</f>
        <v>AA/14P</v>
      </c>
      <c r="D51" s="65" t="s">
        <v>357</v>
      </c>
      <c r="E51" s="65">
        <v>42745</v>
      </c>
      <c r="F51" s="66" t="s">
        <v>358</v>
      </c>
      <c r="G51" s="67" t="str">
        <f>IF(F51=0,"",VLOOKUP(F51,DS!$C$3:$E$68,2,0))</f>
        <v>0302499201</v>
      </c>
      <c r="H51" s="66" t="s">
        <v>359</v>
      </c>
      <c r="I51" s="77">
        <v>10122727</v>
      </c>
      <c r="J51" s="64"/>
      <c r="K51" s="76">
        <v>1012273</v>
      </c>
      <c r="L51" s="74"/>
      <c r="M51" s="71"/>
    </row>
    <row r="52" spans="2:13" ht="30.75" customHeight="1">
      <c r="B52" s="64" t="s">
        <v>360</v>
      </c>
      <c r="C52" s="67" t="str">
        <f>IF(F52=0,"",VLOOKUP(F52,DS!$C$3:$E$68,3,0))</f>
        <v>AC/16P</v>
      </c>
      <c r="D52" s="65" t="s">
        <v>361</v>
      </c>
      <c r="E52" s="65">
        <v>42746</v>
      </c>
      <c r="F52" s="66" t="s">
        <v>362</v>
      </c>
      <c r="G52" s="67" t="str">
        <f>IF(F52=0,"",VLOOKUP(F52,DS!$C$3:$E$68,2,0))</f>
        <v>0300514849</v>
      </c>
      <c r="H52" s="66" t="s">
        <v>363</v>
      </c>
      <c r="I52" s="77">
        <v>8079091</v>
      </c>
      <c r="J52" s="64"/>
      <c r="K52" s="77">
        <v>807909</v>
      </c>
      <c r="L52" s="74"/>
      <c r="M52" s="71"/>
    </row>
    <row r="53" spans="2:13" ht="30.75" customHeight="1">
      <c r="B53" s="64" t="s">
        <v>364</v>
      </c>
      <c r="C53" s="67" t="str">
        <f>IF(F53=0,"",VLOOKUP(F53,DS!$C$3:$E$68,3,0))</f>
        <v>TV/17P</v>
      </c>
      <c r="D53" s="65" t="s">
        <v>365</v>
      </c>
      <c r="E53" s="65">
        <v>42746</v>
      </c>
      <c r="F53" s="66" t="s">
        <v>366</v>
      </c>
      <c r="G53" s="67" t="str">
        <f>IF(F53=0,"",VLOOKUP(F53,DS!$C$3:$E$68,2,0))</f>
        <v>0310151760</v>
      </c>
      <c r="H53" s="66" t="s">
        <v>367</v>
      </c>
      <c r="I53" s="77">
        <v>800000</v>
      </c>
      <c r="J53" s="64"/>
      <c r="K53" s="76">
        <v>80000</v>
      </c>
      <c r="L53" s="74"/>
      <c r="M53" s="71"/>
    </row>
    <row r="54" spans="2:13" ht="30.75" customHeight="1">
      <c r="B54" s="64" t="s">
        <v>368</v>
      </c>
      <c r="C54" s="67" t="str">
        <f>IF(F54=0,"",VLOOKUP(F54,DS!$C$3:$E$68,3,0))</f>
        <v>AA/16P</v>
      </c>
      <c r="D54" s="65" t="s">
        <v>369</v>
      </c>
      <c r="E54" s="65">
        <v>42746</v>
      </c>
      <c r="F54" s="66" t="s">
        <v>344</v>
      </c>
      <c r="G54" s="67" t="str">
        <f>IF(F54=0,"",VLOOKUP(F54,DS!$C$3:$E$68,2,0))</f>
        <v>0300450673</v>
      </c>
      <c r="H54" s="66" t="s">
        <v>345</v>
      </c>
      <c r="I54" s="77">
        <v>3216855</v>
      </c>
      <c r="J54" s="64"/>
      <c r="K54" s="76">
        <v>321685</v>
      </c>
      <c r="L54" s="74"/>
      <c r="M54" s="71"/>
    </row>
    <row r="55" spans="2:13" ht="30.75" customHeight="1">
      <c r="B55" s="64" t="s">
        <v>370</v>
      </c>
      <c r="C55" s="67" t="str">
        <f>IF(F55=0,"",VLOOKUP(F55,DS!$C$3:$E$68,3,0))</f>
        <v>NA/16P</v>
      </c>
      <c r="D55" s="65" t="s">
        <v>371</v>
      </c>
      <c r="E55" s="65">
        <v>42748</v>
      </c>
      <c r="F55" s="66" t="s">
        <v>372</v>
      </c>
      <c r="G55" s="67" t="str">
        <f>IF(F55=0,"",VLOOKUP(F55,DS!$C$3:$E$68,2,0))</f>
        <v>0303507529</v>
      </c>
      <c r="H55" s="66" t="s">
        <v>373</v>
      </c>
      <c r="I55" s="77">
        <v>2598000</v>
      </c>
      <c r="J55" s="64"/>
      <c r="K55" s="76">
        <v>259800</v>
      </c>
      <c r="L55" s="74"/>
      <c r="M55" s="71"/>
    </row>
    <row r="56" spans="2:13" ht="30.75" customHeight="1">
      <c r="B56" s="64" t="s">
        <v>374</v>
      </c>
      <c r="C56" s="67" t="str">
        <f>IF(F56=0,"",VLOOKUP(F56,DS!$C$3:$E$68,3,0))</f>
        <v>AA/16P</v>
      </c>
      <c r="D56" s="65" t="s">
        <v>375</v>
      </c>
      <c r="E56" s="65">
        <v>42750</v>
      </c>
      <c r="F56" s="66" t="s">
        <v>344</v>
      </c>
      <c r="G56" s="67" t="str">
        <f>IF(F56=0,"",VLOOKUP(F56,DS!$C$3:$E$68,2,0))</f>
        <v>0300450673</v>
      </c>
      <c r="H56" s="66" t="s">
        <v>345</v>
      </c>
      <c r="I56" s="77">
        <v>1731127</v>
      </c>
      <c r="J56" s="64"/>
      <c r="K56" s="76">
        <v>173113</v>
      </c>
      <c r="L56" s="74"/>
      <c r="M56" s="71"/>
    </row>
    <row r="57" spans="2:13" ht="30.75" customHeight="1">
      <c r="B57" s="64" t="s">
        <v>376</v>
      </c>
      <c r="C57" s="67" t="str">
        <f>IF(F57=0,"",VLOOKUP(F57,DS!$C$3:$E$68,3,0))</f>
        <v>NN/16P</v>
      </c>
      <c r="D57" s="65" t="s">
        <v>377</v>
      </c>
      <c r="E57" s="65">
        <v>42753</v>
      </c>
      <c r="F57" s="66" t="s">
        <v>378</v>
      </c>
      <c r="G57" s="67" t="str">
        <f>IF(F57=0,"",VLOOKUP(F57,DS!$C$3:$E$68,2,0))</f>
        <v>0304680974</v>
      </c>
      <c r="H57" s="66" t="s">
        <v>379</v>
      </c>
      <c r="I57" s="77">
        <v>1460000</v>
      </c>
      <c r="J57" s="64"/>
      <c r="K57" s="76">
        <v>146000</v>
      </c>
      <c r="L57" s="74"/>
      <c r="M57" s="71"/>
    </row>
    <row r="58" spans="2:13" ht="30.75" customHeight="1">
      <c r="B58" s="64" t="s">
        <v>380</v>
      </c>
      <c r="C58" s="67" t="str">
        <f>IF(F58=0,"",VLOOKUP(F58,DS!$C$3:$E$68,3,0))</f>
        <v>AA/16P</v>
      </c>
      <c r="D58" s="65" t="s">
        <v>381</v>
      </c>
      <c r="E58" s="65">
        <v>42754</v>
      </c>
      <c r="F58" s="66" t="s">
        <v>344</v>
      </c>
      <c r="G58" s="67" t="str">
        <f>IF(F58=0,"",VLOOKUP(F58,DS!$C$3:$E$68,2,0))</f>
        <v>0300450673</v>
      </c>
      <c r="H58" s="66" t="s">
        <v>345</v>
      </c>
      <c r="I58" s="77">
        <v>1364618</v>
      </c>
      <c r="J58" s="64"/>
      <c r="K58" s="76">
        <v>136462</v>
      </c>
      <c r="L58" s="74"/>
      <c r="M58" s="71"/>
    </row>
    <row r="59" spans="2:13" ht="30.75" customHeight="1">
      <c r="B59" s="64" t="s">
        <v>382</v>
      </c>
      <c r="C59" s="67" t="str">
        <f>IF(F59=0,"",VLOOKUP(F59,DS!$C$3:$E$68,3,0))</f>
        <v>SE/17P</v>
      </c>
      <c r="D59" s="65" t="s">
        <v>383</v>
      </c>
      <c r="E59" s="65">
        <v>42755</v>
      </c>
      <c r="F59" s="66" t="s">
        <v>384</v>
      </c>
      <c r="G59" s="67" t="str">
        <f>IF(F59=0,"",VLOOKUP(F59,DS!$C$3:$E$68,2,0))</f>
        <v>0300740037</v>
      </c>
      <c r="H59" s="66" t="s">
        <v>379</v>
      </c>
      <c r="I59" s="77">
        <v>354533</v>
      </c>
      <c r="J59" s="64"/>
      <c r="K59" s="76">
        <v>35453</v>
      </c>
      <c r="L59" s="74"/>
      <c r="M59" s="71"/>
    </row>
    <row r="60" spans="2:13" ht="30.75" customHeight="1">
      <c r="B60" s="64" t="s">
        <v>385</v>
      </c>
      <c r="C60" s="67" t="str">
        <f>IF(F60=0,"",VLOOKUP(F60,DS!$C$3:$E$68,3,0))</f>
        <v>PV/16T</v>
      </c>
      <c r="D60" s="65" t="s">
        <v>386</v>
      </c>
      <c r="E60" s="65">
        <v>42755</v>
      </c>
      <c r="F60" s="66" t="s">
        <v>387</v>
      </c>
      <c r="G60" s="67" t="str">
        <f>IF(F60=0,"",VLOOKUP(F60,DS!$C$3:$E$68,2,0))</f>
        <v>0304998358</v>
      </c>
      <c r="H60" s="66" t="s">
        <v>388</v>
      </c>
      <c r="I60" s="77">
        <v>700000</v>
      </c>
      <c r="J60" s="64"/>
      <c r="K60" s="76">
        <v>70000</v>
      </c>
      <c r="L60" s="74"/>
      <c r="M60" s="71"/>
    </row>
    <row r="61" spans="2:13" ht="30.75" customHeight="1">
      <c r="B61" s="64" t="s">
        <v>389</v>
      </c>
      <c r="C61" s="67" t="str">
        <f>IF(F61=0,"",VLOOKUP(F61,DS!$C$3:$E$68,3,0))</f>
        <v>AA/16P</v>
      </c>
      <c r="D61" s="65" t="s">
        <v>390</v>
      </c>
      <c r="E61" s="65">
        <v>42759</v>
      </c>
      <c r="F61" s="66" t="s">
        <v>344</v>
      </c>
      <c r="G61" s="67" t="str">
        <f>IF(F61=0,"",VLOOKUP(F61,DS!$C$3:$E$68,2,0))</f>
        <v>0300450673</v>
      </c>
      <c r="H61" s="66" t="s">
        <v>345</v>
      </c>
      <c r="I61" s="77">
        <v>2815663</v>
      </c>
      <c r="J61" s="64"/>
      <c r="K61" s="76">
        <v>281567</v>
      </c>
      <c r="L61" s="74"/>
      <c r="M61" s="71"/>
    </row>
    <row r="62" spans="2:13" ht="30.75" customHeight="1">
      <c r="B62" s="64" t="s">
        <v>391</v>
      </c>
      <c r="C62" s="67" t="str">
        <f>IF(F62=0,"",VLOOKUP(F62,DS!$C$3:$E$68,3,0))</f>
        <v>NN/16P</v>
      </c>
      <c r="D62" s="65" t="s">
        <v>392</v>
      </c>
      <c r="E62" s="65">
        <v>42759</v>
      </c>
      <c r="F62" s="66" t="s">
        <v>378</v>
      </c>
      <c r="G62" s="67" t="str">
        <f>IF(F62=0,"",VLOOKUP(F62,DS!$C$3:$E$68,2,0))</f>
        <v>0304680974</v>
      </c>
      <c r="H62" s="66" t="s">
        <v>393</v>
      </c>
      <c r="I62" s="77">
        <v>960000</v>
      </c>
      <c r="J62" s="64"/>
      <c r="K62" s="76">
        <v>96000</v>
      </c>
      <c r="L62" s="74"/>
      <c r="M62" s="71"/>
    </row>
    <row r="63" spans="2:13" ht="30.75" customHeight="1">
      <c r="B63" s="64" t="s">
        <v>394</v>
      </c>
      <c r="C63" s="67" t="str">
        <f>IF(F63=0,"",VLOOKUP(F63,DS!$C$3:$E$68,3,0))</f>
        <v>HL/15P</v>
      </c>
      <c r="D63" s="65" t="s">
        <v>395</v>
      </c>
      <c r="E63" s="65">
        <v>42760</v>
      </c>
      <c r="F63" s="66" t="s">
        <v>396</v>
      </c>
      <c r="G63" s="67" t="str">
        <f>IF(F63=0,"",VLOOKUP(F63,DS!$C$3:$E$68,2,0))</f>
        <v>1100678866</v>
      </c>
      <c r="H63" s="66" t="s">
        <v>397</v>
      </c>
      <c r="I63" s="77">
        <v>14435484</v>
      </c>
      <c r="J63" s="64"/>
      <c r="K63" s="76">
        <v>1443548</v>
      </c>
      <c r="L63" s="74"/>
      <c r="M63" s="71"/>
    </row>
    <row r="64" spans="2:13" ht="30.75" customHeight="1">
      <c r="B64" s="64" t="s">
        <v>398</v>
      </c>
      <c r="C64" s="67" t="str">
        <f>IF(F64=0,"",VLOOKUP(F64,DS!$C$3:$E$68,3,0))</f>
        <v>AA/16P</v>
      </c>
      <c r="D64" s="65" t="s">
        <v>399</v>
      </c>
      <c r="E64" s="65">
        <v>42766</v>
      </c>
      <c r="F64" s="66" t="s">
        <v>344</v>
      </c>
      <c r="G64" s="67" t="str">
        <f>IF(F64=0,"",VLOOKUP(F64,DS!$C$3:$E$68,2,0))</f>
        <v>0300450673</v>
      </c>
      <c r="H64" s="66" t="s">
        <v>345</v>
      </c>
      <c r="I64" s="77">
        <v>1563581</v>
      </c>
      <c r="J64" s="64"/>
      <c r="K64" s="76">
        <v>156359</v>
      </c>
      <c r="L64" s="74"/>
      <c r="M64" s="71"/>
    </row>
    <row r="65" spans="2:13" ht="30.75" customHeight="1">
      <c r="B65" s="64" t="s">
        <v>400</v>
      </c>
      <c r="C65" s="67"/>
      <c r="D65" s="65"/>
      <c r="E65" s="65">
        <v>42766</v>
      </c>
      <c r="F65" s="66" t="s">
        <v>401</v>
      </c>
      <c r="G65" s="67"/>
      <c r="H65" s="66" t="s">
        <v>402</v>
      </c>
      <c r="I65" s="77">
        <v>1245455</v>
      </c>
      <c r="J65" s="64"/>
      <c r="K65" s="76">
        <v>124545</v>
      </c>
      <c r="L65" s="74"/>
      <c r="M65" s="71"/>
    </row>
    <row r="66" spans="2:13" ht="30.75" customHeight="1">
      <c r="B66" s="64" t="s">
        <v>403</v>
      </c>
      <c r="C66" s="67" t="str">
        <f>IF(F66=0,"",VLOOKUP(F66,DS!$C$3:$E$68,3,0))</f>
        <v>AA/17T</v>
      </c>
      <c r="D66" s="65" t="s">
        <v>404</v>
      </c>
      <c r="E66" s="65">
        <v>42739</v>
      </c>
      <c r="F66" s="66" t="s">
        <v>405</v>
      </c>
      <c r="G66" s="67" t="str">
        <f>IF(F66=0,"",VLOOKUP(F66,DS!$C$3:$E$68,2,0))</f>
        <v>0101057919-029</v>
      </c>
      <c r="H66" s="66" t="s">
        <v>406</v>
      </c>
      <c r="I66" s="77">
        <v>20000</v>
      </c>
      <c r="J66" s="64"/>
      <c r="K66" s="76">
        <v>2000</v>
      </c>
      <c r="L66" s="74"/>
      <c r="M66" s="71"/>
    </row>
    <row r="67" spans="2:13" ht="30.75" customHeight="1">
      <c r="B67" s="64" t="s">
        <v>407</v>
      </c>
      <c r="C67" s="67" t="str">
        <f>IF(F67=0,"",VLOOKUP(F67,DS!$C$3:$E$68,3,0))</f>
        <v>AA/17T</v>
      </c>
      <c r="D67" s="65" t="s">
        <v>404</v>
      </c>
      <c r="E67" s="65">
        <v>42739</v>
      </c>
      <c r="F67" s="66" t="s">
        <v>405</v>
      </c>
      <c r="G67" s="67" t="str">
        <f>IF(F67=0,"",VLOOKUP(F67,DS!$C$3:$E$68,2,0))</f>
        <v>0101057919-029</v>
      </c>
      <c r="H67" s="66" t="s">
        <v>406</v>
      </c>
      <c r="I67" s="77">
        <v>20000</v>
      </c>
      <c r="J67" s="64"/>
      <c r="K67" s="76">
        <v>2000</v>
      </c>
      <c r="L67" s="74"/>
      <c r="M67" s="71"/>
    </row>
    <row r="68" spans="2:13" ht="30.75" customHeight="1">
      <c r="B68" s="64" t="s">
        <v>408</v>
      </c>
      <c r="C68" s="67" t="str">
        <f>IF(F68=0,"",VLOOKUP(F68,DS!$C$3:$E$68,3,0))</f>
        <v>AA/17T</v>
      </c>
      <c r="D68" s="65" t="s">
        <v>404</v>
      </c>
      <c r="E68" s="65">
        <v>42746</v>
      </c>
      <c r="F68" s="66" t="s">
        <v>405</v>
      </c>
      <c r="G68" s="67" t="str">
        <f>IF(F68=0,"",VLOOKUP(F68,DS!$C$3:$E$68,2,0))</f>
        <v>0101057919-029</v>
      </c>
      <c r="H68" s="66" t="s">
        <v>406</v>
      </c>
      <c r="I68" s="77">
        <v>1000000</v>
      </c>
      <c r="J68" s="64"/>
      <c r="K68" s="76">
        <v>100000</v>
      </c>
      <c r="L68" s="74"/>
      <c r="M68" s="71"/>
    </row>
    <row r="69" spans="2:13" ht="30.75" customHeight="1">
      <c r="B69" s="64" t="s">
        <v>409</v>
      </c>
      <c r="C69" s="67" t="str">
        <f>IF(F69=0,"",VLOOKUP(F69,DS!$C$3:$E$68,3,0))</f>
        <v>AA/17T</v>
      </c>
      <c r="D69" s="65" t="s">
        <v>404</v>
      </c>
      <c r="E69" s="65">
        <v>42754</v>
      </c>
      <c r="F69" s="66" t="s">
        <v>405</v>
      </c>
      <c r="G69" s="67" t="str">
        <f>IF(F69=0,"",VLOOKUP(F69,DS!$C$3:$E$68,2,0))</f>
        <v>0101057919-029</v>
      </c>
      <c r="H69" s="66" t="s">
        <v>406</v>
      </c>
      <c r="I69" s="77">
        <v>10000</v>
      </c>
      <c r="J69" s="64"/>
      <c r="K69" s="76">
        <v>1000</v>
      </c>
      <c r="L69" s="74"/>
      <c r="M69" s="71"/>
    </row>
    <row r="70" spans="2:13" ht="30.75" customHeight="1">
      <c r="B70" s="64" t="s">
        <v>410</v>
      </c>
      <c r="C70" s="67" t="str">
        <f>IF(F70=0,"",VLOOKUP(F70,DS!$C$3:$E$68,3,0))</f>
        <v>AA/17T</v>
      </c>
      <c r="D70" s="65" t="s">
        <v>404</v>
      </c>
      <c r="E70" s="65">
        <v>42754</v>
      </c>
      <c r="F70" s="66" t="s">
        <v>405</v>
      </c>
      <c r="G70" s="67" t="str">
        <f>IF(F70=0,"",VLOOKUP(F70,DS!$C$3:$E$68,2,0))</f>
        <v>0101057919-029</v>
      </c>
      <c r="H70" s="66" t="s">
        <v>406</v>
      </c>
      <c r="I70" s="77">
        <v>10000</v>
      </c>
      <c r="J70" s="64"/>
      <c r="K70" s="76">
        <v>1000</v>
      </c>
      <c r="L70" s="74"/>
      <c r="M70" s="71"/>
    </row>
    <row r="71" spans="2:13" ht="30.75" customHeight="1">
      <c r="B71" s="64" t="s">
        <v>411</v>
      </c>
      <c r="C71" s="67" t="str">
        <f>IF(F71=0,"",VLOOKUP(F71,DS!$C$3:$E$68,3,0))</f>
        <v>AA/17T</v>
      </c>
      <c r="D71" s="65" t="s">
        <v>404</v>
      </c>
      <c r="E71" s="65">
        <v>42754</v>
      </c>
      <c r="F71" s="66" t="s">
        <v>405</v>
      </c>
      <c r="G71" s="67" t="str">
        <f>IF(F71=0,"",VLOOKUP(F71,DS!$C$3:$E$68,2,0))</f>
        <v>0101057919-029</v>
      </c>
      <c r="H71" s="66" t="s">
        <v>406</v>
      </c>
      <c r="I71" s="77">
        <v>10000</v>
      </c>
      <c r="J71" s="64"/>
      <c r="K71" s="76">
        <v>1000</v>
      </c>
      <c r="L71" s="74"/>
      <c r="M71" s="71"/>
    </row>
    <row r="72" spans="2:13" ht="30.75" customHeight="1">
      <c r="B72" s="64" t="s">
        <v>412</v>
      </c>
      <c r="C72" s="67" t="str">
        <f>IF(F72=0,"",VLOOKUP(F72,DS!$C$3:$E$68,3,0))</f>
        <v>AA/17T</v>
      </c>
      <c r="D72" s="65" t="s">
        <v>404</v>
      </c>
      <c r="E72" s="65">
        <v>42755</v>
      </c>
      <c r="F72" s="66" t="s">
        <v>405</v>
      </c>
      <c r="G72" s="67" t="str">
        <f>IF(F72=0,"",VLOOKUP(F72,DS!$C$3:$E$68,2,0))</f>
        <v>0101057919-029</v>
      </c>
      <c r="H72" s="66" t="s">
        <v>406</v>
      </c>
      <c r="I72" s="77">
        <v>10000</v>
      </c>
      <c r="J72" s="64"/>
      <c r="K72" s="76">
        <v>1000</v>
      </c>
      <c r="L72" s="74"/>
      <c r="M72" s="71"/>
    </row>
    <row r="73" spans="2:13" ht="30.75" customHeight="1">
      <c r="B73" s="64" t="s">
        <v>413</v>
      </c>
      <c r="C73" s="67" t="str">
        <f>IF(F73=0,"",VLOOKUP(F73,DS!$C$3:$E$68,3,0))</f>
        <v>AA/17T</v>
      </c>
      <c r="D73" s="65" t="s">
        <v>404</v>
      </c>
      <c r="E73" s="65">
        <v>42755</v>
      </c>
      <c r="F73" s="66" t="s">
        <v>405</v>
      </c>
      <c r="G73" s="67" t="str">
        <f>IF(F73=0,"",VLOOKUP(F73,DS!$C$3:$E$68,2,0))</f>
        <v>0101057919-029</v>
      </c>
      <c r="H73" s="66" t="s">
        <v>406</v>
      </c>
      <c r="I73" s="77">
        <v>10000</v>
      </c>
      <c r="J73" s="64"/>
      <c r="K73" s="76">
        <v>1000</v>
      </c>
      <c r="L73" s="74"/>
      <c r="M73" s="71"/>
    </row>
    <row r="74" spans="2:13" ht="30.75" customHeight="1">
      <c r="B74" s="64" t="s">
        <v>414</v>
      </c>
      <c r="C74" s="67" t="str">
        <f>IF(F74=0,"",VLOOKUP(F74,DS!$C$3:$E$68,3,0))</f>
        <v>AA/17T</v>
      </c>
      <c r="D74" s="65" t="s">
        <v>404</v>
      </c>
      <c r="E74" s="65">
        <v>42755</v>
      </c>
      <c r="F74" s="66" t="s">
        <v>405</v>
      </c>
      <c r="G74" s="67" t="str">
        <f>IF(F74=0,"",VLOOKUP(F74,DS!$C$3:$E$68,2,0))</f>
        <v>0101057919-029</v>
      </c>
      <c r="H74" s="66" t="s">
        <v>406</v>
      </c>
      <c r="I74" s="77">
        <v>180000</v>
      </c>
      <c r="J74" s="64"/>
      <c r="K74" s="76">
        <v>18000</v>
      </c>
      <c r="L74" s="74"/>
      <c r="M74" s="71"/>
    </row>
    <row r="75" spans="2:13" ht="30.75" customHeight="1">
      <c r="B75" s="64" t="s">
        <v>415</v>
      </c>
      <c r="C75" s="67" t="str">
        <f>IF(F75=0,"",VLOOKUP(F75,DS!$C$3:$E$68,3,0))</f>
        <v>AA/17T</v>
      </c>
      <c r="D75" s="65" t="s">
        <v>404</v>
      </c>
      <c r="E75" s="65">
        <v>42741</v>
      </c>
      <c r="F75" s="66" t="s">
        <v>405</v>
      </c>
      <c r="G75" s="67" t="str">
        <f>IF(F75=0,"",VLOOKUP(F75,DS!$C$3:$E$68,2,0))</f>
        <v>0101057919-029</v>
      </c>
      <c r="H75" s="66" t="s">
        <v>416</v>
      </c>
      <c r="I75" s="77">
        <v>67500</v>
      </c>
      <c r="J75" s="64"/>
      <c r="K75" s="76">
        <v>6750</v>
      </c>
      <c r="L75" s="74"/>
      <c r="M75" s="71"/>
    </row>
    <row r="76" spans="2:13" ht="30.75" customHeight="1">
      <c r="B76" s="64" t="s">
        <v>417</v>
      </c>
      <c r="C76" s="67" t="str">
        <f>IF(F76=0,"",VLOOKUP(F76,DS!$C$3:$E$68,3,0))</f>
        <v>BT/17T</v>
      </c>
      <c r="D76" s="65" t="s">
        <v>418</v>
      </c>
      <c r="E76" s="65">
        <v>42744</v>
      </c>
      <c r="F76" s="66" t="s">
        <v>419</v>
      </c>
      <c r="G76" s="67" t="str">
        <f>IF(F76=0,"",VLOOKUP(F76,DS!$C$3:$E$68,2,0))</f>
        <v>0301179079-035</v>
      </c>
      <c r="H76" s="66" t="s">
        <v>420</v>
      </c>
      <c r="I76" s="77">
        <v>600170</v>
      </c>
      <c r="J76" s="64"/>
      <c r="K76" s="76">
        <v>60017</v>
      </c>
      <c r="L76" s="74"/>
      <c r="M76" s="71"/>
    </row>
    <row r="77" spans="2:13" ht="30.75" customHeight="1">
      <c r="B77" s="64" t="s">
        <v>421</v>
      </c>
      <c r="C77" s="67" t="str">
        <f>IF(F77=0,"",VLOOKUP(F77,DS!$C$3:$E$68,3,0))</f>
        <v>BT/17T</v>
      </c>
      <c r="D77" s="65" t="s">
        <v>418</v>
      </c>
      <c r="E77" s="65">
        <v>42744</v>
      </c>
      <c r="F77" s="66" t="s">
        <v>419</v>
      </c>
      <c r="G77" s="67" t="str">
        <f>IF(F77=0,"",VLOOKUP(F77,DS!$C$3:$E$68,2,0))</f>
        <v>0301179079-035</v>
      </c>
      <c r="H77" s="66" t="s">
        <v>406</v>
      </c>
      <c r="I77" s="77">
        <v>164528</v>
      </c>
      <c r="J77" s="64"/>
      <c r="K77" s="76">
        <v>16453</v>
      </c>
      <c r="L77" s="74"/>
      <c r="M77" s="71"/>
    </row>
    <row r="78" spans="2:13" ht="30.75" customHeight="1">
      <c r="B78" s="64" t="s">
        <v>422</v>
      </c>
      <c r="C78" s="67" t="str">
        <f>IF(F78=0,"",VLOOKUP(F78,DS!$C$3:$E$68,3,0))</f>
        <v>BT/17T</v>
      </c>
      <c r="D78" s="65" t="s">
        <v>418</v>
      </c>
      <c r="E78" s="65">
        <v>42744</v>
      </c>
      <c r="F78" s="66" t="s">
        <v>419</v>
      </c>
      <c r="G78" s="67" t="str">
        <f>IF(F78=0,"",VLOOKUP(F78,DS!$C$3:$E$68,2,0))</f>
        <v>0301179079-035</v>
      </c>
      <c r="H78" s="66" t="s">
        <v>406</v>
      </c>
      <c r="I78" s="77">
        <v>20000</v>
      </c>
      <c r="J78" s="64"/>
      <c r="K78" s="76">
        <v>2000</v>
      </c>
      <c r="L78" s="74"/>
      <c r="M78" s="71"/>
    </row>
    <row r="79" spans="2:13" ht="30.75" customHeight="1">
      <c r="B79" s="64" t="s">
        <v>423</v>
      </c>
      <c r="C79" s="67" t="str">
        <f>IF(F79=0,"",VLOOKUP(F79,DS!$C$3:$E$68,3,0))</f>
        <v>BT/17T</v>
      </c>
      <c r="D79" s="65" t="s">
        <v>418</v>
      </c>
      <c r="E79" s="65">
        <v>42744</v>
      </c>
      <c r="F79" s="66" t="s">
        <v>419</v>
      </c>
      <c r="G79" s="67" t="str">
        <f>IF(F79=0,"",VLOOKUP(F79,DS!$C$3:$E$68,2,0))</f>
        <v>0301179079-035</v>
      </c>
      <c r="H79" s="66" t="s">
        <v>406</v>
      </c>
      <c r="I79" s="77">
        <v>20000</v>
      </c>
      <c r="J79" s="64"/>
      <c r="K79" s="76">
        <v>2000</v>
      </c>
      <c r="L79" s="74"/>
      <c r="M79" s="71"/>
    </row>
    <row r="80" spans="2:13" ht="30.75" customHeight="1">
      <c r="B80" s="64" t="s">
        <v>424</v>
      </c>
      <c r="C80" s="67" t="str">
        <f>IF(F80=0,"",VLOOKUP(F80,DS!$C$3:$E$68,3,0))</f>
        <v>BT/17T</v>
      </c>
      <c r="D80" s="65" t="s">
        <v>418</v>
      </c>
      <c r="E80" s="65">
        <v>42754</v>
      </c>
      <c r="F80" s="66" t="s">
        <v>419</v>
      </c>
      <c r="G80" s="67" t="str">
        <f>IF(F80=0,"",VLOOKUP(F80,DS!$C$3:$E$68,2,0))</f>
        <v>0301179079-035</v>
      </c>
      <c r="H80" s="66" t="s">
        <v>406</v>
      </c>
      <c r="I80" s="77">
        <v>20000</v>
      </c>
      <c r="J80" s="64"/>
      <c r="K80" s="76">
        <v>2000</v>
      </c>
      <c r="L80" s="74"/>
      <c r="M80" s="71"/>
    </row>
    <row r="81" spans="2:13" ht="30.75" customHeight="1">
      <c r="B81" s="64" t="s">
        <v>425</v>
      </c>
      <c r="C81" s="67" t="str">
        <f>IF(F81=0,"",VLOOKUP(F81,DS!$C$3:$E$68,3,0))</f>
        <v>BT/17T</v>
      </c>
      <c r="D81" s="65" t="s">
        <v>418</v>
      </c>
      <c r="E81" s="65">
        <v>42754</v>
      </c>
      <c r="F81" s="66" t="s">
        <v>419</v>
      </c>
      <c r="G81" s="67" t="str">
        <f>IF(F81=0,"",VLOOKUP(F81,DS!$C$3:$E$68,2,0))</f>
        <v>0301179079-035</v>
      </c>
      <c r="H81" s="66" t="s">
        <v>406</v>
      </c>
      <c r="I81" s="77">
        <v>20000</v>
      </c>
      <c r="J81" s="64"/>
      <c r="K81" s="76">
        <v>2000</v>
      </c>
      <c r="L81" s="74"/>
      <c r="M81" s="71"/>
    </row>
    <row r="82" spans="2:13">
      <c r="B82" s="69"/>
      <c r="C82" s="64"/>
      <c r="D82" s="65"/>
      <c r="E82" s="65"/>
      <c r="F82" s="66"/>
      <c r="G82" s="67"/>
      <c r="H82" s="66"/>
      <c r="I82" s="77"/>
      <c r="J82" s="64"/>
      <c r="K82" s="76"/>
      <c r="L82" s="74"/>
      <c r="M82" s="71"/>
    </row>
    <row r="83" spans="2:13">
      <c r="B83" s="78"/>
      <c r="C83" s="78"/>
      <c r="D83" s="79"/>
      <c r="E83" s="79"/>
      <c r="F83" s="80"/>
      <c r="G83" s="81"/>
      <c r="H83" s="80"/>
      <c r="I83" s="82"/>
      <c r="J83" s="78"/>
      <c r="K83" s="83"/>
      <c r="L83" s="84"/>
      <c r="M83" s="71"/>
    </row>
    <row r="84" spans="2:13" s="85" customFormat="1">
      <c r="B84" s="86" t="s">
        <v>28</v>
      </c>
      <c r="C84" s="86"/>
      <c r="D84" s="87"/>
      <c r="E84" s="88"/>
      <c r="F84" s="88"/>
      <c r="G84" s="88"/>
      <c r="H84" s="88"/>
      <c r="I84" s="89">
        <f>SUM(I18:I81)</f>
        <v>735046720</v>
      </c>
      <c r="J84" s="89"/>
      <c r="K84" s="89">
        <f>SUM(K18:K81)</f>
        <v>73034674</v>
      </c>
      <c r="L84" s="88"/>
    </row>
    <row r="85" spans="2:13">
      <c r="B85" s="194" t="s">
        <v>426</v>
      </c>
      <c r="C85" s="195"/>
      <c r="D85" s="195"/>
      <c r="E85" s="195"/>
      <c r="F85" s="195"/>
      <c r="G85" s="195"/>
      <c r="H85" s="195"/>
      <c r="I85" s="90"/>
      <c r="J85" s="91"/>
      <c r="K85" s="90"/>
      <c r="L85" s="92"/>
    </row>
    <row r="86" spans="2:13" s="85" customFormat="1">
      <c r="B86" s="86" t="s">
        <v>28</v>
      </c>
      <c r="C86" s="86"/>
      <c r="D86" s="87"/>
      <c r="E86" s="88"/>
      <c r="F86" s="88"/>
      <c r="G86" s="88"/>
      <c r="H86" s="88"/>
      <c r="I86" s="89"/>
      <c r="J86" s="89"/>
      <c r="K86" s="89"/>
      <c r="L86" s="88"/>
    </row>
    <row r="87" spans="2:13">
      <c r="B87" s="194" t="s">
        <v>427</v>
      </c>
      <c r="C87" s="195"/>
      <c r="D87" s="195"/>
      <c r="E87" s="195"/>
      <c r="F87" s="195"/>
      <c r="G87" s="195"/>
      <c r="H87" s="195"/>
      <c r="I87" s="90"/>
      <c r="J87" s="91"/>
      <c r="K87" s="90"/>
      <c r="L87" s="92"/>
    </row>
    <row r="88" spans="2:13">
      <c r="B88" s="93"/>
      <c r="C88" s="93"/>
      <c r="D88" s="61"/>
      <c r="E88" s="94"/>
      <c r="F88" s="93"/>
      <c r="G88" s="95"/>
      <c r="H88" s="93"/>
      <c r="I88" s="96"/>
      <c r="J88" s="93"/>
      <c r="K88" s="96"/>
      <c r="L88" s="93"/>
    </row>
    <row r="89" spans="2:13" s="85" customFormat="1">
      <c r="B89" s="86" t="s">
        <v>28</v>
      </c>
      <c r="C89" s="86"/>
      <c r="D89" s="87"/>
      <c r="E89" s="88"/>
      <c r="F89" s="88"/>
      <c r="G89" s="88"/>
      <c r="H89" s="88"/>
      <c r="I89" s="89"/>
      <c r="J89" s="88"/>
      <c r="K89" s="89"/>
      <c r="L89" s="88"/>
    </row>
    <row r="90" spans="2:13" s="85" customFormat="1">
      <c r="B90" s="194" t="s">
        <v>428</v>
      </c>
      <c r="C90" s="195"/>
      <c r="D90" s="195"/>
      <c r="E90" s="195"/>
      <c r="F90" s="195"/>
      <c r="G90" s="195"/>
      <c r="H90" s="195"/>
      <c r="I90" s="90"/>
      <c r="J90" s="91"/>
      <c r="K90" s="90"/>
      <c r="L90" s="92"/>
    </row>
    <row r="91" spans="2:13" s="85" customFormat="1">
      <c r="B91" s="93"/>
      <c r="C91" s="93"/>
      <c r="D91" s="61"/>
      <c r="E91" s="94"/>
      <c r="F91" s="93"/>
      <c r="G91" s="95"/>
      <c r="H91" s="93"/>
      <c r="I91" s="96"/>
      <c r="J91" s="93"/>
      <c r="K91" s="96"/>
      <c r="L91" s="93"/>
    </row>
    <row r="92" spans="2:13" s="85" customFormat="1">
      <c r="B92" s="86" t="s">
        <v>28</v>
      </c>
      <c r="C92" s="86"/>
      <c r="D92" s="87"/>
      <c r="E92" s="88"/>
      <c r="F92" s="88"/>
      <c r="G92" s="88"/>
      <c r="H92" s="88"/>
      <c r="I92" s="89"/>
      <c r="J92" s="88"/>
      <c r="K92" s="89"/>
      <c r="L92" s="88"/>
    </row>
    <row r="93" spans="2:13">
      <c r="B93" s="194" t="s">
        <v>68</v>
      </c>
      <c r="C93" s="195"/>
      <c r="D93" s="195"/>
      <c r="E93" s="195"/>
      <c r="F93" s="195"/>
      <c r="G93" s="195"/>
      <c r="H93" s="195"/>
      <c r="I93" s="90"/>
      <c r="J93" s="91"/>
      <c r="K93" s="90"/>
      <c r="L93" s="92"/>
    </row>
    <row r="94" spans="2:13">
      <c r="B94" s="93"/>
      <c r="C94" s="93"/>
      <c r="D94" s="61"/>
      <c r="E94" s="94"/>
      <c r="F94" s="93"/>
      <c r="G94" s="95"/>
      <c r="H94" s="93"/>
      <c r="I94" s="96"/>
      <c r="J94" s="93"/>
      <c r="K94" s="96"/>
      <c r="L94" s="93"/>
    </row>
    <row r="95" spans="2:13" s="85" customFormat="1">
      <c r="B95" s="86" t="s">
        <v>28</v>
      </c>
      <c r="C95" s="86"/>
      <c r="D95" s="87"/>
      <c r="E95" s="88"/>
      <c r="F95" s="88"/>
      <c r="G95" s="88"/>
      <c r="H95" s="88"/>
      <c r="I95" s="89"/>
      <c r="J95" s="88"/>
      <c r="K95" s="89"/>
      <c r="L95" s="88"/>
    </row>
    <row r="96" spans="2:13">
      <c r="B96" s="97"/>
      <c r="C96" s="97"/>
    </row>
    <row r="97" spans="2:12">
      <c r="B97" s="53" t="s">
        <v>429</v>
      </c>
    </row>
    <row r="98" spans="2:12">
      <c r="B98" s="53" t="s">
        <v>430</v>
      </c>
    </row>
    <row r="99" spans="2:12">
      <c r="B99" s="98"/>
      <c r="C99" s="98"/>
    </row>
    <row r="100" spans="2:12">
      <c r="B100" s="98"/>
      <c r="C100" s="98"/>
      <c r="I100" s="188" t="s">
        <v>71</v>
      </c>
      <c r="J100" s="188"/>
      <c r="K100" s="188"/>
      <c r="L100" s="188"/>
    </row>
    <row r="101" spans="2:12">
      <c r="I101" s="188" t="s">
        <v>72</v>
      </c>
      <c r="J101" s="188"/>
      <c r="K101" s="188"/>
      <c r="L101" s="188"/>
    </row>
    <row r="102" spans="2:12">
      <c r="I102" s="188" t="s">
        <v>73</v>
      </c>
      <c r="J102" s="188"/>
      <c r="K102" s="188"/>
      <c r="L102" s="188"/>
    </row>
    <row r="103" spans="2:12">
      <c r="I103" s="188" t="s">
        <v>74</v>
      </c>
      <c r="J103" s="188"/>
      <c r="K103" s="188"/>
      <c r="L103" s="188"/>
    </row>
  </sheetData>
  <mergeCells count="25">
    <mergeCell ref="I101:L101"/>
    <mergeCell ref="I102:L102"/>
    <mergeCell ref="I103:L103"/>
    <mergeCell ref="B17:L17"/>
    <mergeCell ref="B85:H85"/>
    <mergeCell ref="B87:H87"/>
    <mergeCell ref="B90:H90"/>
    <mergeCell ref="B93:H93"/>
    <mergeCell ref="I100:L100"/>
    <mergeCell ref="B12:L12"/>
    <mergeCell ref="B13:B15"/>
    <mergeCell ref="C13:E14"/>
    <mergeCell ref="F13:F15"/>
    <mergeCell ref="G13:G15"/>
    <mergeCell ref="H13:H15"/>
    <mergeCell ref="I13:I15"/>
    <mergeCell ref="J13:J15"/>
    <mergeCell ref="K13:K15"/>
    <mergeCell ref="L13:L15"/>
    <mergeCell ref="B10:L10"/>
    <mergeCell ref="B4:L4"/>
    <mergeCell ref="B5:L5"/>
    <mergeCell ref="B6:L6"/>
    <mergeCell ref="B7:L7"/>
    <mergeCell ref="B9:L9"/>
  </mergeCells>
  <printOptions horizontalCentered="1"/>
  <pageMargins left="0.2" right="0.2" top="0.25" bottom="0.25" header="0.3" footer="0.3"/>
  <pageSetup paperSize="9" scale="85" orientation="landscape" verticalDpi="0" r:id="rId1"/>
  <drawing r:id="rId2"/>
  <legacyDrawing r:id="rId3"/>
</worksheet>
</file>

<file path=xl/worksheets/sheet20.xml><?xml version="1.0" encoding="utf-8"?>
<worksheet xmlns="http://schemas.openxmlformats.org/spreadsheetml/2006/main" xmlns:r="http://schemas.openxmlformats.org/officeDocument/2006/relationships">
  <sheetPr>
    <tabColor rgb="FF00B0F0"/>
  </sheetPr>
  <dimension ref="A3:L166"/>
  <sheetViews>
    <sheetView topLeftCell="B67" workbookViewId="0">
      <selection activeCell="H75" sqref="H75"/>
    </sheetView>
  </sheetViews>
  <sheetFormatPr defaultRowHeight="12"/>
  <cols>
    <col min="1" max="1" width="9.140625" style="99" hidden="1" customWidth="1"/>
    <col min="2" max="2" width="6.85546875" style="99" customWidth="1"/>
    <col min="3" max="3" width="9.140625" style="99"/>
    <col min="4" max="4" width="8.28515625" style="101" customWidth="1"/>
    <col min="5" max="5" width="11.7109375" style="102" customWidth="1"/>
    <col min="6" max="6" width="36.85546875" style="102" customWidth="1"/>
    <col min="7" max="7" width="14.42578125" style="102" customWidth="1"/>
    <col min="8" max="8" width="30.28515625" style="102" customWidth="1"/>
    <col min="9" max="9" width="14.140625" style="99" customWidth="1"/>
    <col min="10" max="10" width="7.28515625" style="103" customWidth="1"/>
    <col min="11" max="11" width="12.5703125" style="99" customWidth="1"/>
    <col min="12" max="12" width="7" style="102" customWidth="1"/>
    <col min="13" max="16384" width="9.140625" style="99"/>
  </cols>
  <sheetData>
    <row r="3" spans="1:12">
      <c r="B3" s="100"/>
      <c r="C3" s="100"/>
    </row>
    <row r="4" spans="1:12">
      <c r="B4" s="198" t="s">
        <v>277</v>
      </c>
      <c r="C4" s="198"/>
      <c r="D4" s="198"/>
      <c r="E4" s="198"/>
      <c r="F4" s="198"/>
      <c r="G4" s="198"/>
      <c r="H4" s="198"/>
      <c r="I4" s="198"/>
      <c r="J4" s="198"/>
      <c r="K4" s="198"/>
      <c r="L4" s="198"/>
    </row>
    <row r="5" spans="1:12">
      <c r="A5" s="99" t="s">
        <v>278</v>
      </c>
      <c r="B5" s="198"/>
      <c r="C5" s="198"/>
      <c r="D5" s="198"/>
      <c r="E5" s="198"/>
      <c r="F5" s="198"/>
      <c r="G5" s="198"/>
      <c r="H5" s="198"/>
      <c r="I5" s="198"/>
      <c r="J5" s="198"/>
      <c r="K5" s="198"/>
      <c r="L5" s="198"/>
    </row>
    <row r="6" spans="1:12">
      <c r="B6" s="199" t="s">
        <v>2</v>
      </c>
      <c r="C6" s="199"/>
      <c r="D6" s="199"/>
      <c r="E6" s="199"/>
      <c r="F6" s="199"/>
      <c r="G6" s="199"/>
      <c r="H6" s="199"/>
      <c r="I6" s="199"/>
      <c r="J6" s="199"/>
      <c r="K6" s="199"/>
      <c r="L6" s="199"/>
    </row>
    <row r="7" spans="1:12">
      <c r="B7" s="199" t="s">
        <v>279</v>
      </c>
      <c r="C7" s="199"/>
      <c r="D7" s="199"/>
      <c r="E7" s="199"/>
      <c r="F7" s="199"/>
      <c r="G7" s="199"/>
      <c r="H7" s="199"/>
      <c r="I7" s="199"/>
      <c r="J7" s="199"/>
      <c r="K7" s="199"/>
      <c r="L7" s="199"/>
    </row>
    <row r="8" spans="1:12">
      <c r="B8" s="101"/>
      <c r="C8" s="101"/>
    </row>
    <row r="9" spans="1:12">
      <c r="B9" s="197" t="s">
        <v>4</v>
      </c>
      <c r="C9" s="197"/>
      <c r="D9" s="197"/>
      <c r="E9" s="197"/>
      <c r="F9" s="197"/>
      <c r="G9" s="197"/>
      <c r="H9" s="197"/>
      <c r="I9" s="197"/>
      <c r="J9" s="197"/>
      <c r="K9" s="197"/>
      <c r="L9" s="197"/>
    </row>
    <row r="10" spans="1:12">
      <c r="B10" s="197" t="s">
        <v>5</v>
      </c>
      <c r="C10" s="197"/>
      <c r="D10" s="197"/>
      <c r="E10" s="197"/>
      <c r="F10" s="197"/>
      <c r="G10" s="197"/>
      <c r="H10" s="197"/>
      <c r="I10" s="197"/>
      <c r="J10" s="197"/>
      <c r="K10" s="197"/>
      <c r="L10" s="197"/>
    </row>
    <row r="11" spans="1:12">
      <c r="B11" s="104"/>
      <c r="C11" s="104"/>
    </row>
    <row r="12" spans="1:12">
      <c r="B12" s="200" t="s">
        <v>6</v>
      </c>
      <c r="C12" s="200"/>
      <c r="D12" s="200"/>
      <c r="E12" s="200"/>
      <c r="F12" s="200"/>
      <c r="G12" s="200"/>
      <c r="H12" s="200"/>
      <c r="I12" s="200"/>
      <c r="J12" s="200"/>
      <c r="K12" s="200"/>
      <c r="L12" s="200"/>
    </row>
    <row r="13" spans="1:12">
      <c r="B13" s="201" t="s">
        <v>7</v>
      </c>
      <c r="C13" s="202"/>
      <c r="D13" s="202"/>
      <c r="E13" s="203"/>
      <c r="F13" s="201" t="s">
        <v>280</v>
      </c>
      <c r="G13" s="201" t="s">
        <v>281</v>
      </c>
      <c r="H13" s="201" t="s">
        <v>9</v>
      </c>
      <c r="I13" s="201" t="s">
        <v>282</v>
      </c>
      <c r="J13" s="206" t="s">
        <v>283</v>
      </c>
      <c r="K13" s="201" t="s">
        <v>11</v>
      </c>
      <c r="L13" s="201" t="s">
        <v>12</v>
      </c>
    </row>
    <row r="14" spans="1:12">
      <c r="B14" s="201"/>
      <c r="C14" s="204"/>
      <c r="D14" s="204"/>
      <c r="E14" s="205"/>
      <c r="F14" s="201"/>
      <c r="G14" s="201"/>
      <c r="H14" s="201"/>
      <c r="I14" s="201"/>
      <c r="J14" s="206"/>
      <c r="K14" s="201"/>
      <c r="L14" s="201"/>
    </row>
    <row r="15" spans="1:12" ht="36">
      <c r="B15" s="201"/>
      <c r="C15" s="105" t="s">
        <v>13</v>
      </c>
      <c r="D15" s="105" t="s">
        <v>15</v>
      </c>
      <c r="E15" s="105" t="s">
        <v>16</v>
      </c>
      <c r="F15" s="201"/>
      <c r="G15" s="201"/>
      <c r="H15" s="201"/>
      <c r="I15" s="201"/>
      <c r="J15" s="206"/>
      <c r="K15" s="201"/>
      <c r="L15" s="201"/>
    </row>
    <row r="16" spans="1:12">
      <c r="B16" s="106" t="s">
        <v>17</v>
      </c>
      <c r="C16" s="107" t="s">
        <v>18</v>
      </c>
      <c r="D16" s="107" t="s">
        <v>20</v>
      </c>
      <c r="E16" s="107" t="s">
        <v>21</v>
      </c>
      <c r="F16" s="108" t="s">
        <v>22</v>
      </c>
      <c r="G16" s="108" t="s">
        <v>284</v>
      </c>
      <c r="H16" s="106" t="s">
        <v>23</v>
      </c>
      <c r="I16" s="109" t="s">
        <v>24</v>
      </c>
      <c r="J16" s="106" t="s">
        <v>25</v>
      </c>
      <c r="K16" s="107" t="s">
        <v>26</v>
      </c>
      <c r="L16" s="107" t="s">
        <v>285</v>
      </c>
    </row>
    <row r="17" spans="2:12">
      <c r="B17" s="207" t="s">
        <v>286</v>
      </c>
      <c r="C17" s="208"/>
      <c r="D17" s="208"/>
      <c r="E17" s="208"/>
      <c r="F17" s="208"/>
      <c r="G17" s="208"/>
      <c r="H17" s="208"/>
      <c r="I17" s="208"/>
      <c r="J17" s="208"/>
      <c r="K17" s="208"/>
      <c r="L17" s="209"/>
    </row>
    <row r="18" spans="2:12" ht="24" customHeight="1">
      <c r="B18" s="110" t="s">
        <v>30</v>
      </c>
      <c r="C18" s="67" t="str">
        <f>IF(F18=0,"",VLOOKUP(F18,DS!$C$3:$E$79,3,0))</f>
        <v>VP/16P</v>
      </c>
      <c r="D18" s="112" t="s">
        <v>989</v>
      </c>
      <c r="E18" s="112">
        <v>42917</v>
      </c>
      <c r="F18" s="113" t="s">
        <v>435</v>
      </c>
      <c r="G18" s="67" t="str">
        <f>IF(F18=0,"",VLOOKUP(F18,DS!$C$3:$E$79,2,0))</f>
        <v>0312991194</v>
      </c>
      <c r="H18" s="113" t="s">
        <v>367</v>
      </c>
      <c r="I18" s="114">
        <v>200900000</v>
      </c>
      <c r="J18" s="115"/>
      <c r="K18" s="114">
        <v>20090000</v>
      </c>
      <c r="L18" s="116"/>
    </row>
    <row r="19" spans="2:12" ht="24" customHeight="1">
      <c r="B19" s="111" t="s">
        <v>36</v>
      </c>
      <c r="C19" s="67" t="str">
        <f>IF(F19=0,"",VLOOKUP(F19,DS!$C$3:$E$79,3,0))</f>
        <v>HS/16P</v>
      </c>
      <c r="D19" s="112" t="s">
        <v>990</v>
      </c>
      <c r="E19" s="112">
        <v>42978</v>
      </c>
      <c r="F19" s="113" t="s">
        <v>537</v>
      </c>
      <c r="G19" s="67" t="str">
        <f>IF(F19=0,"",VLOOKUP(F19,DS!$C$3:$E$79,2,0))</f>
        <v>1100601422</v>
      </c>
      <c r="H19" s="113" t="s">
        <v>538</v>
      </c>
      <c r="I19" s="118">
        <v>8882737</v>
      </c>
      <c r="J19" s="111"/>
      <c r="K19" s="114">
        <v>575036</v>
      </c>
      <c r="L19" s="119"/>
    </row>
    <row r="20" spans="2:12" ht="24" customHeight="1">
      <c r="B20" s="111" t="s">
        <v>40</v>
      </c>
      <c r="C20" s="67" t="str">
        <f>IF(F20=0,"",VLOOKUP(F20,DS!$C$3:$E$79,3,0))</f>
        <v>HS/16P</v>
      </c>
      <c r="D20" s="112" t="s">
        <v>991</v>
      </c>
      <c r="E20" s="112">
        <v>43004</v>
      </c>
      <c r="F20" s="113" t="s">
        <v>537</v>
      </c>
      <c r="G20" s="67" t="str">
        <f>IF(F20=0,"",VLOOKUP(F20,DS!$C$3:$E$79,2,0))</f>
        <v>1100601422</v>
      </c>
      <c r="H20" s="113" t="s">
        <v>538</v>
      </c>
      <c r="I20" s="118">
        <v>8525971</v>
      </c>
      <c r="J20" s="111"/>
      <c r="K20" s="114">
        <v>557169</v>
      </c>
      <c r="L20" s="120"/>
    </row>
    <row r="21" spans="2:12" ht="24" customHeight="1">
      <c r="B21" s="111" t="s">
        <v>44</v>
      </c>
      <c r="C21" s="67" t="str">
        <f>IF(F21=0,"",VLOOKUP(F21,DS!$C$3:$E$79,3,0))</f>
        <v>TL/16P</v>
      </c>
      <c r="D21" s="112" t="s">
        <v>992</v>
      </c>
      <c r="E21" s="112">
        <v>43013</v>
      </c>
      <c r="F21" s="113" t="s">
        <v>630</v>
      </c>
      <c r="G21" s="67" t="str">
        <f>IF(F21=0,"",VLOOKUP(F21,DS!$C$3:$E$79,2,0))</f>
        <v>1100592721</v>
      </c>
      <c r="H21" s="113" t="s">
        <v>631</v>
      </c>
      <c r="I21" s="121">
        <v>9145652</v>
      </c>
      <c r="J21" s="111"/>
      <c r="K21" s="114">
        <v>457282</v>
      </c>
      <c r="L21" s="120"/>
    </row>
    <row r="22" spans="2:12" ht="24" customHeight="1">
      <c r="B22" s="111" t="s">
        <v>46</v>
      </c>
      <c r="C22" s="67" t="str">
        <f>IF(F22=0,"",VLOOKUP(F22,DS!$C$3:$E$79,3,0))</f>
        <v>TL/16P</v>
      </c>
      <c r="D22" s="112" t="s">
        <v>993</v>
      </c>
      <c r="E22" s="112">
        <v>43038</v>
      </c>
      <c r="F22" s="113" t="s">
        <v>630</v>
      </c>
      <c r="G22" s="67" t="str">
        <f>IF(F22=0,"",VLOOKUP(F22,DS!$C$3:$E$79,2,0))</f>
        <v>1100592721</v>
      </c>
      <c r="H22" s="113" t="s">
        <v>631</v>
      </c>
      <c r="I22" s="118">
        <v>11712134</v>
      </c>
      <c r="J22" s="111"/>
      <c r="K22" s="122">
        <v>585607</v>
      </c>
      <c r="L22" s="120"/>
    </row>
    <row r="23" spans="2:12" ht="24" customHeight="1">
      <c r="B23" s="111" t="s">
        <v>49</v>
      </c>
      <c r="C23" s="67" t="str">
        <f>IF(F23=0,"",VLOOKUP(F23,DS!$C$3:$E$79,3,0))</f>
        <v>BH/17P</v>
      </c>
      <c r="D23" s="112" t="s">
        <v>994</v>
      </c>
      <c r="E23" s="112">
        <v>43013</v>
      </c>
      <c r="F23" s="113" t="s">
        <v>995</v>
      </c>
      <c r="G23" s="67" t="str">
        <f>IF(F23=0,"",VLOOKUP(F23,DS!$C$3:$E$79,2,0))</f>
        <v>0100774631-033</v>
      </c>
      <c r="H23" s="113" t="s">
        <v>996</v>
      </c>
      <c r="I23" s="118">
        <v>10169000</v>
      </c>
      <c r="J23" s="111"/>
      <c r="K23" s="114">
        <v>1016900</v>
      </c>
      <c r="L23" s="119"/>
    </row>
    <row r="24" spans="2:12" ht="24" customHeight="1">
      <c r="B24" s="111" t="s">
        <v>52</v>
      </c>
      <c r="C24" s="67" t="str">
        <f>IF(F24=0,"",VLOOKUP(F24,DS!$C$3:$E$79,3,0))</f>
        <v>AA/16P</v>
      </c>
      <c r="D24" s="112" t="s">
        <v>997</v>
      </c>
      <c r="E24" s="112">
        <v>43017</v>
      </c>
      <c r="F24" s="113" t="s">
        <v>293</v>
      </c>
      <c r="G24" s="67" t="str">
        <f>IF(F24=0,"",VLOOKUP(F24,DS!$C$3:$E$79,2,0))</f>
        <v>0303092786</v>
      </c>
      <c r="H24" s="113" t="s">
        <v>294</v>
      </c>
      <c r="I24" s="118">
        <v>4865080</v>
      </c>
      <c r="J24" s="111"/>
      <c r="K24" s="114">
        <v>486508</v>
      </c>
      <c r="L24" s="120"/>
    </row>
    <row r="25" spans="2:12" ht="24" customHeight="1">
      <c r="B25" s="111" t="s">
        <v>58</v>
      </c>
      <c r="C25" s="67" t="str">
        <f>IF(F25=0,"",VLOOKUP(F25,DS!$C$3:$E$79,3,0))</f>
        <v>AA/16P</v>
      </c>
      <c r="D25" s="112" t="s">
        <v>998</v>
      </c>
      <c r="E25" s="112">
        <v>43026</v>
      </c>
      <c r="F25" s="113" t="s">
        <v>293</v>
      </c>
      <c r="G25" s="67" t="str">
        <f>IF(F25=0,"",VLOOKUP(F25,DS!$C$3:$E$79,2,0))</f>
        <v>0303092786</v>
      </c>
      <c r="H25" s="113" t="s">
        <v>294</v>
      </c>
      <c r="I25" s="124">
        <v>4880750</v>
      </c>
      <c r="J25" s="111"/>
      <c r="K25" s="114">
        <v>448075</v>
      </c>
      <c r="L25" s="120"/>
    </row>
    <row r="26" spans="2:12" ht="24" customHeight="1">
      <c r="B26" s="111" t="s">
        <v>62</v>
      </c>
      <c r="C26" s="67" t="str">
        <f>IF(F26=0,"",VLOOKUP(F26,DS!$C$3:$E$79,3,0))</f>
        <v>AA/16P</v>
      </c>
      <c r="D26" s="112" t="s">
        <v>999</v>
      </c>
      <c r="E26" s="112">
        <v>43026</v>
      </c>
      <c r="F26" s="113" t="s">
        <v>293</v>
      </c>
      <c r="G26" s="67" t="str">
        <f>IF(F26=0,"",VLOOKUP(F26,DS!$C$3:$E$79,2,0))</f>
        <v>0303092786</v>
      </c>
      <c r="H26" s="113" t="s">
        <v>294</v>
      </c>
      <c r="I26" s="118">
        <v>2906660</v>
      </c>
      <c r="J26" s="111"/>
      <c r="K26" s="114">
        <v>290666</v>
      </c>
      <c r="L26" s="120"/>
    </row>
    <row r="27" spans="2:12" ht="24" customHeight="1">
      <c r="B27" s="111" t="s">
        <v>64</v>
      </c>
      <c r="C27" s="67" t="str">
        <f>IF(F27=0,"",VLOOKUP(F27,DS!$C$3:$E$79,3,0))</f>
        <v>AA/16P</v>
      </c>
      <c r="D27" s="112" t="s">
        <v>1000</v>
      </c>
      <c r="E27" s="112">
        <v>43032</v>
      </c>
      <c r="F27" s="113" t="s">
        <v>293</v>
      </c>
      <c r="G27" s="67" t="str">
        <f>IF(F27=0,"",VLOOKUP(F27,DS!$C$3:$E$79,2,0))</f>
        <v>0303092786</v>
      </c>
      <c r="H27" s="113" t="s">
        <v>294</v>
      </c>
      <c r="I27" s="118">
        <v>4181515</v>
      </c>
      <c r="J27" s="111"/>
      <c r="K27" s="122">
        <v>418152</v>
      </c>
      <c r="L27" s="120"/>
    </row>
    <row r="28" spans="2:12" ht="24" customHeight="1">
      <c r="B28" s="111" t="s">
        <v>66</v>
      </c>
      <c r="C28" s="67" t="str">
        <f>IF(F28=0,"",VLOOKUP(F28,DS!$C$3:$E$79,3,0))</f>
        <v>AA/16P</v>
      </c>
      <c r="D28" s="112" t="s">
        <v>1001</v>
      </c>
      <c r="E28" s="112">
        <v>43032</v>
      </c>
      <c r="F28" s="113" t="s">
        <v>293</v>
      </c>
      <c r="G28" s="67" t="str">
        <f>IF(F28=0,"",VLOOKUP(F28,DS!$C$3:$E$79,2,0))</f>
        <v>0303092786</v>
      </c>
      <c r="H28" s="113" t="s">
        <v>294</v>
      </c>
      <c r="I28" s="118">
        <v>4864165</v>
      </c>
      <c r="J28" s="118"/>
      <c r="K28" s="122">
        <v>486417</v>
      </c>
      <c r="L28" s="120"/>
    </row>
    <row r="29" spans="2:12" ht="24" customHeight="1">
      <c r="B29" s="111" t="s">
        <v>94</v>
      </c>
      <c r="C29" s="67" t="str">
        <f>IF(F29=0,"",VLOOKUP(F29,DS!$C$3:$E$79,3,0))</f>
        <v>AA/16P</v>
      </c>
      <c r="D29" s="112" t="s">
        <v>1002</v>
      </c>
      <c r="E29" s="112">
        <v>43034</v>
      </c>
      <c r="F29" s="113" t="s">
        <v>293</v>
      </c>
      <c r="G29" s="67" t="str">
        <f>IF(F29=0,"",VLOOKUP(F29,DS!$C$3:$E$79,2,0))</f>
        <v>0303092786</v>
      </c>
      <c r="H29" s="113" t="s">
        <v>294</v>
      </c>
      <c r="I29" s="118">
        <v>4181515</v>
      </c>
      <c r="J29" s="111"/>
      <c r="K29" s="118">
        <v>418152</v>
      </c>
      <c r="L29" s="120"/>
    </row>
    <row r="30" spans="2:12" ht="24" customHeight="1">
      <c r="B30" s="111" t="s">
        <v>95</v>
      </c>
      <c r="C30" s="67" t="str">
        <f>IF(F30=0,"",VLOOKUP(F30,DS!$C$3:$E$79,3,0))</f>
        <v>AP/16P</v>
      </c>
      <c r="D30" s="112" t="s">
        <v>1003</v>
      </c>
      <c r="E30" s="112">
        <v>43017</v>
      </c>
      <c r="F30" s="113" t="s">
        <v>474</v>
      </c>
      <c r="G30" s="67" t="str">
        <f>IF(F30=0,"",VLOOKUP(F30,DS!$C$3:$E$79,2,0))</f>
        <v>3700480244</v>
      </c>
      <c r="H30" s="113" t="s">
        <v>475</v>
      </c>
      <c r="I30" s="118">
        <v>13004757</v>
      </c>
      <c r="J30" s="111"/>
      <c r="K30" s="122">
        <v>1300476</v>
      </c>
      <c r="L30" s="120"/>
    </row>
    <row r="31" spans="2:12" ht="24" customHeight="1">
      <c r="B31" s="111" t="s">
        <v>97</v>
      </c>
      <c r="C31" s="67" t="str">
        <f>IF(F31=0,"",VLOOKUP(F31,DS!$C$3:$E$79,3,0))</f>
        <v>AD/16P</v>
      </c>
      <c r="D31" s="112" t="s">
        <v>616</v>
      </c>
      <c r="E31" s="112">
        <v>43035</v>
      </c>
      <c r="F31" s="113" t="s">
        <v>288</v>
      </c>
      <c r="G31" s="67" t="str">
        <f>IF(F31=0,"",VLOOKUP(F31,DS!$C$3:$E$79,2,0))</f>
        <v>0313408566</v>
      </c>
      <c r="H31" s="113" t="s">
        <v>289</v>
      </c>
      <c r="I31" s="118">
        <v>16823335</v>
      </c>
      <c r="J31" s="111"/>
      <c r="K31" s="122">
        <v>1682334</v>
      </c>
      <c r="L31" s="120"/>
    </row>
    <row r="32" spans="2:12" ht="24" customHeight="1">
      <c r="B32" s="111" t="s">
        <v>125</v>
      </c>
      <c r="C32" s="67" t="str">
        <f>IF(F32=0,"",VLOOKUP(F32,DS!$C$3:$E$79,3,0))</f>
        <v>AD/16P</v>
      </c>
      <c r="D32" s="112" t="s">
        <v>1004</v>
      </c>
      <c r="E32" s="112">
        <v>43035</v>
      </c>
      <c r="F32" s="113" t="s">
        <v>288</v>
      </c>
      <c r="G32" s="67" t="str">
        <f>IF(F32=0,"",VLOOKUP(F32,DS!$C$3:$E$79,2,0))</f>
        <v>0313408566</v>
      </c>
      <c r="H32" s="113" t="s">
        <v>289</v>
      </c>
      <c r="I32" s="118">
        <v>16823335</v>
      </c>
      <c r="J32" s="111"/>
      <c r="K32" s="122">
        <v>1682334</v>
      </c>
      <c r="L32" s="120"/>
    </row>
    <row r="33" spans="2:12" ht="24" customHeight="1">
      <c r="B33" s="111" t="s">
        <v>146</v>
      </c>
      <c r="C33" s="67" t="str">
        <f>IF(F33=0,"",VLOOKUP(F33,DS!$C$3:$E$79,3,0))</f>
        <v>AD/16P</v>
      </c>
      <c r="D33" s="112" t="s">
        <v>1005</v>
      </c>
      <c r="E33" s="112">
        <v>43035</v>
      </c>
      <c r="F33" s="113" t="s">
        <v>288</v>
      </c>
      <c r="G33" s="67" t="str">
        <f>IF(F33=0,"",VLOOKUP(F33,DS!$C$3:$E$79,2,0))</f>
        <v>0313408566</v>
      </c>
      <c r="H33" s="113" t="s">
        <v>289</v>
      </c>
      <c r="I33" s="118">
        <v>31021880</v>
      </c>
      <c r="J33" s="111"/>
      <c r="K33" s="122">
        <v>3102188</v>
      </c>
      <c r="L33" s="120"/>
    </row>
    <row r="34" spans="2:12" ht="24" customHeight="1">
      <c r="B34" s="111" t="s">
        <v>148</v>
      </c>
      <c r="C34" s="67" t="str">
        <f>IF(F34=0,"",VLOOKUP(F34,DS!$C$3:$E$79,3,0))</f>
        <v>AD/16P</v>
      </c>
      <c r="D34" s="112" t="s">
        <v>1006</v>
      </c>
      <c r="E34" s="112">
        <v>43035</v>
      </c>
      <c r="F34" s="113" t="s">
        <v>288</v>
      </c>
      <c r="G34" s="67" t="str">
        <f>IF(F34=0,"",VLOOKUP(F34,DS!$C$3:$E$79,2,0))</f>
        <v>0313408566</v>
      </c>
      <c r="H34" s="113" t="s">
        <v>289</v>
      </c>
      <c r="I34" s="118">
        <v>31021880</v>
      </c>
      <c r="J34" s="111"/>
      <c r="K34" s="122">
        <v>3102188</v>
      </c>
      <c r="L34" s="120"/>
    </row>
    <row r="35" spans="2:12" ht="24" customHeight="1">
      <c r="B35" s="111" t="s">
        <v>152</v>
      </c>
      <c r="C35" s="67" t="str">
        <f>IF(F35=0,"",VLOOKUP(F35,DS!$C$3:$E$79,3,0))</f>
        <v>AD/16P</v>
      </c>
      <c r="D35" s="112" t="s">
        <v>1007</v>
      </c>
      <c r="E35" s="112">
        <v>43035</v>
      </c>
      <c r="F35" s="113" t="s">
        <v>288</v>
      </c>
      <c r="G35" s="67" t="str">
        <f>IF(F35=0,"",VLOOKUP(F35,DS!$C$3:$E$79,2,0))</f>
        <v>0313408566</v>
      </c>
      <c r="H35" s="113" t="s">
        <v>289</v>
      </c>
      <c r="I35" s="118">
        <v>31015065</v>
      </c>
      <c r="J35" s="111"/>
      <c r="K35" s="122">
        <v>3101507</v>
      </c>
      <c r="L35" s="120"/>
    </row>
    <row r="36" spans="2:12" ht="24" customHeight="1">
      <c r="B36" s="111" t="s">
        <v>180</v>
      </c>
      <c r="C36" s="67" t="str">
        <f>IF(F36=0,"",VLOOKUP(F36,DS!$C$3:$E$79,3,0))</f>
        <v>AD/16P</v>
      </c>
      <c r="D36" s="112" t="s">
        <v>1008</v>
      </c>
      <c r="E36" s="112">
        <v>43035</v>
      </c>
      <c r="F36" s="113" t="s">
        <v>288</v>
      </c>
      <c r="G36" s="67" t="str">
        <f>IF(F36=0,"",VLOOKUP(F36,DS!$C$3:$E$79,2,0))</f>
        <v>0313408566</v>
      </c>
      <c r="H36" s="113" t="s">
        <v>289</v>
      </c>
      <c r="I36" s="118">
        <v>31015065</v>
      </c>
      <c r="J36" s="111"/>
      <c r="K36" s="118">
        <v>3101507</v>
      </c>
      <c r="L36" s="122"/>
    </row>
    <row r="37" spans="2:12" ht="24" customHeight="1">
      <c r="B37" s="111" t="s">
        <v>266</v>
      </c>
      <c r="C37" s="67" t="str">
        <f>IF(F37=0,"",VLOOKUP(F37,DS!$C$3:$E$79,3,0))</f>
        <v>AD/16P</v>
      </c>
      <c r="D37" s="112" t="s">
        <v>1009</v>
      </c>
      <c r="E37" s="112">
        <v>43035</v>
      </c>
      <c r="F37" s="113" t="s">
        <v>288</v>
      </c>
      <c r="G37" s="67" t="str">
        <f>IF(F37=0,"",VLOOKUP(F37,DS!$C$3:$E$79,2,0))</f>
        <v>0313408566</v>
      </c>
      <c r="H37" s="113" t="s">
        <v>289</v>
      </c>
      <c r="I37" s="118">
        <v>21089250</v>
      </c>
      <c r="J37" s="111"/>
      <c r="K37" s="118">
        <v>2108925</v>
      </c>
      <c r="L37" s="120"/>
    </row>
    <row r="38" spans="2:12" ht="24" customHeight="1">
      <c r="B38" s="111" t="s">
        <v>268</v>
      </c>
      <c r="C38" s="67" t="str">
        <f>IF(F38=0,"",VLOOKUP(F38,DS!$C$3:$E$79,3,0))</f>
        <v>AD/16P</v>
      </c>
      <c r="D38" s="112" t="s">
        <v>1010</v>
      </c>
      <c r="E38" s="112">
        <v>43035</v>
      </c>
      <c r="F38" s="113" t="s">
        <v>288</v>
      </c>
      <c r="G38" s="67" t="str">
        <f>IF(F38=0,"",VLOOKUP(F38,DS!$C$3:$E$79,2,0))</f>
        <v>0313408566</v>
      </c>
      <c r="H38" s="113" t="s">
        <v>289</v>
      </c>
      <c r="I38" s="118">
        <v>21771750</v>
      </c>
      <c r="J38" s="111"/>
      <c r="K38" s="118">
        <v>2177175</v>
      </c>
      <c r="L38" s="120"/>
    </row>
    <row r="39" spans="2:12" ht="24" customHeight="1">
      <c r="B39" s="111" t="s">
        <v>271</v>
      </c>
      <c r="C39" s="67" t="str">
        <f>IF(F39=0,"",VLOOKUP(F39,DS!$C$3:$E$79,3,0))</f>
        <v>AD/16P</v>
      </c>
      <c r="D39" s="112" t="s">
        <v>1011</v>
      </c>
      <c r="E39" s="112">
        <v>43038</v>
      </c>
      <c r="F39" s="113" t="s">
        <v>288</v>
      </c>
      <c r="G39" s="67" t="str">
        <f>IF(F39=0,"",VLOOKUP(F39,DS!$C$3:$E$79,2,0))</f>
        <v>0313408566</v>
      </c>
      <c r="H39" s="113" t="s">
        <v>289</v>
      </c>
      <c r="I39" s="118">
        <v>31008250</v>
      </c>
      <c r="J39" s="111"/>
      <c r="K39" s="118">
        <v>3100825</v>
      </c>
      <c r="L39" s="120"/>
    </row>
    <row r="40" spans="2:12" ht="24" customHeight="1">
      <c r="B40" s="111" t="s">
        <v>272</v>
      </c>
      <c r="C40" s="67" t="str">
        <f>IF(F40=0,"",VLOOKUP(F40,DS!$C$3:$E$79,3,0))</f>
        <v>HS/16P</v>
      </c>
      <c r="D40" s="143" t="s">
        <v>1012</v>
      </c>
      <c r="E40" s="112">
        <v>43036</v>
      </c>
      <c r="F40" s="113" t="s">
        <v>537</v>
      </c>
      <c r="G40" s="67" t="str">
        <f>IF(F40=0,"",VLOOKUP(F40,DS!$C$3:$E$79,2,0))</f>
        <v>1100601422</v>
      </c>
      <c r="H40" s="113" t="s">
        <v>1013</v>
      </c>
      <c r="I40" s="118">
        <v>9257580</v>
      </c>
      <c r="J40" s="111"/>
      <c r="K40" s="118">
        <v>593663</v>
      </c>
      <c r="L40" s="120"/>
    </row>
    <row r="41" spans="2:12" ht="24" customHeight="1">
      <c r="B41" s="111" t="s">
        <v>273</v>
      </c>
      <c r="C41" s="67" t="str">
        <f>IF(F41=0,"",VLOOKUP(F41,DS!$C$3:$E$79,3,0))</f>
        <v>AC/17E</v>
      </c>
      <c r="D41" s="112" t="s">
        <v>1014</v>
      </c>
      <c r="E41" s="112">
        <v>43014</v>
      </c>
      <c r="F41" s="113" t="s">
        <v>304</v>
      </c>
      <c r="G41" s="67" t="str">
        <f>IF(F41=0,"",VLOOKUP(F41,DS!$C$3:$E$79,2,0))</f>
        <v>0300942001017</v>
      </c>
      <c r="H41" s="113" t="s">
        <v>1015</v>
      </c>
      <c r="I41" s="125">
        <v>37255500</v>
      </c>
      <c r="J41" s="111"/>
      <c r="K41" s="118">
        <v>3725550</v>
      </c>
      <c r="L41" s="120"/>
    </row>
    <row r="42" spans="2:12" ht="24" customHeight="1">
      <c r="B42" s="111" t="s">
        <v>324</v>
      </c>
      <c r="C42" s="67" t="str">
        <f>IF(F42=0,"",VLOOKUP(F42,DS!$C$3:$E$79,3,0))</f>
        <v>AC/17E</v>
      </c>
      <c r="D42" s="112"/>
      <c r="E42" s="112">
        <v>43024</v>
      </c>
      <c r="F42" s="113" t="s">
        <v>304</v>
      </c>
      <c r="G42" s="67" t="str">
        <f>IF(F42=0,"",VLOOKUP(F42,DS!$C$3:$E$79,2,0))</f>
        <v>0300942001017</v>
      </c>
      <c r="H42" s="113" t="s">
        <v>1016</v>
      </c>
      <c r="I42" s="125">
        <v>33225100</v>
      </c>
      <c r="J42" s="111"/>
      <c r="K42" s="118">
        <v>3322510</v>
      </c>
      <c r="L42" s="120"/>
    </row>
    <row r="43" spans="2:12" ht="24" customHeight="1">
      <c r="B43" s="111" t="s">
        <v>325</v>
      </c>
      <c r="C43" s="67" t="str">
        <f>IF(F43=0,"",VLOOKUP(F43,DS!$C$3:$E$79,3,0))</f>
        <v>AC/17E</v>
      </c>
      <c r="D43" s="112"/>
      <c r="E43" s="112">
        <v>43034</v>
      </c>
      <c r="F43" s="113" t="s">
        <v>304</v>
      </c>
      <c r="G43" s="67" t="str">
        <f>IF(F43=0,"",VLOOKUP(F43,DS!$C$3:$E$79,2,0))</f>
        <v>0300942001017</v>
      </c>
      <c r="H43" s="113" t="s">
        <v>1017</v>
      </c>
      <c r="I43" s="125">
        <v>40745700</v>
      </c>
      <c r="J43" s="111"/>
      <c r="K43" s="125">
        <v>4074570</v>
      </c>
      <c r="L43" s="120"/>
    </row>
    <row r="44" spans="2:12" ht="24" customHeight="1">
      <c r="B44" s="111" t="s">
        <v>295</v>
      </c>
      <c r="C44" s="67" t="str">
        <f>IF(F44=0,"",VLOOKUP(F44,DS!$C$3:$E$79,3,0))</f>
        <v>VD/16P</v>
      </c>
      <c r="D44" s="112" t="s">
        <v>1018</v>
      </c>
      <c r="E44" s="112">
        <v>43012</v>
      </c>
      <c r="F44" s="113" t="s">
        <v>716</v>
      </c>
      <c r="G44" s="67" t="str">
        <f>IF(F44=0,"",VLOOKUP(F44,DS!$C$3:$E$79,2,0))</f>
        <v>0303099446</v>
      </c>
      <c r="H44" s="113" t="s">
        <v>829</v>
      </c>
      <c r="I44" s="125">
        <v>7135467</v>
      </c>
      <c r="J44" s="111"/>
      <c r="K44" s="125">
        <v>713547</v>
      </c>
      <c r="L44" s="120"/>
    </row>
    <row r="45" spans="2:12" ht="24" customHeight="1">
      <c r="B45" s="111" t="s">
        <v>499</v>
      </c>
      <c r="C45" s="67" t="str">
        <f>IF(F45=0,"",VLOOKUP(F45,DS!$C$3:$E$79,3,0))</f>
        <v>VD/16P</v>
      </c>
      <c r="D45" s="154" t="s">
        <v>1019</v>
      </c>
      <c r="E45" s="112">
        <v>43012</v>
      </c>
      <c r="F45" s="113" t="s">
        <v>716</v>
      </c>
      <c r="G45" s="67" t="str">
        <f>IF(F45=0,"",VLOOKUP(F45,DS!$C$3:$E$79,2,0))</f>
        <v>0303099446</v>
      </c>
      <c r="H45" s="113" t="s">
        <v>829</v>
      </c>
      <c r="I45" s="125">
        <v>7135467</v>
      </c>
      <c r="J45" s="111"/>
      <c r="K45" s="125">
        <v>713547</v>
      </c>
      <c r="L45" s="120"/>
    </row>
    <row r="46" spans="2:12" ht="24" customHeight="1">
      <c r="B46" s="111" t="s">
        <v>326</v>
      </c>
      <c r="C46" s="67" t="str">
        <f>IF(F46=0,"",VLOOKUP(F46,DS!$C$3:$E$79,3,0))</f>
        <v>VD/16P</v>
      </c>
      <c r="D46" s="112" t="s">
        <v>1020</v>
      </c>
      <c r="E46" s="112">
        <v>43031</v>
      </c>
      <c r="F46" s="113" t="s">
        <v>716</v>
      </c>
      <c r="G46" s="67" t="str">
        <f>IF(F46=0,"",VLOOKUP(F46,DS!$C$3:$E$79,2,0))</f>
        <v>0303099446</v>
      </c>
      <c r="H46" s="113" t="s">
        <v>829</v>
      </c>
      <c r="I46" s="125">
        <v>9232157</v>
      </c>
      <c r="J46" s="111"/>
      <c r="K46" s="125">
        <v>932316</v>
      </c>
      <c r="L46" s="120"/>
    </row>
    <row r="47" spans="2:12" ht="24" customHeight="1">
      <c r="B47" s="111" t="s">
        <v>330</v>
      </c>
      <c r="C47" s="67" t="str">
        <f>IF(F47=0,"",VLOOKUP(F47,DS!$C$3:$E$79,3,0))</f>
        <v>AL/16P</v>
      </c>
      <c r="D47" s="112" t="s">
        <v>1021</v>
      </c>
      <c r="E47" s="112">
        <v>43010</v>
      </c>
      <c r="F47" s="113" t="s">
        <v>311</v>
      </c>
      <c r="G47" s="67" t="str">
        <f>IF(F47=0,"",VLOOKUP(F47,DS!$C$3:$E$79,2,0))</f>
        <v>2100346855</v>
      </c>
      <c r="H47" s="113" t="s">
        <v>67</v>
      </c>
      <c r="I47" s="125">
        <v>116250000</v>
      </c>
      <c r="J47" s="111"/>
      <c r="K47" s="125">
        <v>11625000</v>
      </c>
      <c r="L47" s="120"/>
    </row>
    <row r="48" spans="2:12" ht="24" customHeight="1">
      <c r="B48" s="111" t="s">
        <v>338</v>
      </c>
      <c r="C48" s="67" t="str">
        <f>IF(F48=0,"",VLOOKUP(F48,DS!$C$3:$E$79,3,0))</f>
        <v>KN/12P</v>
      </c>
      <c r="D48" s="112" t="s">
        <v>1022</v>
      </c>
      <c r="E48" s="112">
        <v>42981</v>
      </c>
      <c r="F48" s="113" t="s">
        <v>738</v>
      </c>
      <c r="G48" s="67" t="str">
        <f>IF(F48=0,"",VLOOKUP(F48,DS!$C$3:$E$79,2,0))</f>
        <v>3702076037</v>
      </c>
      <c r="H48" s="113" t="s">
        <v>314</v>
      </c>
      <c r="I48" s="125">
        <v>17965500</v>
      </c>
      <c r="J48" s="111"/>
      <c r="K48" s="125">
        <v>1796550</v>
      </c>
      <c r="L48" s="120"/>
    </row>
    <row r="49" spans="2:12" ht="24" customHeight="1">
      <c r="B49" s="111" t="s">
        <v>342</v>
      </c>
      <c r="C49" s="67" t="str">
        <f>IF(F49=0,"",VLOOKUP(F49,DS!$C$3:$E$79,3,0))</f>
        <v>KN/12P</v>
      </c>
      <c r="D49" s="112" t="s">
        <v>1023</v>
      </c>
      <c r="E49" s="112">
        <v>43004</v>
      </c>
      <c r="F49" s="113" t="s">
        <v>738</v>
      </c>
      <c r="G49" s="67" t="str">
        <f>IF(F49=0,"",VLOOKUP(F49,DS!$C$3:$E$79,2,0))</f>
        <v>3702076037</v>
      </c>
      <c r="H49" s="113" t="s">
        <v>314</v>
      </c>
      <c r="I49" s="125">
        <v>17965500</v>
      </c>
      <c r="J49" s="111"/>
      <c r="K49" s="125">
        <v>1796550</v>
      </c>
      <c r="L49" s="120"/>
    </row>
    <row r="50" spans="2:12" ht="24" customHeight="1">
      <c r="B50" s="111" t="s">
        <v>346</v>
      </c>
      <c r="C50" s="67" t="str">
        <f>IF(F50=0,"",VLOOKUP(F50,DS!$C$3:$E$79,3,0))</f>
        <v>KN/12P</v>
      </c>
      <c r="D50" s="112" t="s">
        <v>1024</v>
      </c>
      <c r="E50" s="112">
        <v>43005</v>
      </c>
      <c r="F50" s="113" t="s">
        <v>738</v>
      </c>
      <c r="G50" s="67" t="str">
        <f>IF(F50=0,"",VLOOKUP(F50,DS!$C$3:$E$79,2,0))</f>
        <v>3702076037</v>
      </c>
      <c r="H50" s="113" t="s">
        <v>314</v>
      </c>
      <c r="I50" s="125">
        <v>17965500</v>
      </c>
      <c r="J50" s="111"/>
      <c r="K50" s="125">
        <v>1796550</v>
      </c>
      <c r="L50" s="120"/>
    </row>
    <row r="51" spans="2:12" ht="24" customHeight="1">
      <c r="B51" s="111" t="s">
        <v>350</v>
      </c>
      <c r="C51" s="67" t="str">
        <f>IF(F51=0,"",VLOOKUP(F51,DS!$C$3:$E$79,3,0))</f>
        <v>TL/15P</v>
      </c>
      <c r="D51" s="112" t="s">
        <v>1025</v>
      </c>
      <c r="E51" s="112">
        <v>43005</v>
      </c>
      <c r="F51" s="113" t="s">
        <v>927</v>
      </c>
      <c r="G51" s="67" t="str">
        <f>IF(F51=0,"",VLOOKUP(F51,DS!$C$3:$E$79,2,0))</f>
        <v>0301349813</v>
      </c>
      <c r="H51" s="113" t="s">
        <v>928</v>
      </c>
      <c r="I51" s="125">
        <v>16100000</v>
      </c>
      <c r="J51" s="111"/>
      <c r="K51" s="125">
        <v>1610000</v>
      </c>
      <c r="L51" s="120"/>
    </row>
    <row r="52" spans="2:12" ht="24" customHeight="1">
      <c r="B52" s="111" t="s">
        <v>352</v>
      </c>
      <c r="C52" s="67" t="str">
        <f>IF(F52=0,"",VLOOKUP(F52,DS!$C$3:$E$79,3,0))</f>
        <v>KN/12P</v>
      </c>
      <c r="D52" s="112" t="s">
        <v>1026</v>
      </c>
      <c r="E52" s="112">
        <v>43006</v>
      </c>
      <c r="F52" s="113" t="s">
        <v>738</v>
      </c>
      <c r="G52" s="67" t="str">
        <f>IF(F52=0,"",VLOOKUP(F52,DS!$C$3:$E$79,2,0))</f>
        <v>3702076037</v>
      </c>
      <c r="H52" s="113" t="s">
        <v>314</v>
      </c>
      <c r="I52" s="125">
        <v>17965500</v>
      </c>
      <c r="J52" s="111"/>
      <c r="K52" s="125">
        <v>1796550</v>
      </c>
      <c r="L52" s="120"/>
    </row>
    <row r="53" spans="2:12" ht="24" customHeight="1">
      <c r="B53" s="111" t="s">
        <v>356</v>
      </c>
      <c r="C53" s="67" t="str">
        <f>IF(F53=0,"",VLOOKUP(F53,DS!$C$3:$E$79,3,0))</f>
        <v>KN/12P</v>
      </c>
      <c r="D53" s="112" t="s">
        <v>1027</v>
      </c>
      <c r="E53" s="112">
        <v>43007</v>
      </c>
      <c r="F53" s="113" t="s">
        <v>738</v>
      </c>
      <c r="G53" s="67" t="str">
        <f>IF(F53=0,"",VLOOKUP(F53,DS!$C$3:$E$79,2,0))</f>
        <v>3702076037</v>
      </c>
      <c r="H53" s="113" t="s">
        <v>314</v>
      </c>
      <c r="I53" s="125">
        <v>17965500</v>
      </c>
      <c r="J53" s="111"/>
      <c r="K53" s="125">
        <v>1796550</v>
      </c>
      <c r="L53" s="120"/>
    </row>
    <row r="54" spans="2:12" ht="24" customHeight="1">
      <c r="B54" s="111" t="s">
        <v>360</v>
      </c>
      <c r="C54" s="67" t="str">
        <f>IF(F54=0,"",VLOOKUP(F54,DS!$C$3:$E$79,3,0))</f>
        <v>KN/12P</v>
      </c>
      <c r="D54" s="112" t="s">
        <v>1028</v>
      </c>
      <c r="E54" s="112">
        <v>43009</v>
      </c>
      <c r="F54" s="113" t="s">
        <v>738</v>
      </c>
      <c r="G54" s="67" t="str">
        <f>IF(F54=0,"",VLOOKUP(F54,DS!$C$3:$E$79,2,0))</f>
        <v>3702076037</v>
      </c>
      <c r="H54" s="113" t="s">
        <v>314</v>
      </c>
      <c r="I54" s="125">
        <v>17965500</v>
      </c>
      <c r="J54" s="111"/>
      <c r="K54" s="125">
        <v>1796550</v>
      </c>
      <c r="L54" s="120"/>
    </row>
    <row r="55" spans="2:12" ht="24" customHeight="1">
      <c r="B55" s="111" t="s">
        <v>364</v>
      </c>
      <c r="C55" s="67" t="str">
        <f>IF(F55=0,"",VLOOKUP(F55,DS!$C$3:$E$79,3,0))</f>
        <v>TT/17P</v>
      </c>
      <c r="D55" s="112" t="s">
        <v>1029</v>
      </c>
      <c r="E55" s="112">
        <v>43010</v>
      </c>
      <c r="F55" s="113" t="s">
        <v>949</v>
      </c>
      <c r="G55" s="67" t="str">
        <f>IF(F55=0,"",VLOOKUP(F55,DS!$C$3:$E$79,2,0))</f>
        <v>1101806694</v>
      </c>
      <c r="H55" s="113" t="s">
        <v>314</v>
      </c>
      <c r="I55" s="125">
        <v>17965500</v>
      </c>
      <c r="J55" s="111"/>
      <c r="K55" s="125">
        <v>1796550</v>
      </c>
      <c r="L55" s="120"/>
    </row>
    <row r="56" spans="2:12" ht="24" customHeight="1">
      <c r="B56" s="111" t="s">
        <v>368</v>
      </c>
      <c r="C56" s="67" t="str">
        <f>IF(F56=0,"",VLOOKUP(F56,DS!$C$3:$E$79,3,0))</f>
        <v>KN/12P</v>
      </c>
      <c r="D56" s="112" t="s">
        <v>1030</v>
      </c>
      <c r="E56" s="112">
        <v>43010</v>
      </c>
      <c r="F56" s="113" t="s">
        <v>738</v>
      </c>
      <c r="G56" s="67" t="str">
        <f>IF(F56=0,"",VLOOKUP(F56,DS!$C$3:$E$79,2,0))</f>
        <v>3702076037</v>
      </c>
      <c r="H56" s="113" t="s">
        <v>314</v>
      </c>
      <c r="I56" s="125">
        <v>17965500</v>
      </c>
      <c r="J56" s="111"/>
      <c r="K56" s="125">
        <v>1796550</v>
      </c>
      <c r="L56" s="120"/>
    </row>
    <row r="57" spans="2:12" ht="24" customHeight="1">
      <c r="B57" s="111" t="s">
        <v>370</v>
      </c>
      <c r="C57" s="67" t="str">
        <f>IF(F57=0,"",VLOOKUP(F57,DS!$C$3:$E$79,3,0))</f>
        <v>TT/17P</v>
      </c>
      <c r="D57" s="112" t="s">
        <v>1031</v>
      </c>
      <c r="E57" s="112">
        <v>43011</v>
      </c>
      <c r="F57" s="113" t="s">
        <v>949</v>
      </c>
      <c r="G57" s="67" t="str">
        <f>IF(F57=0,"",VLOOKUP(F57,DS!$C$3:$E$79,2,0))</f>
        <v>1101806694</v>
      </c>
      <c r="H57" s="113" t="s">
        <v>314</v>
      </c>
      <c r="I57" s="125">
        <v>17965500</v>
      </c>
      <c r="J57" s="111"/>
      <c r="K57" s="125">
        <v>1796550</v>
      </c>
      <c r="L57" s="120"/>
    </row>
    <row r="58" spans="2:12" ht="24" customHeight="1">
      <c r="B58" s="111" t="s">
        <v>374</v>
      </c>
      <c r="C58" s="67" t="str">
        <f>IF(F58=0,"",VLOOKUP(F58,DS!$C$3:$E$79,3,0))</f>
        <v>KN/12P</v>
      </c>
      <c r="D58" s="112" t="s">
        <v>1032</v>
      </c>
      <c r="E58" s="112">
        <v>43011</v>
      </c>
      <c r="F58" s="113" t="s">
        <v>738</v>
      </c>
      <c r="G58" s="67" t="str">
        <f>IF(F58=0,"",VLOOKUP(F58,DS!$C$3:$E$79,2,0))</f>
        <v>3702076037</v>
      </c>
      <c r="H58" s="113" t="s">
        <v>314</v>
      </c>
      <c r="I58" s="125">
        <v>17965500</v>
      </c>
      <c r="J58" s="111"/>
      <c r="K58" s="125">
        <v>1796550</v>
      </c>
      <c r="L58" s="120"/>
    </row>
    <row r="59" spans="2:12" ht="24" customHeight="1">
      <c r="B59" s="111" t="s">
        <v>376</v>
      </c>
      <c r="C59" s="67" t="str">
        <f>IF(F59=0,"",VLOOKUP(F59,DS!$C$3:$E$79,3,0))</f>
        <v>KN/12P</v>
      </c>
      <c r="D59" s="112" t="s">
        <v>1033</v>
      </c>
      <c r="E59" s="112">
        <v>43011</v>
      </c>
      <c r="F59" s="113" t="s">
        <v>738</v>
      </c>
      <c r="G59" s="67" t="str">
        <f>IF(F59=0,"",VLOOKUP(F59,DS!$C$3:$E$79,2,0))</f>
        <v>3702076037</v>
      </c>
      <c r="H59" s="113" t="s">
        <v>314</v>
      </c>
      <c r="I59" s="125">
        <v>17965500</v>
      </c>
      <c r="J59" s="111"/>
      <c r="K59" s="125">
        <v>1796550</v>
      </c>
      <c r="L59" s="120"/>
    </row>
    <row r="60" spans="2:12" ht="24" customHeight="1">
      <c r="B60" s="111" t="s">
        <v>380</v>
      </c>
      <c r="C60" s="67" t="str">
        <f>IF(F60=0,"",VLOOKUP(F60,DS!$C$3:$E$79,3,0))</f>
        <v>TT/17P</v>
      </c>
      <c r="D60" s="112" t="s">
        <v>1034</v>
      </c>
      <c r="E60" s="112">
        <v>43012</v>
      </c>
      <c r="F60" s="113" t="s">
        <v>949</v>
      </c>
      <c r="G60" s="67" t="str">
        <f>IF(F60=0,"",VLOOKUP(F60,DS!$C$3:$E$79,2,0))</f>
        <v>1101806694</v>
      </c>
      <c r="H60" s="113" t="s">
        <v>314</v>
      </c>
      <c r="I60" s="125">
        <v>17965500</v>
      </c>
      <c r="J60" s="111"/>
      <c r="K60" s="122">
        <v>1796550</v>
      </c>
      <c r="L60" s="120"/>
    </row>
    <row r="61" spans="2:12" ht="24" customHeight="1">
      <c r="B61" s="111" t="s">
        <v>382</v>
      </c>
      <c r="C61" s="67" t="str">
        <f>IF(F61=0,"",VLOOKUP(F61,DS!$C$3:$E$79,3,0))</f>
        <v>XP/15P</v>
      </c>
      <c r="D61" s="113" t="s">
        <v>1035</v>
      </c>
      <c r="E61" s="112">
        <v>43020</v>
      </c>
      <c r="F61" s="113" t="s">
        <v>1036</v>
      </c>
      <c r="G61" s="67" t="str">
        <f>IF(F61=0,"",VLOOKUP(F61,DS!$C$3:$E$79,2,0))</f>
        <v>0313297856</v>
      </c>
      <c r="H61" s="113" t="s">
        <v>924</v>
      </c>
      <c r="I61" s="125">
        <v>13714286</v>
      </c>
      <c r="J61" s="111"/>
      <c r="K61" s="122">
        <v>685714</v>
      </c>
      <c r="L61" s="120"/>
    </row>
    <row r="62" spans="2:12" ht="24" customHeight="1">
      <c r="B62" s="111" t="s">
        <v>385</v>
      </c>
      <c r="C62" s="67" t="str">
        <f>IF(F62=0,"",VLOOKUP(F62,DS!$C$3:$E$79,3,0))</f>
        <v>TP/16P</v>
      </c>
      <c r="D62" s="112" t="s">
        <v>1037</v>
      </c>
      <c r="E62" s="112">
        <v>43021</v>
      </c>
      <c r="F62" s="113" t="s">
        <v>649</v>
      </c>
      <c r="G62" s="67" t="str">
        <f>IF(F62=0,"",VLOOKUP(F62,DS!$C$3:$E$79,2,0))</f>
        <v>0301755780</v>
      </c>
      <c r="H62" s="113" t="s">
        <v>650</v>
      </c>
      <c r="I62" s="125">
        <v>99414000</v>
      </c>
      <c r="J62" s="111"/>
      <c r="K62" s="122">
        <v>9941400</v>
      </c>
      <c r="L62" s="120"/>
    </row>
    <row r="63" spans="2:12" ht="24" customHeight="1">
      <c r="B63" s="111" t="s">
        <v>389</v>
      </c>
      <c r="C63" s="67" t="str">
        <f>IF(F63=0,"",VLOOKUP(F63,DS!$C$3:$E$79,3,0))</f>
        <v>NH/15P</v>
      </c>
      <c r="D63" s="112" t="s">
        <v>1038</v>
      </c>
      <c r="E63" s="112">
        <v>43026</v>
      </c>
      <c r="F63" s="113" t="s">
        <v>316</v>
      </c>
      <c r="G63" s="67" t="str">
        <f>IF(F63=0,"",VLOOKUP(F63,DS!$C$3:$E$79,2,0))</f>
        <v>0302673259</v>
      </c>
      <c r="H63" s="113" t="s">
        <v>317</v>
      </c>
      <c r="I63" s="125">
        <v>50274400</v>
      </c>
      <c r="J63" s="111"/>
      <c r="K63" s="122">
        <v>5027440</v>
      </c>
      <c r="L63" s="120"/>
    </row>
    <row r="64" spans="2:12" ht="24" customHeight="1">
      <c r="B64" s="111" t="s">
        <v>391</v>
      </c>
      <c r="C64" s="67" t="str">
        <f>IF(F64=0,"",VLOOKUP(F64,DS!$C$3:$E$79,3,0))</f>
        <v>TL/15P</v>
      </c>
      <c r="D64" s="112" t="s">
        <v>1039</v>
      </c>
      <c r="E64" s="112">
        <v>43026</v>
      </c>
      <c r="F64" s="113" t="s">
        <v>927</v>
      </c>
      <c r="G64" s="67" t="str">
        <f>IF(F64=0,"",VLOOKUP(F64,DS!$C$3:$E$79,2,0))</f>
        <v>0301349813</v>
      </c>
      <c r="H64" s="113" t="s">
        <v>928</v>
      </c>
      <c r="I64" s="125">
        <v>16100000</v>
      </c>
      <c r="J64" s="111"/>
      <c r="K64" s="122">
        <v>1610000</v>
      </c>
      <c r="L64" s="120"/>
    </row>
    <row r="65" spans="2:12" ht="24" customHeight="1">
      <c r="B65" s="111" t="s">
        <v>394</v>
      </c>
      <c r="C65" s="67" t="str">
        <f>IF(F65=0,"",VLOOKUP(F65,DS!$C$3:$E$79,3,0))</f>
        <v>NH/15P</v>
      </c>
      <c r="D65" s="112" t="s">
        <v>761</v>
      </c>
      <c r="E65" s="112">
        <v>43031</v>
      </c>
      <c r="F65" s="113" t="s">
        <v>316</v>
      </c>
      <c r="G65" s="67" t="str">
        <f>IF(F65=0,"",VLOOKUP(F65,DS!$C$3:$E$79,2,0))</f>
        <v>0302673259</v>
      </c>
      <c r="H65" s="113" t="s">
        <v>744</v>
      </c>
      <c r="I65" s="125">
        <v>42816900</v>
      </c>
      <c r="J65" s="111"/>
      <c r="K65" s="122">
        <v>4281690</v>
      </c>
      <c r="L65" s="120"/>
    </row>
    <row r="66" spans="2:12" ht="24" customHeight="1">
      <c r="B66" s="111" t="s">
        <v>398</v>
      </c>
      <c r="C66" s="67" t="str">
        <f>IF(F66=0,"",VLOOKUP(F66,DS!$C$3:$E$79,3,0))</f>
        <v>TP/17P</v>
      </c>
      <c r="D66" s="112" t="s">
        <v>1040</v>
      </c>
      <c r="E66" s="112">
        <v>43032</v>
      </c>
      <c r="F66" s="113" t="s">
        <v>322</v>
      </c>
      <c r="G66" s="67" t="str">
        <f>IF(F66=0,"",VLOOKUP(F66,DS!$C$3:$E$79,2,0))</f>
        <v>0309484691</v>
      </c>
      <c r="H66" s="113" t="s">
        <v>323</v>
      </c>
      <c r="I66" s="125">
        <v>4800000</v>
      </c>
      <c r="J66" s="111"/>
      <c r="K66" s="122">
        <v>480000</v>
      </c>
      <c r="L66" s="120"/>
    </row>
    <row r="67" spans="2:12" ht="24" customHeight="1">
      <c r="B67" s="111" t="s">
        <v>400</v>
      </c>
      <c r="C67" s="67" t="str">
        <f>IF(F67=0,"",VLOOKUP(F67,DS!$C$3:$E$79,3,0))</f>
        <v>TH/16T</v>
      </c>
      <c r="D67" s="112" t="s">
        <v>1041</v>
      </c>
      <c r="E67" s="112">
        <v>43034</v>
      </c>
      <c r="F67" s="113" t="s">
        <v>328</v>
      </c>
      <c r="G67" s="67" t="str">
        <f>IF(F67=0,"",VLOOKUP(F67,DS!$C$3:$E$79,2,0))</f>
        <v>0303036566</v>
      </c>
      <c r="H67" s="113" t="s">
        <v>329</v>
      </c>
      <c r="I67" s="125">
        <v>33600000</v>
      </c>
      <c r="J67" s="111"/>
      <c r="K67" s="122">
        <v>3360000</v>
      </c>
      <c r="L67" s="120"/>
    </row>
    <row r="68" spans="2:12" ht="24" customHeight="1">
      <c r="B68" s="111" t="s">
        <v>403</v>
      </c>
      <c r="C68" s="67" t="str">
        <f>IF(F68=0,"",VLOOKUP(F68,DS!$C$3:$E$79,3,0))</f>
        <v>AC/16P</v>
      </c>
      <c r="D68" s="112"/>
      <c r="E68" s="112">
        <v>42962</v>
      </c>
      <c r="F68" s="113" t="s">
        <v>362</v>
      </c>
      <c r="G68" s="67" t="str">
        <f>IF(F68=0,"",VLOOKUP(F68,DS!$C$3:$E$79,2,0))</f>
        <v>0300514849</v>
      </c>
      <c r="H68" s="113" t="s">
        <v>959</v>
      </c>
      <c r="I68" s="125">
        <v>527273</v>
      </c>
      <c r="J68" s="111"/>
      <c r="K68" s="122">
        <v>52727</v>
      </c>
      <c r="L68" s="120"/>
    </row>
    <row r="69" spans="2:12" ht="24" customHeight="1">
      <c r="B69" s="111" t="s">
        <v>407</v>
      </c>
      <c r="C69" s="67" t="str">
        <f>IF(F69=0,"",VLOOKUP(F69,DS!$C$3:$E$79,3,0))</f>
        <v>AC/16P</v>
      </c>
      <c r="D69" s="112"/>
      <c r="E69" s="112">
        <v>42975</v>
      </c>
      <c r="F69" s="113" t="s">
        <v>362</v>
      </c>
      <c r="G69" s="67" t="str">
        <f>IF(F69=0,"",VLOOKUP(F69,DS!$C$3:$E$79,2,0))</f>
        <v>0300514849</v>
      </c>
      <c r="H69" s="113" t="s">
        <v>449</v>
      </c>
      <c r="I69" s="125">
        <v>3309091</v>
      </c>
      <c r="J69" s="111"/>
      <c r="K69" s="122">
        <v>330909</v>
      </c>
      <c r="L69" s="120"/>
    </row>
    <row r="70" spans="2:12" ht="24" customHeight="1">
      <c r="B70" s="111" t="s">
        <v>408</v>
      </c>
      <c r="C70" s="67" t="str">
        <f>IF(F70=0,"",VLOOKUP(F70,DS!$C$3:$E$79,3,0))</f>
        <v>TC/17P</v>
      </c>
      <c r="D70" s="112"/>
      <c r="E70" s="112">
        <v>42984</v>
      </c>
      <c r="F70" s="113" t="s">
        <v>448</v>
      </c>
      <c r="G70" s="67" t="str">
        <f>IF(F70=0,"",VLOOKUP(F70,DS!$C$3:$E$79,2,0))</f>
        <v>0304875444</v>
      </c>
      <c r="H70" s="113" t="s">
        <v>1042</v>
      </c>
      <c r="I70" s="125">
        <v>2513636</v>
      </c>
      <c r="J70" s="111"/>
      <c r="K70" s="122">
        <v>251364</v>
      </c>
      <c r="L70" s="120"/>
    </row>
    <row r="71" spans="2:12" ht="24" customHeight="1">
      <c r="B71" s="111" t="s">
        <v>409</v>
      </c>
      <c r="C71" s="67" t="str">
        <f>IF(F71=0,"",VLOOKUP(F71,DS!$C$3:$E$79,3,0))</f>
        <v>DD/17P</v>
      </c>
      <c r="D71" s="112" t="s">
        <v>1043</v>
      </c>
      <c r="E71" s="112">
        <v>42992</v>
      </c>
      <c r="F71" s="113" t="s">
        <v>1044</v>
      </c>
      <c r="G71" s="67" t="str">
        <f>IF(F71=0,"",VLOOKUP(F71,DS!$C$3:$E$79,2,0))</f>
        <v>0304680974</v>
      </c>
      <c r="H71" s="113" t="s">
        <v>393</v>
      </c>
      <c r="I71" s="125">
        <v>960000</v>
      </c>
      <c r="J71" s="111"/>
      <c r="K71" s="122">
        <v>96000</v>
      </c>
      <c r="L71" s="120"/>
    </row>
    <row r="72" spans="2:12" ht="24" customHeight="1">
      <c r="B72" s="111" t="s">
        <v>410</v>
      </c>
      <c r="C72" s="67" t="str">
        <f>IF(F72=0,"",VLOOKUP(F72,DS!$C$3:$E$79,3,0))</f>
        <v>PL/16P</v>
      </c>
      <c r="D72" s="112"/>
      <c r="E72" s="112">
        <v>42995</v>
      </c>
      <c r="F72" s="113" t="s">
        <v>447</v>
      </c>
      <c r="G72" s="67" t="str">
        <f>IF(F72=0,"",VLOOKUP(F72,DS!$C$3:$E$79,2,0))</f>
        <v>0304791385</v>
      </c>
      <c r="H72" s="113" t="s">
        <v>568</v>
      </c>
      <c r="I72" s="125">
        <v>1090909</v>
      </c>
      <c r="J72" s="111"/>
      <c r="K72" s="122">
        <v>109091</v>
      </c>
      <c r="L72" s="120"/>
    </row>
    <row r="73" spans="2:12" ht="24" customHeight="1">
      <c r="B73" s="111" t="s">
        <v>411</v>
      </c>
      <c r="C73" s="67" t="str">
        <f>IF(F73=0,"",VLOOKUP(F73,DS!$C$3:$E$79,3,0))</f>
        <v>AC/16P</v>
      </c>
      <c r="D73" s="112"/>
      <c r="E73" s="112">
        <v>42995</v>
      </c>
      <c r="F73" s="113" t="s">
        <v>362</v>
      </c>
      <c r="G73" s="67" t="str">
        <f>IF(F73=0,"",VLOOKUP(F73,DS!$C$3:$E$79,2,0))</f>
        <v>0300514849</v>
      </c>
      <c r="H73" s="113" t="s">
        <v>449</v>
      </c>
      <c r="I73" s="125">
        <v>8145455</v>
      </c>
      <c r="J73" s="111"/>
      <c r="K73" s="122">
        <v>814545</v>
      </c>
      <c r="L73" s="120"/>
    </row>
    <row r="74" spans="2:12" ht="24" customHeight="1">
      <c r="B74" s="111" t="s">
        <v>412</v>
      </c>
      <c r="C74" s="67" t="str">
        <f>IF(F74=0,"",VLOOKUP(F74,DS!$C$3:$E$79,3,0))</f>
        <v>DD/17P</v>
      </c>
      <c r="D74" s="112" t="s">
        <v>1045</v>
      </c>
      <c r="E74" s="112">
        <v>42999</v>
      </c>
      <c r="F74" s="113" t="s">
        <v>686</v>
      </c>
      <c r="G74" s="67" t="str">
        <f>IF(F74=0,"",VLOOKUP(F74,DS!$C$3:$E$79,2,0))</f>
        <v>0303799374</v>
      </c>
      <c r="H74" s="113" t="s">
        <v>1046</v>
      </c>
      <c r="I74" s="125">
        <v>4553000</v>
      </c>
      <c r="J74" s="111"/>
      <c r="K74" s="125">
        <v>455300</v>
      </c>
      <c r="L74" s="120"/>
    </row>
    <row r="75" spans="2:12" ht="24" customHeight="1">
      <c r="B75" s="111" t="s">
        <v>413</v>
      </c>
      <c r="C75" s="67" t="str">
        <f>IF(F75=0,"",VLOOKUP(F75,DS!$C$3:$E$79,3,0))</f>
        <v>AC/16P</v>
      </c>
      <c r="D75" s="112"/>
      <c r="E75" s="112">
        <v>42999</v>
      </c>
      <c r="F75" s="113" t="s">
        <v>362</v>
      </c>
      <c r="G75" s="67" t="str">
        <f>IF(F75=0,"",VLOOKUP(F75,DS!$C$3:$E$79,2,0))</f>
        <v>0300514849</v>
      </c>
      <c r="H75" s="113" t="s">
        <v>1047</v>
      </c>
      <c r="I75" s="125">
        <v>6290909</v>
      </c>
      <c r="J75" s="111"/>
      <c r="K75" s="122">
        <v>629091</v>
      </c>
      <c r="L75" s="120"/>
    </row>
    <row r="76" spans="2:12" ht="24" customHeight="1">
      <c r="B76" s="111" t="s">
        <v>414</v>
      </c>
      <c r="C76" s="67" t="str">
        <f>IF(F76=0,"",VLOOKUP(F76,DS!$C$3:$E$79,3,0))</f>
        <v>GN/17P</v>
      </c>
      <c r="D76" s="112"/>
      <c r="E76" s="112">
        <v>43000</v>
      </c>
      <c r="F76" s="113" t="s">
        <v>572</v>
      </c>
      <c r="G76" s="67" t="str">
        <f>IF(F76=0,"",VLOOKUP(F76,DS!$C$3:$E$79,2,0))</f>
        <v>0304697569</v>
      </c>
      <c r="H76" s="113" t="s">
        <v>1048</v>
      </c>
      <c r="I76" s="125">
        <v>6181818</v>
      </c>
      <c r="J76" s="111"/>
      <c r="K76" s="122">
        <v>618182</v>
      </c>
      <c r="L76" s="120"/>
    </row>
    <row r="77" spans="2:12" ht="24" customHeight="1">
      <c r="B77" s="111" t="s">
        <v>415</v>
      </c>
      <c r="C77" s="67" t="str">
        <f>IF(F77=0,"",VLOOKUP(F77,DS!$C$3:$E$79,3,0))</f>
        <v>KV/17P</v>
      </c>
      <c r="D77" s="112" t="s">
        <v>1049</v>
      </c>
      <c r="E77" s="112">
        <v>43001</v>
      </c>
      <c r="F77" s="113" t="s">
        <v>674</v>
      </c>
      <c r="G77" s="67" t="str">
        <f>IF(F77=0,"",VLOOKUP(F77,DS!$C$3:$E$79,2,0))</f>
        <v>0309532497</v>
      </c>
      <c r="H77" s="113" t="s">
        <v>1050</v>
      </c>
      <c r="I77" s="125">
        <v>81818</v>
      </c>
      <c r="J77" s="111"/>
      <c r="K77" s="122">
        <v>8182</v>
      </c>
      <c r="L77" s="120"/>
    </row>
    <row r="78" spans="2:12" ht="24" customHeight="1">
      <c r="B78" s="111" t="s">
        <v>417</v>
      </c>
      <c r="C78" s="67" t="str">
        <f>IF(F78=0,"",VLOOKUP(F78,DS!$C$3:$E$80,3,0))</f>
        <v>TP/15P</v>
      </c>
      <c r="D78" s="112" t="s">
        <v>1051</v>
      </c>
      <c r="E78" s="112">
        <v>43006</v>
      </c>
      <c r="F78" s="113" t="s">
        <v>1052</v>
      </c>
      <c r="G78" s="67" t="str">
        <f>IF(F78=0,"",VLOOKUP(F78,DS!$C$3:$E$80,2,0))</f>
        <v>038792252</v>
      </c>
      <c r="H78" s="113" t="s">
        <v>367</v>
      </c>
      <c r="I78" s="125">
        <v>5300000</v>
      </c>
      <c r="J78" s="111"/>
      <c r="K78" s="122">
        <v>530000</v>
      </c>
      <c r="L78" s="120"/>
    </row>
    <row r="79" spans="2:12" ht="24" customHeight="1">
      <c r="B79" s="111" t="s">
        <v>421</v>
      </c>
      <c r="C79" s="67" t="str">
        <f>IF(F79=0,"",VLOOKUP(F79,DS!$C$3:$E$79,3,0))</f>
        <v>AC/16P</v>
      </c>
      <c r="D79" s="112" t="s">
        <v>1053</v>
      </c>
      <c r="E79" s="112">
        <v>43008</v>
      </c>
      <c r="F79" s="113" t="s">
        <v>451</v>
      </c>
      <c r="G79" s="67" t="str">
        <f>IF(F79=0,"",VLOOKUP(F79,DS!$C$3:$E$79,2,0))</f>
        <v>0104093672</v>
      </c>
      <c r="H79" s="113" t="s">
        <v>1054</v>
      </c>
      <c r="I79" s="125">
        <v>137195</v>
      </c>
      <c r="J79" s="111"/>
      <c r="K79" s="122">
        <v>13720</v>
      </c>
      <c r="L79" s="120"/>
    </row>
    <row r="80" spans="2:12" ht="24" customHeight="1">
      <c r="B80" s="111" t="s">
        <v>422</v>
      </c>
      <c r="C80" s="67" t="str">
        <f>IF(F80=0,"",VLOOKUP(F80,DS!$C$3:$E$79,3,0))</f>
        <v>AC/16P</v>
      </c>
      <c r="D80" s="112"/>
      <c r="E80" s="112">
        <v>43008</v>
      </c>
      <c r="F80" s="113" t="s">
        <v>362</v>
      </c>
      <c r="G80" s="67" t="str">
        <f>IF(F80=0,"",VLOOKUP(F80,DS!$C$3:$E$79,2,0))</f>
        <v>0300514849</v>
      </c>
      <c r="H80" s="113" t="s">
        <v>1055</v>
      </c>
      <c r="I80" s="125">
        <v>13090909</v>
      </c>
      <c r="J80" s="111"/>
      <c r="K80" s="122">
        <v>1309091</v>
      </c>
      <c r="L80" s="120"/>
    </row>
    <row r="81" spans="2:12" ht="24" customHeight="1">
      <c r="B81" s="111" t="s">
        <v>423</v>
      </c>
      <c r="C81" s="67" t="str">
        <f>IF(F81=0,"",VLOOKUP(F81,DS!$C$3:$E$79,3,0))</f>
        <v>AC/16P</v>
      </c>
      <c r="D81" s="112"/>
      <c r="E81" s="112">
        <v>43008</v>
      </c>
      <c r="F81" s="113" t="s">
        <v>362</v>
      </c>
      <c r="G81" s="67" t="str">
        <f>IF(F81=0,"",VLOOKUP(F81,DS!$C$3:$E$79,2,0))</f>
        <v>0300514849</v>
      </c>
      <c r="H81" s="113" t="s">
        <v>449</v>
      </c>
      <c r="I81" s="125">
        <v>3709091</v>
      </c>
      <c r="J81" s="111"/>
      <c r="K81" s="122">
        <v>370909</v>
      </c>
      <c r="L81" s="120"/>
    </row>
    <row r="82" spans="2:12" ht="24" customHeight="1">
      <c r="B82" s="111" t="s">
        <v>424</v>
      </c>
      <c r="C82" s="67" t="str">
        <f>IF(F82=0,"",VLOOKUP(F82,DS!$C$3:$E$79,3,0))</f>
        <v>AC/16P</v>
      </c>
      <c r="D82" s="112" t="s">
        <v>1056</v>
      </c>
      <c r="E82" s="112">
        <v>43009</v>
      </c>
      <c r="F82" s="113" t="s">
        <v>362</v>
      </c>
      <c r="G82" s="67" t="str">
        <f>IF(F82=0,"",VLOOKUP(F82,DS!$C$3:$E$79,2,0))</f>
        <v>0300514849</v>
      </c>
      <c r="H82" s="113" t="s">
        <v>574</v>
      </c>
      <c r="I82" s="125">
        <v>409091</v>
      </c>
      <c r="J82" s="111"/>
      <c r="K82" s="122">
        <v>40909</v>
      </c>
      <c r="L82" s="120"/>
    </row>
    <row r="83" spans="2:12" ht="24" customHeight="1">
      <c r="B83" s="111" t="s">
        <v>425</v>
      </c>
      <c r="C83" s="67" t="str">
        <f>IF(F83=0,"",VLOOKUP(F83,DS!$C$3:$E$79,3,0))</f>
        <v>AC/16P</v>
      </c>
      <c r="D83" s="112"/>
      <c r="E83" s="112">
        <v>43009</v>
      </c>
      <c r="F83" s="113" t="s">
        <v>362</v>
      </c>
      <c r="G83" s="67" t="str">
        <f>IF(F83=0,"",VLOOKUP(F83,DS!$C$3:$E$79,2,0))</f>
        <v>0300514849</v>
      </c>
      <c r="H83" s="113" t="s">
        <v>449</v>
      </c>
      <c r="I83" s="125">
        <v>2781818</v>
      </c>
      <c r="J83" s="111"/>
      <c r="K83" s="122">
        <v>278182</v>
      </c>
      <c r="L83" s="120"/>
    </row>
    <row r="84" spans="2:12" ht="24" customHeight="1">
      <c r="B84" s="111" t="s">
        <v>589</v>
      </c>
      <c r="C84" s="67" t="str">
        <f>IF(F84=0,"",VLOOKUP(F84,DS!$C$3:$E$79,3,0))</f>
        <v>AA/14P</v>
      </c>
      <c r="D84" s="112" t="s">
        <v>1057</v>
      </c>
      <c r="E84" s="112">
        <v>43010</v>
      </c>
      <c r="F84" s="113" t="s">
        <v>517</v>
      </c>
      <c r="G84" s="67" t="str">
        <f>IF(F84=0,"",VLOOKUP(F84,DS!$C$3:$E$79,2,0))</f>
        <v>0301481321</v>
      </c>
      <c r="H84" s="113" t="s">
        <v>373</v>
      </c>
      <c r="I84" s="125">
        <v>2665000</v>
      </c>
      <c r="J84" s="111"/>
      <c r="K84" s="122">
        <v>266500</v>
      </c>
      <c r="L84" s="120"/>
    </row>
    <row r="85" spans="2:12" ht="24" customHeight="1">
      <c r="B85" s="111" t="s">
        <v>591</v>
      </c>
      <c r="C85" s="67" t="str">
        <f>IF(F85=0,"",VLOOKUP(F85,DS!$C$3:$E$79,3,0))</f>
        <v>AA/14P</v>
      </c>
      <c r="D85" s="112" t="s">
        <v>1058</v>
      </c>
      <c r="E85" s="112">
        <v>43011</v>
      </c>
      <c r="F85" s="113" t="s">
        <v>358</v>
      </c>
      <c r="G85" s="67" t="str">
        <f>IF(F85=0,"",VLOOKUP(F85,DS!$C$3:$E$79,2,0))</f>
        <v>0302499201</v>
      </c>
      <c r="H85" s="113" t="s">
        <v>359</v>
      </c>
      <c r="I85" s="125">
        <v>11386364</v>
      </c>
      <c r="J85" s="111"/>
      <c r="K85" s="122">
        <v>1138636</v>
      </c>
      <c r="L85" s="120"/>
    </row>
    <row r="86" spans="2:12" ht="24" customHeight="1">
      <c r="B86" s="111" t="s">
        <v>592</v>
      </c>
      <c r="C86" s="67" t="str">
        <f>IF(F86=0,"",VLOOKUP(F86,DS!$C$3:$E$79,3,0))</f>
        <v>AA/16P</v>
      </c>
      <c r="D86" s="112" t="s">
        <v>1059</v>
      </c>
      <c r="E86" s="112">
        <v>43013</v>
      </c>
      <c r="F86" s="113" t="s">
        <v>344</v>
      </c>
      <c r="G86" s="67" t="str">
        <f>IF(F86=0,"",VLOOKUP(F86,DS!$C$3:$E$79,2,0))</f>
        <v>0300450673</v>
      </c>
      <c r="H86" s="113" t="s">
        <v>682</v>
      </c>
      <c r="I86" s="125">
        <v>1274382</v>
      </c>
      <c r="J86" s="111"/>
      <c r="K86" s="122">
        <v>127438</v>
      </c>
      <c r="L86" s="120"/>
    </row>
    <row r="87" spans="2:12" ht="24" customHeight="1">
      <c r="B87" s="111" t="s">
        <v>593</v>
      </c>
      <c r="C87" s="67" t="str">
        <f>IF(F87=0,"",VLOOKUP(F87,DS!$C$3:$E$79,3,0))</f>
        <v>AA/14P</v>
      </c>
      <c r="D87" s="112" t="s">
        <v>1060</v>
      </c>
      <c r="E87" s="112">
        <v>43017</v>
      </c>
      <c r="F87" s="113" t="s">
        <v>358</v>
      </c>
      <c r="G87" s="67" t="str">
        <f>IF(F87=0,"",VLOOKUP(F87,DS!$C$3:$E$79,2,0))</f>
        <v>0302499201</v>
      </c>
      <c r="H87" s="113" t="s">
        <v>359</v>
      </c>
      <c r="I87" s="125">
        <v>11386364</v>
      </c>
      <c r="J87" s="111"/>
      <c r="K87" s="122">
        <v>1138636</v>
      </c>
      <c r="L87" s="120"/>
    </row>
    <row r="88" spans="2:12" ht="24" customHeight="1">
      <c r="B88" s="111" t="s">
        <v>594</v>
      </c>
      <c r="C88" s="67" t="str">
        <f>IF(F88=0,"",VLOOKUP(F88,DS!$C$3:$E$79,3,0))</f>
        <v>AA/16P</v>
      </c>
      <c r="D88" s="112" t="s">
        <v>1061</v>
      </c>
      <c r="E88" s="112">
        <v>43019</v>
      </c>
      <c r="F88" s="113" t="s">
        <v>344</v>
      </c>
      <c r="G88" s="67" t="str">
        <f>IF(F88=0,"",VLOOKUP(F88,DS!$C$3:$E$79,2,0))</f>
        <v>0300450673</v>
      </c>
      <c r="H88" s="113" t="s">
        <v>682</v>
      </c>
      <c r="I88" s="125">
        <v>2660536</v>
      </c>
      <c r="J88" s="111"/>
      <c r="K88" s="122">
        <v>266054</v>
      </c>
      <c r="L88" s="120"/>
    </row>
    <row r="89" spans="2:12" ht="24" customHeight="1">
      <c r="B89" s="111" t="s">
        <v>595</v>
      </c>
      <c r="C89" s="67" t="str">
        <f>IF(F89=0,"",VLOOKUP(F89,DS!$C$3:$E$79,3,0))</f>
        <v>AA/14P</v>
      </c>
      <c r="D89" s="112" t="s">
        <v>1062</v>
      </c>
      <c r="E89" s="112">
        <v>43020</v>
      </c>
      <c r="F89" s="113" t="s">
        <v>517</v>
      </c>
      <c r="G89" s="67" t="str">
        <f>IF(F89=0,"",VLOOKUP(F89,DS!$C$3:$E$79,2,0))</f>
        <v>0301481321</v>
      </c>
      <c r="H89" s="113" t="s">
        <v>373</v>
      </c>
      <c r="I89" s="125">
        <v>5195000</v>
      </c>
      <c r="J89" s="111"/>
      <c r="K89" s="122">
        <v>519500</v>
      </c>
      <c r="L89" s="120"/>
    </row>
    <row r="90" spans="2:12" ht="24" customHeight="1">
      <c r="B90" s="111" t="s">
        <v>597</v>
      </c>
      <c r="C90" s="67" t="str">
        <f>IF(F90=0,"",VLOOKUP(F90,DS!$C$3:$E$79,3,0))</f>
        <v>SE/17P</v>
      </c>
      <c r="D90" s="112" t="s">
        <v>1063</v>
      </c>
      <c r="E90" s="112">
        <v>43020</v>
      </c>
      <c r="F90" s="113" t="s">
        <v>984</v>
      </c>
      <c r="G90" s="67" t="str">
        <f>IF(F90=0,"",VLOOKUP(F90,DS!$C$3:$E$79,2,0))</f>
        <v>0300740037</v>
      </c>
      <c r="H90" s="113" t="s">
        <v>509</v>
      </c>
      <c r="I90" s="125">
        <v>354533</v>
      </c>
      <c r="J90" s="111"/>
      <c r="K90" s="122">
        <v>35453</v>
      </c>
      <c r="L90" s="120"/>
    </row>
    <row r="91" spans="2:12" ht="24" customHeight="1">
      <c r="B91" s="111" t="s">
        <v>598</v>
      </c>
      <c r="C91" s="67" t="str">
        <f>IF(F91=0,"",VLOOKUP(F91,DS!$C$3:$E$79,3,0))</f>
        <v>TP/17P</v>
      </c>
      <c r="D91" s="112" t="s">
        <v>1064</v>
      </c>
      <c r="E91" s="112">
        <v>43022</v>
      </c>
      <c r="F91" s="113" t="s">
        <v>1065</v>
      </c>
      <c r="G91" s="67" t="str">
        <f>IF(F91=0,"",VLOOKUP(F91,DS!$C$3:$E$79,2,0))</f>
        <v>302554935</v>
      </c>
      <c r="H91" s="113" t="s">
        <v>337</v>
      </c>
      <c r="I91" s="125">
        <v>1200000</v>
      </c>
      <c r="J91" s="111"/>
      <c r="K91" s="122">
        <v>60000</v>
      </c>
      <c r="L91" s="120"/>
    </row>
    <row r="92" spans="2:12" ht="24" customHeight="1">
      <c r="B92" s="111" t="s">
        <v>599</v>
      </c>
      <c r="C92" s="67" t="str">
        <f>IF(F92=0,"",VLOOKUP(F92,DS!$C$3:$E$79,3,0))</f>
        <v>AA/16P</v>
      </c>
      <c r="D92" s="112" t="s">
        <v>1066</v>
      </c>
      <c r="E92" s="112">
        <v>43022</v>
      </c>
      <c r="F92" s="113" t="s">
        <v>344</v>
      </c>
      <c r="G92" s="67" t="str">
        <f>IF(F92=0,"",VLOOKUP(F92,DS!$C$3:$E$79,2,0))</f>
        <v>0300450673</v>
      </c>
      <c r="H92" s="113" t="s">
        <v>562</v>
      </c>
      <c r="I92" s="125">
        <v>917509</v>
      </c>
      <c r="J92" s="111"/>
      <c r="K92" s="122">
        <v>91751</v>
      </c>
      <c r="L92" s="120"/>
    </row>
    <row r="93" spans="2:12" ht="24" customHeight="1">
      <c r="B93" s="111" t="s">
        <v>600</v>
      </c>
      <c r="C93" s="67" t="str">
        <f>IF(F93=0,"",VLOOKUP(F93,DS!$C$3:$E$79,3,0))</f>
        <v>AA/14P</v>
      </c>
      <c r="D93" s="112" t="s">
        <v>1067</v>
      </c>
      <c r="E93" s="112">
        <v>43024</v>
      </c>
      <c r="F93" s="113" t="s">
        <v>358</v>
      </c>
      <c r="G93" s="67" t="str">
        <f>IF(F93=0,"",VLOOKUP(F93,DS!$C$3:$E$79,2,0))</f>
        <v>0302499201</v>
      </c>
      <c r="H93" s="113" t="s">
        <v>359</v>
      </c>
      <c r="I93" s="125">
        <v>11386364</v>
      </c>
      <c r="J93" s="111"/>
      <c r="K93" s="122">
        <v>1138636</v>
      </c>
      <c r="L93" s="120"/>
    </row>
    <row r="94" spans="2:12" ht="24" customHeight="1">
      <c r="B94" s="111" t="s">
        <v>601</v>
      </c>
      <c r="C94" s="67" t="str">
        <f>IF(F94=0,"",VLOOKUP(F94,DS!$C$3:$E$79,3,0))</f>
        <v>TP/17P</v>
      </c>
      <c r="D94" s="112" t="s">
        <v>1068</v>
      </c>
      <c r="E94" s="112">
        <v>43025</v>
      </c>
      <c r="F94" s="113" t="s">
        <v>1065</v>
      </c>
      <c r="G94" s="67" t="str">
        <f>IF(F94=0,"",VLOOKUP(F94,DS!$C$3:$E$79,2,0))</f>
        <v>302554935</v>
      </c>
      <c r="H94" s="113" t="s">
        <v>337</v>
      </c>
      <c r="I94" s="125">
        <v>500000</v>
      </c>
      <c r="J94" s="111"/>
      <c r="K94" s="122">
        <v>25000</v>
      </c>
      <c r="L94" s="120"/>
    </row>
    <row r="95" spans="2:12" ht="24" customHeight="1">
      <c r="B95" s="111" t="s">
        <v>602</v>
      </c>
      <c r="C95" s="67" t="str">
        <f>IF(F95=0,"",VLOOKUP(F95,DS!$C$3:$E$79,3,0))</f>
        <v>TP/17P</v>
      </c>
      <c r="D95" s="112" t="s">
        <v>1069</v>
      </c>
      <c r="E95" s="112">
        <v>43025</v>
      </c>
      <c r="F95" s="113" t="s">
        <v>1065</v>
      </c>
      <c r="G95" s="67" t="str">
        <f>IF(F95=0,"",VLOOKUP(F95,DS!$C$3:$E$79,2,0))</f>
        <v>302554935</v>
      </c>
      <c r="H95" s="113" t="s">
        <v>337</v>
      </c>
      <c r="I95" s="125">
        <v>500000</v>
      </c>
      <c r="J95" s="111"/>
      <c r="K95" s="122">
        <v>25000</v>
      </c>
      <c r="L95" s="120"/>
    </row>
    <row r="96" spans="2:12" ht="24" customHeight="1">
      <c r="B96" s="111" t="s">
        <v>603</v>
      </c>
      <c r="C96" s="67" t="str">
        <f>IF(F96=0,"",VLOOKUP(F96,DS!$C$3:$E$79,3,0))</f>
        <v>TP/17P</v>
      </c>
      <c r="D96" s="112" t="s">
        <v>1070</v>
      </c>
      <c r="E96" s="112">
        <v>43025</v>
      </c>
      <c r="F96" s="113" t="s">
        <v>1065</v>
      </c>
      <c r="G96" s="67" t="str">
        <f>IF(F96=0,"",VLOOKUP(F96,DS!$C$3:$E$79,2,0))</f>
        <v>302554935</v>
      </c>
      <c r="H96" s="113" t="s">
        <v>337</v>
      </c>
      <c r="I96" s="125">
        <v>500000</v>
      </c>
      <c r="J96" s="111"/>
      <c r="K96" s="122">
        <v>25000</v>
      </c>
      <c r="L96" s="120"/>
    </row>
    <row r="97" spans="2:12" ht="24" customHeight="1">
      <c r="B97" s="111" t="s">
        <v>604</v>
      </c>
      <c r="C97" s="67" t="str">
        <f>IF(F97=0,"",VLOOKUP(F97,DS!$C$3:$E$79,3,0))</f>
        <v>HP/17P</v>
      </c>
      <c r="D97" s="112" t="s">
        <v>1071</v>
      </c>
      <c r="E97" s="112">
        <v>43026</v>
      </c>
      <c r="F97" s="113" t="s">
        <v>1072</v>
      </c>
      <c r="G97" s="67" t="str">
        <f>IF(F97=0,"",VLOOKUP(F97,DS!$C$3:$E$79,2,0))</f>
        <v>0311429627</v>
      </c>
      <c r="H97" s="113" t="s">
        <v>1073</v>
      </c>
      <c r="I97" s="125">
        <v>12760000</v>
      </c>
      <c r="J97" s="111"/>
      <c r="K97" s="122">
        <v>1276000</v>
      </c>
      <c r="L97" s="120"/>
    </row>
    <row r="98" spans="2:12" ht="24" customHeight="1">
      <c r="B98" s="111" t="s">
        <v>605</v>
      </c>
      <c r="C98" s="67" t="str">
        <f>IF(F98=0,"",VLOOKUP(F98,DS!$C$3:$E$79,3,0))</f>
        <v>AA/16P</v>
      </c>
      <c r="D98" s="112" t="s">
        <v>1074</v>
      </c>
      <c r="E98" s="112">
        <v>43026</v>
      </c>
      <c r="F98" s="113" t="s">
        <v>344</v>
      </c>
      <c r="G98" s="67" t="str">
        <f>IF(F98=0,"",VLOOKUP(F98,DS!$C$3:$E$79,2,0))</f>
        <v>0300450673</v>
      </c>
      <c r="H98" s="113" t="s">
        <v>682</v>
      </c>
      <c r="I98" s="125">
        <v>1871836</v>
      </c>
      <c r="J98" s="111"/>
      <c r="K98" s="122">
        <v>187184</v>
      </c>
      <c r="L98" s="120"/>
    </row>
    <row r="99" spans="2:12" ht="24" customHeight="1">
      <c r="B99" s="111" t="s">
        <v>606</v>
      </c>
      <c r="C99" s="67" t="str">
        <f>IF(F99=0,"",VLOOKUP(F99,DS!$C$3:$E$79,3,0))</f>
        <v>AA/14P</v>
      </c>
      <c r="D99" s="112" t="s">
        <v>1075</v>
      </c>
      <c r="E99" s="112">
        <v>43028</v>
      </c>
      <c r="F99" s="113" t="s">
        <v>517</v>
      </c>
      <c r="G99" s="67" t="str">
        <f>IF(F99=0,"",VLOOKUP(F99,DS!$C$3:$E$79,2,0))</f>
        <v>0301481321</v>
      </c>
      <c r="H99" s="113" t="s">
        <v>373</v>
      </c>
      <c r="I99" s="125">
        <v>12720000</v>
      </c>
      <c r="J99" s="111"/>
      <c r="K99" s="122">
        <v>1272000</v>
      </c>
      <c r="L99" s="120"/>
    </row>
    <row r="100" spans="2:12" ht="24" customHeight="1">
      <c r="B100" s="111" t="s">
        <v>607</v>
      </c>
      <c r="C100" s="67" t="str">
        <f>IF(F100=0,"",VLOOKUP(F100,DS!$C$3:$E$79,3,0))</f>
        <v>AA/16P</v>
      </c>
      <c r="D100" s="112" t="s">
        <v>1076</v>
      </c>
      <c r="E100" s="112">
        <v>43028</v>
      </c>
      <c r="F100" s="113" t="s">
        <v>344</v>
      </c>
      <c r="G100" s="67" t="str">
        <f>IF(F100=0,"",VLOOKUP(F100,DS!$C$3:$E$79,2,0))</f>
        <v>0300450673</v>
      </c>
      <c r="H100" s="113" t="s">
        <v>682</v>
      </c>
      <c r="I100" s="125">
        <v>888055</v>
      </c>
      <c r="J100" s="111"/>
      <c r="K100" s="122">
        <v>88805</v>
      </c>
      <c r="L100" s="120"/>
    </row>
    <row r="101" spans="2:12" ht="24" customHeight="1">
      <c r="B101" s="111" t="s">
        <v>608</v>
      </c>
      <c r="C101" s="67" t="str">
        <f>IF(F101=0,"",VLOOKUP(F101,DS!$C$3:$E$79,3,0))</f>
        <v>TP/17P</v>
      </c>
      <c r="D101" s="112" t="s">
        <v>1077</v>
      </c>
      <c r="E101" s="112">
        <v>43028</v>
      </c>
      <c r="F101" s="113" t="s">
        <v>1065</v>
      </c>
      <c r="G101" s="67" t="str">
        <f>IF(F101=0,"",VLOOKUP(F101,DS!$C$3:$E$79,2,0))</f>
        <v>302554935</v>
      </c>
      <c r="H101" s="113" t="s">
        <v>337</v>
      </c>
      <c r="I101" s="125">
        <v>240000</v>
      </c>
      <c r="J101" s="111"/>
      <c r="K101" s="122">
        <v>12000</v>
      </c>
      <c r="L101" s="120"/>
    </row>
    <row r="102" spans="2:12" ht="24" customHeight="1">
      <c r="B102" s="111" t="s">
        <v>609</v>
      </c>
      <c r="C102" s="67" t="str">
        <f>IF(F102=0,"",VLOOKUP(F102,DS!$C$3:$E$79,3,0))</f>
        <v>AA/14P</v>
      </c>
      <c r="D102" s="112" t="s">
        <v>1078</v>
      </c>
      <c r="E102" s="112">
        <v>43029</v>
      </c>
      <c r="F102" s="113" t="s">
        <v>517</v>
      </c>
      <c r="G102" s="67" t="str">
        <f>IF(F102=0,"",VLOOKUP(F102,DS!$C$3:$E$79,2,0))</f>
        <v>0301481321</v>
      </c>
      <c r="H102" s="113" t="s">
        <v>373</v>
      </c>
      <c r="I102" s="125">
        <v>11965000</v>
      </c>
      <c r="J102" s="111"/>
      <c r="K102" s="122">
        <v>1196500</v>
      </c>
      <c r="L102" s="120"/>
    </row>
    <row r="103" spans="2:12" ht="24" customHeight="1">
      <c r="B103" s="111" t="s">
        <v>610</v>
      </c>
      <c r="C103" s="67" t="str">
        <f>IF(F103=0,"",VLOOKUP(F103,DS!$C$3:$E$79,3,0))</f>
        <v>AA/14P</v>
      </c>
      <c r="D103" s="112" t="s">
        <v>1079</v>
      </c>
      <c r="E103" s="112">
        <v>43031</v>
      </c>
      <c r="F103" s="113" t="s">
        <v>358</v>
      </c>
      <c r="G103" s="67" t="str">
        <f>IF(F103=0,"",VLOOKUP(F103,DS!$C$3:$E$79,2,0))</f>
        <v>0302499201</v>
      </c>
      <c r="H103" s="113" t="s">
        <v>359</v>
      </c>
      <c r="I103" s="125">
        <v>11386364</v>
      </c>
      <c r="J103" s="111"/>
      <c r="K103" s="122">
        <v>1138636</v>
      </c>
      <c r="L103" s="120"/>
    </row>
    <row r="104" spans="2:12" ht="24" customHeight="1">
      <c r="B104" s="111" t="s">
        <v>702</v>
      </c>
      <c r="C104" s="67" t="str">
        <f>IF(F104=0,"",VLOOKUP(F104,DS!$C$3:$E$79,3,0))</f>
        <v>TT/16P</v>
      </c>
      <c r="D104" s="112" t="s">
        <v>1080</v>
      </c>
      <c r="E104" s="112">
        <v>43031</v>
      </c>
      <c r="F104" s="113" t="s">
        <v>354</v>
      </c>
      <c r="G104" s="67" t="str">
        <f>IF(F104=0,"",VLOOKUP(F104,DS!$C$3:$E$79,2,0))</f>
        <v>0300710843</v>
      </c>
      <c r="H104" s="113" t="s">
        <v>1081</v>
      </c>
      <c r="I104" s="125">
        <v>9355220</v>
      </c>
      <c r="J104" s="111"/>
      <c r="K104" s="122">
        <v>935522</v>
      </c>
      <c r="L104" s="120"/>
    </row>
    <row r="105" spans="2:12" ht="24" customHeight="1">
      <c r="B105" s="111" t="s">
        <v>703</v>
      </c>
      <c r="C105" s="67" t="str">
        <f>IF(F105=0,"",VLOOKUP(F105,DS!$C$3:$E$79,3,0))</f>
        <v>AA/16P</v>
      </c>
      <c r="D105" s="112" t="s">
        <v>1082</v>
      </c>
      <c r="E105" s="112">
        <v>43033</v>
      </c>
      <c r="F105" s="113" t="s">
        <v>344</v>
      </c>
      <c r="G105" s="67" t="str">
        <f>IF(F105=0,"",VLOOKUP(F105,DS!$C$3:$E$79,2,0))</f>
        <v>0300450673</v>
      </c>
      <c r="H105" s="113" t="s">
        <v>682</v>
      </c>
      <c r="I105" s="125">
        <v>2151945</v>
      </c>
      <c r="J105" s="111"/>
      <c r="K105" s="122">
        <v>215195</v>
      </c>
      <c r="L105" s="120"/>
    </row>
    <row r="106" spans="2:12" ht="24" customHeight="1">
      <c r="B106" s="111" t="s">
        <v>705</v>
      </c>
      <c r="C106" s="67">
        <f>IF(F106=0,"",VLOOKUP(F106,DS!$C$3:$E$79,3,0))</f>
        <v>0</v>
      </c>
      <c r="D106" s="112" t="s">
        <v>1083</v>
      </c>
      <c r="E106" s="112">
        <v>43034</v>
      </c>
      <c r="F106" s="113" t="s">
        <v>1084</v>
      </c>
      <c r="G106" s="67">
        <f>IF(F106=0,"",VLOOKUP(F106,DS!$C$3:$E$79,2,0))</f>
        <v>0</v>
      </c>
      <c r="H106" s="113" t="s">
        <v>1085</v>
      </c>
      <c r="I106" s="125">
        <v>2181818</v>
      </c>
      <c r="J106" s="111"/>
      <c r="K106" s="122">
        <v>218182</v>
      </c>
      <c r="L106" s="120"/>
    </row>
    <row r="107" spans="2:12" ht="24" customHeight="1">
      <c r="B107" s="111" t="s">
        <v>706</v>
      </c>
      <c r="C107" s="67" t="str">
        <f>IF(F107=0,"",VLOOKUP(F107,DS!$C$3:$E$79,3,0))</f>
        <v>HL/15P</v>
      </c>
      <c r="D107" s="112" t="s">
        <v>1086</v>
      </c>
      <c r="E107" s="112">
        <v>43038</v>
      </c>
      <c r="F107" s="113" t="s">
        <v>396</v>
      </c>
      <c r="G107" s="67" t="str">
        <f>IF(F107=0,"",VLOOKUP(F107,DS!$C$3:$E$79,2,0))</f>
        <v>1100678866</v>
      </c>
      <c r="H107" s="113" t="s">
        <v>1087</v>
      </c>
      <c r="I107" s="125">
        <v>11500000</v>
      </c>
      <c r="J107" s="111"/>
      <c r="K107" s="122">
        <v>1150000</v>
      </c>
      <c r="L107" s="120"/>
    </row>
    <row r="108" spans="2:12" ht="24" customHeight="1">
      <c r="B108" s="111" t="s">
        <v>707</v>
      </c>
      <c r="C108" s="67" t="str">
        <f>IF(F108=0,"",VLOOKUP(F108,DS!$C$3:$E$79,3,0))</f>
        <v>SE/17P</v>
      </c>
      <c r="D108" s="112" t="s">
        <v>1088</v>
      </c>
      <c r="E108" s="112">
        <v>43038</v>
      </c>
      <c r="F108" s="113" t="s">
        <v>984</v>
      </c>
      <c r="G108" s="67" t="str">
        <f>IF(F108=0,"",VLOOKUP(F108,DS!$C$3:$E$79,2,0))</f>
        <v>0300740037</v>
      </c>
      <c r="H108" s="113" t="s">
        <v>509</v>
      </c>
      <c r="I108" s="125">
        <v>354533</v>
      </c>
      <c r="J108" s="111"/>
      <c r="K108" s="122">
        <v>35453</v>
      </c>
      <c r="L108" s="120"/>
    </row>
    <row r="109" spans="2:12" ht="24" customHeight="1">
      <c r="B109" s="111" t="s">
        <v>708</v>
      </c>
      <c r="C109" s="67" t="str">
        <f>IF(F109=0,"",VLOOKUP(F109,DS!$C$3:$E$79,3,0))</f>
        <v>AA/16P</v>
      </c>
      <c r="D109" s="112" t="s">
        <v>1089</v>
      </c>
      <c r="E109" s="112">
        <v>43039</v>
      </c>
      <c r="F109" s="113" t="s">
        <v>344</v>
      </c>
      <c r="G109" s="67" t="str">
        <f>IF(F109=0,"",VLOOKUP(F109,DS!$C$3:$E$79,2,0))</f>
        <v>0300450673</v>
      </c>
      <c r="H109" s="113" t="s">
        <v>562</v>
      </c>
      <c r="I109" s="125">
        <v>641509</v>
      </c>
      <c r="J109" s="111"/>
      <c r="K109" s="122">
        <v>64151</v>
      </c>
      <c r="L109" s="120"/>
    </row>
    <row r="110" spans="2:12" ht="24" customHeight="1">
      <c r="B110" s="111" t="s">
        <v>709</v>
      </c>
      <c r="C110" s="67"/>
      <c r="D110" s="112"/>
      <c r="E110" s="112">
        <v>43039</v>
      </c>
      <c r="F110" s="113" t="s">
        <v>401</v>
      </c>
      <c r="G110" s="67"/>
      <c r="H110" s="113" t="s">
        <v>1090</v>
      </c>
      <c r="I110" s="125">
        <v>1517273</v>
      </c>
      <c r="J110" s="111"/>
      <c r="K110" s="122">
        <v>151727</v>
      </c>
      <c r="L110" s="120"/>
    </row>
    <row r="111" spans="2:12" ht="24" customHeight="1">
      <c r="B111" s="111" t="s">
        <v>710</v>
      </c>
      <c r="C111" s="67" t="str">
        <f>IF(F111=0,"",VLOOKUP(F111,DS!$C$3:$E$79,3,0))</f>
        <v>SG/17T</v>
      </c>
      <c r="D111" s="112" t="s">
        <v>820</v>
      </c>
      <c r="E111" s="112">
        <v>43009</v>
      </c>
      <c r="F111" s="113" t="s">
        <v>821</v>
      </c>
      <c r="G111" s="67" t="str">
        <f>IF(F111=0,"",VLOOKUP(F111,DS!$C$3:$E$79,2,0))</f>
        <v>0100233583-007</v>
      </c>
      <c r="H111" s="113" t="s">
        <v>1091</v>
      </c>
      <c r="I111" s="125">
        <v>26000</v>
      </c>
      <c r="J111" s="111"/>
      <c r="K111" s="122">
        <v>2600</v>
      </c>
      <c r="L111" s="120"/>
    </row>
    <row r="112" spans="2:12" ht="24" customHeight="1">
      <c r="B112" s="111" t="s">
        <v>711</v>
      </c>
      <c r="C112" s="67" t="str">
        <f>IF(F112=0,"",VLOOKUP(F112,DS!$C$3:$E$79,3,0))</f>
        <v>SG/17T</v>
      </c>
      <c r="D112" s="112" t="s">
        <v>820</v>
      </c>
      <c r="E112" s="112">
        <v>43010</v>
      </c>
      <c r="F112" s="113" t="s">
        <v>821</v>
      </c>
      <c r="G112" s="67" t="str">
        <f>IF(F112=0,"",VLOOKUP(F112,DS!$C$3:$E$79,2,0))</f>
        <v>0100233583-007</v>
      </c>
      <c r="H112" s="113" t="s">
        <v>590</v>
      </c>
      <c r="I112" s="125">
        <v>15000</v>
      </c>
      <c r="J112" s="111"/>
      <c r="K112" s="122">
        <v>1500</v>
      </c>
      <c r="L112" s="120"/>
    </row>
    <row r="113" spans="2:12" ht="24" customHeight="1">
      <c r="B113" s="111" t="s">
        <v>822</v>
      </c>
      <c r="C113" s="67" t="str">
        <f>IF(F113=0,"",VLOOKUP(F113,DS!$C$3:$E$79,3,0))</f>
        <v>SG/17T</v>
      </c>
      <c r="D113" s="112" t="s">
        <v>820</v>
      </c>
      <c r="E113" s="112">
        <v>43010</v>
      </c>
      <c r="F113" s="113" t="s">
        <v>821</v>
      </c>
      <c r="G113" s="67" t="str">
        <f>IF(F113=0,"",VLOOKUP(F113,DS!$C$3:$E$79,2,0))</f>
        <v>0100233583-007</v>
      </c>
      <c r="H113" s="113" t="s">
        <v>590</v>
      </c>
      <c r="I113" s="125">
        <v>15000</v>
      </c>
      <c r="J113" s="111"/>
      <c r="K113" s="122">
        <v>1500</v>
      </c>
      <c r="L113" s="120"/>
    </row>
    <row r="114" spans="2:12" ht="24" customHeight="1">
      <c r="B114" s="111" t="s">
        <v>823</v>
      </c>
      <c r="C114" s="67" t="str">
        <f>IF(F114=0,"",VLOOKUP(F114,DS!$C$3:$E$79,3,0))</f>
        <v>SG/17T</v>
      </c>
      <c r="D114" s="112" t="s">
        <v>820</v>
      </c>
      <c r="E114" s="112">
        <v>43010</v>
      </c>
      <c r="F114" s="113" t="s">
        <v>821</v>
      </c>
      <c r="G114" s="67" t="str">
        <f>IF(F114=0,"",VLOOKUP(F114,DS!$C$3:$E$79,2,0))</f>
        <v>0100233583-007</v>
      </c>
      <c r="H114" s="113" t="s">
        <v>590</v>
      </c>
      <c r="I114" s="125">
        <v>15000</v>
      </c>
      <c r="J114" s="111"/>
      <c r="K114" s="122">
        <v>1500</v>
      </c>
      <c r="L114" s="120"/>
    </row>
    <row r="115" spans="2:12" ht="24" customHeight="1">
      <c r="B115" s="111" t="s">
        <v>1092</v>
      </c>
      <c r="C115" s="67" t="str">
        <f>IF(F115=0,"",VLOOKUP(F115,DS!$C$3:$E$79,3,0))</f>
        <v>SG/17T</v>
      </c>
      <c r="D115" s="112" t="s">
        <v>820</v>
      </c>
      <c r="E115" s="112">
        <v>43010</v>
      </c>
      <c r="F115" s="113" t="s">
        <v>821</v>
      </c>
      <c r="G115" s="67" t="str">
        <f>IF(F115=0,"",VLOOKUP(F115,DS!$C$3:$E$79,2,0))</f>
        <v>0100233583-007</v>
      </c>
      <c r="H115" s="113" t="s">
        <v>590</v>
      </c>
      <c r="I115" s="125">
        <v>15000</v>
      </c>
      <c r="J115" s="111"/>
      <c r="K115" s="122">
        <v>1500</v>
      </c>
      <c r="L115" s="120"/>
    </row>
    <row r="116" spans="2:12" ht="24" customHeight="1">
      <c r="B116" s="111" t="s">
        <v>1093</v>
      </c>
      <c r="C116" s="67" t="str">
        <f>IF(F116=0,"",VLOOKUP(F116,DS!$C$3:$E$79,3,0))</f>
        <v>SG/17T</v>
      </c>
      <c r="D116" s="112" t="s">
        <v>820</v>
      </c>
      <c r="E116" s="112">
        <v>43039</v>
      </c>
      <c r="F116" s="113" t="s">
        <v>821</v>
      </c>
      <c r="G116" s="67" t="str">
        <f>IF(F116=0,"",VLOOKUP(F116,DS!$C$3:$E$79,2,0))</f>
        <v>0100233583-007</v>
      </c>
      <c r="H116" s="113" t="s">
        <v>1091</v>
      </c>
      <c r="I116" s="125">
        <v>26000</v>
      </c>
      <c r="J116" s="111"/>
      <c r="K116" s="122">
        <v>2600</v>
      </c>
      <c r="L116" s="120"/>
    </row>
    <row r="117" spans="2:12" ht="24" customHeight="1">
      <c r="B117" s="111" t="s">
        <v>1094</v>
      </c>
      <c r="C117" s="67" t="str">
        <f>IF(F117=0,"",VLOOKUP(F117,DS!$C$3:$E$79,3,0))</f>
        <v>BT/17T</v>
      </c>
      <c r="D117" s="112" t="s">
        <v>418</v>
      </c>
      <c r="E117" s="112">
        <v>43018</v>
      </c>
      <c r="F117" s="113" t="s">
        <v>419</v>
      </c>
      <c r="G117" s="67" t="str">
        <f>IF(F117=0,"",VLOOKUP(F117,DS!$C$3:$E$79,2,0))</f>
        <v>0301179079-035</v>
      </c>
      <c r="H117" s="113" t="s">
        <v>596</v>
      </c>
      <c r="I117" s="125">
        <v>429923</v>
      </c>
      <c r="J117" s="111"/>
      <c r="K117" s="122">
        <v>42992</v>
      </c>
      <c r="L117" s="120"/>
    </row>
    <row r="118" spans="2:12" ht="24" customHeight="1">
      <c r="B118" s="111" t="s">
        <v>1095</v>
      </c>
      <c r="C118" s="67" t="str">
        <f>IF(F118=0,"",VLOOKUP(F118,DS!$C$3:$E$79,3,0))</f>
        <v>BT/17T</v>
      </c>
      <c r="D118" s="112" t="s">
        <v>418</v>
      </c>
      <c r="E118" s="112">
        <v>43019</v>
      </c>
      <c r="F118" s="113" t="s">
        <v>419</v>
      </c>
      <c r="G118" s="67" t="str">
        <f>IF(F118=0,"",VLOOKUP(F118,DS!$C$3:$E$79,2,0))</f>
        <v>0301179079-035</v>
      </c>
      <c r="H118" s="113" t="s">
        <v>590</v>
      </c>
      <c r="I118" s="125">
        <v>15000</v>
      </c>
      <c r="J118" s="111"/>
      <c r="K118" s="122">
        <v>1500</v>
      </c>
      <c r="L118" s="120"/>
    </row>
    <row r="119" spans="2:12" ht="24" customHeight="1">
      <c r="B119" s="111" t="s">
        <v>1096</v>
      </c>
      <c r="C119" s="67" t="str">
        <f>IF(F119=0,"",VLOOKUP(F119,DS!$C$3:$E$79,3,0))</f>
        <v>BT/17T</v>
      </c>
      <c r="D119" s="112" t="s">
        <v>418</v>
      </c>
      <c r="E119" s="112">
        <v>43033</v>
      </c>
      <c r="F119" s="113" t="s">
        <v>419</v>
      </c>
      <c r="G119" s="67" t="str">
        <f>IF(F119=0,"",VLOOKUP(F119,DS!$C$3:$E$79,2,0))</f>
        <v>0301179079-035</v>
      </c>
      <c r="H119" s="113" t="s">
        <v>590</v>
      </c>
      <c r="I119" s="125">
        <v>15000</v>
      </c>
      <c r="J119" s="111"/>
      <c r="K119" s="122">
        <v>1500</v>
      </c>
      <c r="L119" s="120"/>
    </row>
    <row r="120" spans="2:12" ht="24" customHeight="1">
      <c r="B120" s="111" t="s">
        <v>1097</v>
      </c>
      <c r="C120" s="67" t="str">
        <f>IF(F120=0,"",VLOOKUP(F120,DS!$C$3:$E$79,3,0))</f>
        <v>BT/17T</v>
      </c>
      <c r="D120" s="112" t="s">
        <v>418</v>
      </c>
      <c r="E120" s="112">
        <v>43034</v>
      </c>
      <c r="F120" s="113" t="s">
        <v>419</v>
      </c>
      <c r="G120" s="67" t="str">
        <f>IF(F120=0,"",VLOOKUP(F120,DS!$C$3:$E$79,2,0))</f>
        <v>0301179079-035</v>
      </c>
      <c r="H120" s="113" t="s">
        <v>406</v>
      </c>
      <c r="I120" s="125">
        <v>20491</v>
      </c>
      <c r="J120" s="111"/>
      <c r="K120" s="122">
        <v>2049</v>
      </c>
      <c r="L120" s="120"/>
    </row>
    <row r="121" spans="2:12" ht="24" customHeight="1">
      <c r="B121" s="111" t="s">
        <v>1098</v>
      </c>
      <c r="C121" s="67" t="str">
        <f>IF(F121=0,"",VLOOKUP(F121,DS!$C$3:$E$79,3,0))</f>
        <v>AA/17T</v>
      </c>
      <c r="D121" s="112" t="s">
        <v>404</v>
      </c>
      <c r="E121" s="112">
        <v>43031</v>
      </c>
      <c r="F121" s="113" t="s">
        <v>405</v>
      </c>
      <c r="G121" s="67" t="str">
        <f>IF(F121=0,"",VLOOKUP(F121,DS!$C$3:$E$79,2,0))</f>
        <v>0101057919-029</v>
      </c>
      <c r="H121" s="113" t="s">
        <v>1099</v>
      </c>
      <c r="I121" s="125">
        <v>68130</v>
      </c>
      <c r="J121" s="111"/>
      <c r="K121" s="122">
        <v>6813</v>
      </c>
      <c r="L121" s="120"/>
    </row>
    <row r="122" spans="2:12" ht="24" customHeight="1">
      <c r="B122" s="111" t="s">
        <v>1100</v>
      </c>
      <c r="C122" s="67" t="str">
        <f>IF(F122=0,"",VLOOKUP(F122,DS!$C$3:$E$79,3,0))</f>
        <v>AA/17T</v>
      </c>
      <c r="D122" s="112" t="s">
        <v>404</v>
      </c>
      <c r="E122" s="112">
        <v>43031</v>
      </c>
      <c r="F122" s="113" t="s">
        <v>405</v>
      </c>
      <c r="G122" s="67" t="str">
        <f>IF(F122=0,"",VLOOKUP(F122,DS!$C$3:$E$79,2,0))</f>
        <v>0101057919-029</v>
      </c>
      <c r="H122" s="113" t="s">
        <v>1099</v>
      </c>
      <c r="I122" s="125">
        <v>68130</v>
      </c>
      <c r="J122" s="111"/>
      <c r="K122" s="122">
        <v>6813</v>
      </c>
      <c r="L122" s="120"/>
    </row>
    <row r="123" spans="2:12" ht="24" customHeight="1">
      <c r="B123" s="111" t="s">
        <v>1101</v>
      </c>
      <c r="C123" s="67" t="str">
        <f>IF(F123=0,"",VLOOKUP(F123,DS!$C$3:$E$79,3,0))</f>
        <v>AA/17T</v>
      </c>
      <c r="D123" s="112" t="s">
        <v>404</v>
      </c>
      <c r="E123" s="112">
        <v>43034</v>
      </c>
      <c r="F123" s="113" t="s">
        <v>405</v>
      </c>
      <c r="G123" s="67" t="str">
        <f>IF(F123=0,"",VLOOKUP(F123,DS!$C$3:$E$79,2,0))</f>
        <v>0101057919-029</v>
      </c>
      <c r="H123" s="113" t="s">
        <v>1099</v>
      </c>
      <c r="I123" s="125">
        <v>68130</v>
      </c>
      <c r="J123" s="111"/>
      <c r="K123" s="122">
        <v>6813</v>
      </c>
      <c r="L123" s="120"/>
    </row>
    <row r="124" spans="2:12" ht="24" customHeight="1">
      <c r="B124" s="111" t="s">
        <v>1102</v>
      </c>
      <c r="C124" s="67" t="str">
        <f>IF(F124=0,"",VLOOKUP(F124,DS!$C$3:$E$79,3,0))</f>
        <v>AA/17T</v>
      </c>
      <c r="D124" s="112" t="s">
        <v>404</v>
      </c>
      <c r="E124" s="112">
        <v>43034</v>
      </c>
      <c r="F124" s="113" t="s">
        <v>405</v>
      </c>
      <c r="G124" s="67" t="str">
        <f>IF(F124=0,"",VLOOKUP(F124,DS!$C$3:$E$79,2,0))</f>
        <v>0101057919-029</v>
      </c>
      <c r="H124" s="113" t="s">
        <v>1099</v>
      </c>
      <c r="I124" s="125">
        <v>68130</v>
      </c>
      <c r="J124" s="111"/>
      <c r="K124" s="122">
        <v>6813</v>
      </c>
      <c r="L124" s="120"/>
    </row>
    <row r="125" spans="2:12" ht="24" customHeight="1">
      <c r="B125" s="111" t="s">
        <v>1103</v>
      </c>
      <c r="C125" s="67" t="str">
        <f>IF(F125=0,"",VLOOKUP(F125,DS!$C$3:$E$79,3,0))</f>
        <v>AA/17T</v>
      </c>
      <c r="D125" s="112" t="s">
        <v>404</v>
      </c>
      <c r="E125" s="112">
        <v>43011</v>
      </c>
      <c r="F125" s="113" t="s">
        <v>405</v>
      </c>
      <c r="G125" s="67" t="str">
        <f>IF(F125=0,"",VLOOKUP(F125,DS!$C$3:$E$79,2,0))</f>
        <v>0101057919-029</v>
      </c>
      <c r="H125" s="113" t="s">
        <v>590</v>
      </c>
      <c r="I125" s="125">
        <v>10000</v>
      </c>
      <c r="J125" s="111"/>
      <c r="K125" s="122">
        <v>1000</v>
      </c>
      <c r="L125" s="120"/>
    </row>
    <row r="126" spans="2:12" ht="24" customHeight="1">
      <c r="B126" s="111" t="s">
        <v>1104</v>
      </c>
      <c r="C126" s="67" t="str">
        <f>IF(F126=0,"",VLOOKUP(F126,DS!$C$3:$E$79,3,0))</f>
        <v>AA/17T</v>
      </c>
      <c r="D126" s="112" t="s">
        <v>404</v>
      </c>
      <c r="E126" s="112">
        <v>43011</v>
      </c>
      <c r="F126" s="113" t="s">
        <v>405</v>
      </c>
      <c r="G126" s="67" t="str">
        <f>IF(F126=0,"",VLOOKUP(F126,DS!$C$3:$E$79,2,0))</f>
        <v>0101057919-029</v>
      </c>
      <c r="H126" s="113" t="s">
        <v>590</v>
      </c>
      <c r="I126" s="125">
        <v>10000</v>
      </c>
      <c r="J126" s="111"/>
      <c r="K126" s="122">
        <v>1000</v>
      </c>
      <c r="L126" s="120"/>
    </row>
    <row r="127" spans="2:12" ht="24" customHeight="1">
      <c r="B127" s="111" t="s">
        <v>1105</v>
      </c>
      <c r="C127" s="67" t="str">
        <f>IF(F127=0,"",VLOOKUP(F127,DS!$C$3:$E$79,3,0))</f>
        <v>AA/17T</v>
      </c>
      <c r="D127" s="112" t="s">
        <v>404</v>
      </c>
      <c r="E127" s="112">
        <v>43011</v>
      </c>
      <c r="F127" s="113" t="s">
        <v>405</v>
      </c>
      <c r="G127" s="67" t="str">
        <f>IF(F127=0,"",VLOOKUP(F127,DS!$C$3:$E$79,2,0))</f>
        <v>0101057919-029</v>
      </c>
      <c r="H127" s="113" t="s">
        <v>590</v>
      </c>
      <c r="I127" s="125">
        <v>60000</v>
      </c>
      <c r="J127" s="111"/>
      <c r="K127" s="122">
        <v>6000</v>
      </c>
      <c r="L127" s="120"/>
    </row>
    <row r="128" spans="2:12" ht="24" customHeight="1">
      <c r="B128" s="111" t="s">
        <v>1106</v>
      </c>
      <c r="C128" s="67" t="str">
        <f>IF(F128=0,"",VLOOKUP(F128,DS!$C$3:$E$79,3,0))</f>
        <v>AA/17T</v>
      </c>
      <c r="D128" s="112" t="s">
        <v>404</v>
      </c>
      <c r="E128" s="112">
        <v>43011</v>
      </c>
      <c r="F128" s="113" t="s">
        <v>405</v>
      </c>
      <c r="G128" s="67" t="str">
        <f>IF(F128=0,"",VLOOKUP(F128,DS!$C$3:$E$79,2,0))</f>
        <v>0101057919-029</v>
      </c>
      <c r="H128" s="113" t="s">
        <v>590</v>
      </c>
      <c r="I128" s="125">
        <v>60000</v>
      </c>
      <c r="J128" s="111"/>
      <c r="K128" s="122">
        <v>6000</v>
      </c>
      <c r="L128" s="120"/>
    </row>
    <row r="129" spans="2:12" ht="24" customHeight="1">
      <c r="B129" s="111" t="s">
        <v>1107</v>
      </c>
      <c r="C129" s="67" t="str">
        <f>IF(F129=0,"",VLOOKUP(F129,DS!$C$3:$E$79,3,0))</f>
        <v>AA/17T</v>
      </c>
      <c r="D129" s="112" t="s">
        <v>404</v>
      </c>
      <c r="E129" s="112">
        <v>43012</v>
      </c>
      <c r="F129" s="113" t="s">
        <v>405</v>
      </c>
      <c r="G129" s="67" t="str">
        <f>IF(F129=0,"",VLOOKUP(F129,DS!$C$3:$E$79,2,0))</f>
        <v>0101057919-029</v>
      </c>
      <c r="H129" s="113" t="s">
        <v>704</v>
      </c>
      <c r="I129" s="125">
        <v>113800</v>
      </c>
      <c r="J129" s="111"/>
      <c r="K129" s="122">
        <v>11380</v>
      </c>
      <c r="L129" s="120"/>
    </row>
    <row r="130" spans="2:12" ht="24" customHeight="1">
      <c r="B130" s="111" t="s">
        <v>1108</v>
      </c>
      <c r="C130" s="67" t="str">
        <f>IF(F130=0,"",VLOOKUP(F130,DS!$C$3:$E$79,3,0))</f>
        <v>AA/17T</v>
      </c>
      <c r="D130" s="112" t="s">
        <v>404</v>
      </c>
      <c r="E130" s="112">
        <v>43012</v>
      </c>
      <c r="F130" s="113" t="s">
        <v>405</v>
      </c>
      <c r="G130" s="67" t="str">
        <f>IF(F130=0,"",VLOOKUP(F130,DS!$C$3:$E$79,2,0))</f>
        <v>0101057919-029</v>
      </c>
      <c r="H130" s="113" t="s">
        <v>704</v>
      </c>
      <c r="I130" s="125">
        <v>1053315</v>
      </c>
      <c r="J130" s="111"/>
      <c r="K130" s="122">
        <v>105332</v>
      </c>
      <c r="L130" s="120"/>
    </row>
    <row r="131" spans="2:12" ht="24" customHeight="1">
      <c r="B131" s="111" t="s">
        <v>1109</v>
      </c>
      <c r="C131" s="67" t="str">
        <f>IF(F131=0,"",VLOOKUP(F131,DS!$C$3:$E$79,3,0))</f>
        <v>AA/17T</v>
      </c>
      <c r="D131" s="112" t="s">
        <v>404</v>
      </c>
      <c r="E131" s="112">
        <v>43012</v>
      </c>
      <c r="F131" s="113" t="s">
        <v>405</v>
      </c>
      <c r="G131" s="67" t="str">
        <f>IF(F131=0,"",VLOOKUP(F131,DS!$C$3:$E$79,2,0))</f>
        <v>0101057919-029</v>
      </c>
      <c r="H131" s="113" t="s">
        <v>704</v>
      </c>
      <c r="I131" s="125">
        <v>836777</v>
      </c>
      <c r="J131" s="111"/>
      <c r="K131" s="122">
        <v>83678</v>
      </c>
      <c r="L131" s="120"/>
    </row>
    <row r="132" spans="2:12" ht="24" customHeight="1">
      <c r="B132" s="111" t="s">
        <v>1110</v>
      </c>
      <c r="C132" s="67" t="str">
        <f>IF(F132=0,"",VLOOKUP(F132,DS!$C$3:$E$79,3,0))</f>
        <v>AA/17T</v>
      </c>
      <c r="D132" s="112" t="s">
        <v>404</v>
      </c>
      <c r="E132" s="112">
        <v>43012</v>
      </c>
      <c r="F132" s="113" t="s">
        <v>405</v>
      </c>
      <c r="G132" s="67" t="str">
        <f>IF(F132=0,"",VLOOKUP(F132,DS!$C$3:$E$79,2,0))</f>
        <v>0101057919-029</v>
      </c>
      <c r="H132" s="113" t="s">
        <v>704</v>
      </c>
      <c r="I132" s="125">
        <v>683128</v>
      </c>
      <c r="J132" s="111"/>
      <c r="K132" s="122">
        <v>68313</v>
      </c>
      <c r="L132" s="120"/>
    </row>
    <row r="133" spans="2:12" ht="24" customHeight="1">
      <c r="B133" s="111" t="s">
        <v>1111</v>
      </c>
      <c r="C133" s="67" t="str">
        <f>IF(F133=0,"",VLOOKUP(F133,DS!$C$3:$E$79,3,0))</f>
        <v>AA/17T</v>
      </c>
      <c r="D133" s="112" t="s">
        <v>404</v>
      </c>
      <c r="E133" s="112">
        <v>43020</v>
      </c>
      <c r="F133" s="113" t="s">
        <v>405</v>
      </c>
      <c r="G133" s="67" t="str">
        <f>IF(F133=0,"",VLOOKUP(F133,DS!$C$3:$E$79,2,0))</f>
        <v>0101057919-029</v>
      </c>
      <c r="H133" s="113" t="s">
        <v>590</v>
      </c>
      <c r="I133" s="125">
        <v>20807</v>
      </c>
      <c r="J133" s="111"/>
      <c r="K133" s="122">
        <v>2081</v>
      </c>
      <c r="L133" s="120"/>
    </row>
    <row r="134" spans="2:12" ht="24" customHeight="1">
      <c r="B134" s="111" t="s">
        <v>1112</v>
      </c>
      <c r="C134" s="67" t="str">
        <f>IF(F134=0,"",VLOOKUP(F134,DS!$C$3:$E$79,3,0))</f>
        <v>AA/17T</v>
      </c>
      <c r="D134" s="112" t="s">
        <v>404</v>
      </c>
      <c r="E134" s="112">
        <v>43026</v>
      </c>
      <c r="F134" s="113" t="s">
        <v>405</v>
      </c>
      <c r="G134" s="67" t="str">
        <f>IF(F134=0,"",VLOOKUP(F134,DS!$C$3:$E$79,2,0))</f>
        <v>0101057919-029</v>
      </c>
      <c r="H134" s="113" t="s">
        <v>704</v>
      </c>
      <c r="I134" s="125">
        <v>113750</v>
      </c>
      <c r="J134" s="111"/>
      <c r="K134" s="122">
        <v>11375</v>
      </c>
      <c r="L134" s="120"/>
    </row>
    <row r="135" spans="2:12" ht="24" customHeight="1">
      <c r="B135" s="111" t="s">
        <v>1113</v>
      </c>
      <c r="C135" s="67" t="str">
        <f>IF(F135=0,"",VLOOKUP(F135,DS!$C$3:$E$79,3,0))</f>
        <v>AA/17T</v>
      </c>
      <c r="D135" s="112" t="s">
        <v>404</v>
      </c>
      <c r="E135" s="112">
        <v>43026</v>
      </c>
      <c r="F135" s="113" t="s">
        <v>405</v>
      </c>
      <c r="G135" s="67" t="str">
        <f>IF(F135=0,"",VLOOKUP(F135,DS!$C$3:$E$79,2,0))</f>
        <v>0101057919-029</v>
      </c>
      <c r="H135" s="113" t="s">
        <v>704</v>
      </c>
      <c r="I135" s="125">
        <v>723341</v>
      </c>
      <c r="J135" s="111"/>
      <c r="K135" s="122">
        <v>72334</v>
      </c>
      <c r="L135" s="120"/>
    </row>
    <row r="136" spans="2:12" ht="24" customHeight="1">
      <c r="B136" s="111" t="s">
        <v>1114</v>
      </c>
      <c r="C136" s="67" t="str">
        <f>IF(F136=0,"",VLOOKUP(F136,DS!$C$3:$E$79,3,0))</f>
        <v>AA/17T</v>
      </c>
      <c r="D136" s="112" t="s">
        <v>404</v>
      </c>
      <c r="E136" s="112">
        <v>43028</v>
      </c>
      <c r="F136" s="113" t="s">
        <v>405</v>
      </c>
      <c r="G136" s="67" t="str">
        <f>IF(F136=0,"",VLOOKUP(F136,DS!$C$3:$E$79,2,0))</f>
        <v>0101057919-029</v>
      </c>
      <c r="H136" s="113" t="s">
        <v>590</v>
      </c>
      <c r="I136" s="125">
        <v>10000</v>
      </c>
      <c r="J136" s="111"/>
      <c r="K136" s="122">
        <v>1000</v>
      </c>
      <c r="L136" s="120"/>
    </row>
    <row r="137" spans="2:12" ht="24" customHeight="1">
      <c r="B137" s="111" t="s">
        <v>1115</v>
      </c>
      <c r="C137" s="67" t="str">
        <f>IF(F137=0,"",VLOOKUP(F137,DS!$C$3:$E$79,3,0))</f>
        <v>AA/17T</v>
      </c>
      <c r="D137" s="112" t="s">
        <v>404</v>
      </c>
      <c r="E137" s="112">
        <v>43028</v>
      </c>
      <c r="F137" s="113" t="s">
        <v>405</v>
      </c>
      <c r="G137" s="67" t="str">
        <f>IF(F137=0,"",VLOOKUP(F137,DS!$C$3:$E$79,2,0))</f>
        <v>0101057919-029</v>
      </c>
      <c r="H137" s="113" t="s">
        <v>590</v>
      </c>
      <c r="I137" s="125">
        <v>10000</v>
      </c>
      <c r="J137" s="111"/>
      <c r="K137" s="122">
        <v>1000</v>
      </c>
      <c r="L137" s="120"/>
    </row>
    <row r="138" spans="2:12" ht="24" customHeight="1">
      <c r="B138" s="111" t="s">
        <v>1116</v>
      </c>
      <c r="C138" s="67" t="str">
        <f>IF(F138=0,"",VLOOKUP(F138,DS!$C$3:$E$79,3,0))</f>
        <v>AA/17T</v>
      </c>
      <c r="D138" s="112" t="s">
        <v>404</v>
      </c>
      <c r="E138" s="112">
        <v>43028</v>
      </c>
      <c r="F138" s="113" t="s">
        <v>405</v>
      </c>
      <c r="G138" s="67" t="str">
        <f>IF(F138=0,"",VLOOKUP(F138,DS!$C$3:$E$79,2,0))</f>
        <v>0101057919-029</v>
      </c>
      <c r="H138" s="113" t="s">
        <v>590</v>
      </c>
      <c r="I138" s="125">
        <v>10000</v>
      </c>
      <c r="J138" s="111"/>
      <c r="K138" s="122">
        <v>1000</v>
      </c>
      <c r="L138" s="120"/>
    </row>
    <row r="139" spans="2:12" ht="24" customHeight="1">
      <c r="B139" s="111" t="s">
        <v>1117</v>
      </c>
      <c r="C139" s="67" t="str">
        <f>IF(F139=0,"",VLOOKUP(F139,DS!$C$3:$E$79,3,0))</f>
        <v>AA/17T</v>
      </c>
      <c r="D139" s="112" t="s">
        <v>404</v>
      </c>
      <c r="E139" s="112">
        <v>43028</v>
      </c>
      <c r="F139" s="113" t="s">
        <v>405</v>
      </c>
      <c r="G139" s="67" t="str">
        <f>IF(F139=0,"",VLOOKUP(F139,DS!$C$3:$E$79,2,0))</f>
        <v>0101057919-029</v>
      </c>
      <c r="H139" s="113" t="s">
        <v>590</v>
      </c>
      <c r="I139" s="125">
        <v>10000</v>
      </c>
      <c r="J139" s="111"/>
      <c r="K139" s="122">
        <v>1000</v>
      </c>
      <c r="L139" s="120"/>
    </row>
    <row r="140" spans="2:12" ht="24" customHeight="1">
      <c r="B140" s="111" t="s">
        <v>1118</v>
      </c>
      <c r="C140" s="67" t="str">
        <f>IF(F140=0,"",VLOOKUP(F140,DS!$C$3:$E$79,3,0))</f>
        <v>AA/17T</v>
      </c>
      <c r="D140" s="112" t="s">
        <v>404</v>
      </c>
      <c r="E140" s="112">
        <v>43032</v>
      </c>
      <c r="F140" s="113" t="s">
        <v>405</v>
      </c>
      <c r="G140" s="67" t="str">
        <f>IF(F140=0,"",VLOOKUP(F140,DS!$C$3:$E$79,2,0))</f>
        <v>0101057919-029</v>
      </c>
      <c r="H140" s="113" t="s">
        <v>590</v>
      </c>
      <c r="I140" s="125">
        <v>1055312</v>
      </c>
      <c r="J140" s="111"/>
      <c r="K140" s="122">
        <v>105531</v>
      </c>
      <c r="L140" s="120"/>
    </row>
    <row r="141" spans="2:12" ht="24" customHeight="1">
      <c r="B141" s="111" t="s">
        <v>1119</v>
      </c>
      <c r="C141" s="67" t="str">
        <f>IF(F141=0,"",VLOOKUP(F141,DS!$C$3:$E$79,3,0))</f>
        <v>AA/17T</v>
      </c>
      <c r="D141" s="112" t="s">
        <v>404</v>
      </c>
      <c r="E141" s="112">
        <v>43032</v>
      </c>
      <c r="F141" s="113" t="s">
        <v>405</v>
      </c>
      <c r="G141" s="67" t="str">
        <f>IF(F141=0,"",VLOOKUP(F141,DS!$C$3:$E$79,2,0))</f>
        <v>0101057919-029</v>
      </c>
      <c r="H141" s="113" t="s">
        <v>590</v>
      </c>
      <c r="I141" s="125">
        <v>130000</v>
      </c>
      <c r="J141" s="111"/>
      <c r="K141" s="122">
        <v>13000</v>
      </c>
      <c r="L141" s="120"/>
    </row>
    <row r="142" spans="2:12" ht="24" customHeight="1">
      <c r="B142" s="111" t="s">
        <v>1120</v>
      </c>
      <c r="C142" s="67" t="str">
        <f>IF(F142=0,"",VLOOKUP(F142,DS!$C$3:$E$79,3,0))</f>
        <v>AA/17T</v>
      </c>
      <c r="D142" s="112" t="s">
        <v>404</v>
      </c>
      <c r="E142" s="112">
        <v>43033</v>
      </c>
      <c r="F142" s="113" t="s">
        <v>405</v>
      </c>
      <c r="G142" s="67" t="str">
        <f>IF(F142=0,"",VLOOKUP(F142,DS!$C$3:$E$79,2,0))</f>
        <v>0101057919-029</v>
      </c>
      <c r="H142" s="113" t="s">
        <v>590</v>
      </c>
      <c r="I142" s="125">
        <v>20000</v>
      </c>
      <c r="J142" s="111"/>
      <c r="K142" s="122">
        <v>2000</v>
      </c>
      <c r="L142" s="120"/>
    </row>
    <row r="143" spans="2:12" ht="24" customHeight="1">
      <c r="B143" s="111" t="s">
        <v>1121</v>
      </c>
      <c r="C143" s="67" t="str">
        <f>IF(F143=0,"",VLOOKUP(F143,DS!$C$3:$E$79,3,0))</f>
        <v>AA/17T</v>
      </c>
      <c r="D143" s="112" t="s">
        <v>404</v>
      </c>
      <c r="E143" s="112">
        <v>43038</v>
      </c>
      <c r="F143" s="113" t="s">
        <v>405</v>
      </c>
      <c r="G143" s="67" t="str">
        <f>IF(F143=0,"",VLOOKUP(F143,DS!$C$3:$E$79,2,0))</f>
        <v>0101057919-029</v>
      </c>
      <c r="H143" s="113" t="s">
        <v>590</v>
      </c>
      <c r="I143" s="125">
        <v>60000</v>
      </c>
      <c r="J143" s="111"/>
      <c r="K143" s="122">
        <v>6000</v>
      </c>
      <c r="L143" s="120"/>
    </row>
    <row r="144" spans="2:12" ht="24" customHeight="1">
      <c r="B144" s="111" t="s">
        <v>1122</v>
      </c>
      <c r="C144" s="67" t="str">
        <f>IF(F144=0,"",VLOOKUP(F144,DS!$C$3:$E$79,3,0))</f>
        <v>AA/17T</v>
      </c>
      <c r="D144" s="112" t="s">
        <v>404</v>
      </c>
      <c r="E144" s="112">
        <v>43039</v>
      </c>
      <c r="F144" s="113" t="s">
        <v>405</v>
      </c>
      <c r="G144" s="67" t="str">
        <f>IF(F144=0,"",VLOOKUP(F144,DS!$C$3:$E$79,2,0))</f>
        <v>0101057919-029</v>
      </c>
      <c r="H144" s="113" t="s">
        <v>704</v>
      </c>
      <c r="I144" s="125">
        <v>1359540</v>
      </c>
      <c r="J144" s="111"/>
      <c r="K144" s="122">
        <v>135954</v>
      </c>
      <c r="L144" s="120"/>
    </row>
    <row r="145" spans="2:12" ht="24" customHeight="1">
      <c r="B145" s="111" t="s">
        <v>1123</v>
      </c>
      <c r="C145" s="67" t="str">
        <f>IF(F145=0,"",VLOOKUP(F145,DS!$C$3:$E$79,3,0))</f>
        <v>AA/17T</v>
      </c>
      <c r="D145" s="112" t="s">
        <v>404</v>
      </c>
      <c r="E145" s="112">
        <v>43039</v>
      </c>
      <c r="F145" s="113" t="s">
        <v>405</v>
      </c>
      <c r="G145" s="67" t="str">
        <f>IF(F145=0,"",VLOOKUP(F145,DS!$C$3:$E$79,2,0))</f>
        <v>0101057919-029</v>
      </c>
      <c r="H145" s="113" t="s">
        <v>704</v>
      </c>
      <c r="I145" s="125">
        <v>113750</v>
      </c>
      <c r="J145" s="111"/>
      <c r="K145" s="122">
        <v>11375</v>
      </c>
      <c r="L145" s="120"/>
    </row>
    <row r="146" spans="2:12">
      <c r="B146" s="127"/>
      <c r="C146" s="111"/>
      <c r="D146" s="112"/>
      <c r="E146" s="112"/>
      <c r="F146" s="113"/>
      <c r="G146" s="67"/>
      <c r="H146" s="113"/>
      <c r="I146" s="125"/>
      <c r="J146" s="111"/>
      <c r="K146" s="122"/>
      <c r="L146" s="120"/>
    </row>
    <row r="147" spans="2:12" s="128" customFormat="1">
      <c r="B147" s="129" t="s">
        <v>28</v>
      </c>
      <c r="C147" s="129"/>
      <c r="D147" s="130"/>
      <c r="E147" s="131"/>
      <c r="F147" s="131"/>
      <c r="G147" s="131"/>
      <c r="H147" s="131"/>
      <c r="I147" s="132">
        <f>SUM(I18:I146)</f>
        <v>1468322375</v>
      </c>
      <c r="J147" s="132">
        <f>SUM(J18:J146)</f>
        <v>0</v>
      </c>
      <c r="K147" s="132">
        <f>SUM(K18:K146)</f>
        <v>143984977</v>
      </c>
      <c r="L147" s="131"/>
    </row>
    <row r="148" spans="2:12">
      <c r="B148" s="210" t="s">
        <v>426</v>
      </c>
      <c r="C148" s="211"/>
      <c r="D148" s="211"/>
      <c r="E148" s="211"/>
      <c r="F148" s="211"/>
      <c r="G148" s="211"/>
      <c r="H148" s="211"/>
      <c r="I148" s="133"/>
      <c r="J148" s="134"/>
      <c r="K148" s="133"/>
      <c r="L148" s="135"/>
    </row>
    <row r="149" spans="2:12" s="128" customFormat="1">
      <c r="B149" s="129" t="s">
        <v>28</v>
      </c>
      <c r="C149" s="129"/>
      <c r="D149" s="130"/>
      <c r="E149" s="131"/>
      <c r="F149" s="131"/>
      <c r="G149" s="131"/>
      <c r="H149" s="131"/>
      <c r="I149" s="132"/>
      <c r="J149" s="132"/>
      <c r="K149" s="132"/>
      <c r="L149" s="131"/>
    </row>
    <row r="150" spans="2:12">
      <c r="B150" s="210" t="s">
        <v>427</v>
      </c>
      <c r="C150" s="211"/>
      <c r="D150" s="211"/>
      <c r="E150" s="211"/>
      <c r="F150" s="211"/>
      <c r="G150" s="211"/>
      <c r="H150" s="211"/>
      <c r="I150" s="133"/>
      <c r="J150" s="134"/>
      <c r="K150" s="133"/>
      <c r="L150" s="135"/>
    </row>
    <row r="151" spans="2:12">
      <c r="B151" s="136"/>
      <c r="C151" s="136"/>
      <c r="D151" s="108"/>
      <c r="E151" s="137"/>
      <c r="F151" s="136"/>
      <c r="G151" s="138"/>
      <c r="H151" s="136"/>
      <c r="I151" s="139"/>
      <c r="J151" s="136"/>
      <c r="K151" s="139"/>
      <c r="L151" s="136"/>
    </row>
    <row r="152" spans="2:12" s="128" customFormat="1">
      <c r="B152" s="129" t="s">
        <v>28</v>
      </c>
      <c r="C152" s="129"/>
      <c r="D152" s="130"/>
      <c r="E152" s="131"/>
      <c r="F152" s="131"/>
      <c r="G152" s="131"/>
      <c r="H152" s="131"/>
      <c r="I152" s="132"/>
      <c r="J152" s="131"/>
      <c r="K152" s="132"/>
      <c r="L152" s="131"/>
    </row>
    <row r="153" spans="2:12" s="128" customFormat="1">
      <c r="B153" s="210" t="s">
        <v>428</v>
      </c>
      <c r="C153" s="211"/>
      <c r="D153" s="211"/>
      <c r="E153" s="211"/>
      <c r="F153" s="211"/>
      <c r="G153" s="211"/>
      <c r="H153" s="211"/>
      <c r="I153" s="133"/>
      <c r="J153" s="134"/>
      <c r="K153" s="133"/>
      <c r="L153" s="135"/>
    </row>
    <row r="154" spans="2:12" s="128" customFormat="1">
      <c r="B154" s="136"/>
      <c r="C154" s="136"/>
      <c r="D154" s="108"/>
      <c r="E154" s="137"/>
      <c r="F154" s="136"/>
      <c r="G154" s="138"/>
      <c r="H154" s="136"/>
      <c r="I154" s="139"/>
      <c r="J154" s="136"/>
      <c r="K154" s="139"/>
      <c r="L154" s="136"/>
    </row>
    <row r="155" spans="2:12" s="128" customFormat="1">
      <c r="B155" s="129" t="s">
        <v>28</v>
      </c>
      <c r="C155" s="129"/>
      <c r="D155" s="130"/>
      <c r="E155" s="131"/>
      <c r="F155" s="131"/>
      <c r="G155" s="131"/>
      <c r="H155" s="131"/>
      <c r="I155" s="132"/>
      <c r="J155" s="131"/>
      <c r="K155" s="132"/>
      <c r="L155" s="131"/>
    </row>
    <row r="156" spans="2:12">
      <c r="B156" s="210" t="s">
        <v>68</v>
      </c>
      <c r="C156" s="211"/>
      <c r="D156" s="211"/>
      <c r="E156" s="211"/>
      <c r="F156" s="211"/>
      <c r="G156" s="211"/>
      <c r="H156" s="211"/>
      <c r="I156" s="133"/>
      <c r="J156" s="134"/>
      <c r="K156" s="133"/>
      <c r="L156" s="135"/>
    </row>
    <row r="157" spans="2:12">
      <c r="B157" s="136"/>
      <c r="C157" s="136"/>
      <c r="D157" s="108"/>
      <c r="E157" s="137"/>
      <c r="F157" s="136"/>
      <c r="G157" s="138"/>
      <c r="H157" s="136"/>
      <c r="I157" s="139"/>
      <c r="J157" s="136"/>
      <c r="K157" s="139"/>
      <c r="L157" s="136"/>
    </row>
    <row r="158" spans="2:12" s="128" customFormat="1">
      <c r="B158" s="129" t="s">
        <v>28</v>
      </c>
      <c r="C158" s="129"/>
      <c r="D158" s="130"/>
      <c r="E158" s="131"/>
      <c r="F158" s="131"/>
      <c r="G158" s="131"/>
      <c r="H158" s="131"/>
      <c r="I158" s="132"/>
      <c r="J158" s="131"/>
      <c r="K158" s="132"/>
      <c r="L158" s="131"/>
    </row>
    <row r="159" spans="2:12">
      <c r="B159" s="141"/>
      <c r="C159" s="141"/>
    </row>
    <row r="160" spans="2:12">
      <c r="B160" s="99" t="s">
        <v>429</v>
      </c>
    </row>
    <row r="161" spans="2:12">
      <c r="B161" s="99" t="s">
        <v>430</v>
      </c>
    </row>
    <row r="162" spans="2:12">
      <c r="B162" s="142"/>
      <c r="C162" s="142"/>
    </row>
    <row r="163" spans="2:12">
      <c r="B163" s="142"/>
      <c r="C163" s="142"/>
      <c r="I163" s="199" t="s">
        <v>71</v>
      </c>
      <c r="J163" s="199"/>
      <c r="K163" s="199"/>
      <c r="L163" s="199"/>
    </row>
    <row r="164" spans="2:12">
      <c r="I164" s="199" t="s">
        <v>72</v>
      </c>
      <c r="J164" s="199"/>
      <c r="K164" s="199"/>
      <c r="L164" s="199"/>
    </row>
    <row r="165" spans="2:12">
      <c r="I165" s="199" t="s">
        <v>73</v>
      </c>
      <c r="J165" s="199"/>
      <c r="K165" s="199"/>
      <c r="L165" s="199"/>
    </row>
    <row r="166" spans="2:12">
      <c r="I166" s="199" t="s">
        <v>74</v>
      </c>
      <c r="J166" s="199"/>
      <c r="K166" s="199"/>
      <c r="L166" s="199"/>
    </row>
  </sheetData>
  <mergeCells count="25">
    <mergeCell ref="I164:L164"/>
    <mergeCell ref="I165:L165"/>
    <mergeCell ref="I166:L166"/>
    <mergeCell ref="B17:L17"/>
    <mergeCell ref="B148:H148"/>
    <mergeCell ref="B150:H150"/>
    <mergeCell ref="B153:H153"/>
    <mergeCell ref="B156:H156"/>
    <mergeCell ref="I163:L163"/>
    <mergeCell ref="B12:L12"/>
    <mergeCell ref="B13:B15"/>
    <mergeCell ref="C13:E14"/>
    <mergeCell ref="F13:F15"/>
    <mergeCell ref="G13:G15"/>
    <mergeCell ref="H13:H15"/>
    <mergeCell ref="I13:I15"/>
    <mergeCell ref="J13:J15"/>
    <mergeCell ref="K13:K15"/>
    <mergeCell ref="L13:L15"/>
    <mergeCell ref="B10:L10"/>
    <mergeCell ref="B4:L4"/>
    <mergeCell ref="B5:L5"/>
    <mergeCell ref="B6:L6"/>
    <mergeCell ref="B7:L7"/>
    <mergeCell ref="B9:L9"/>
  </mergeCells>
  <printOptions horizontalCentered="1"/>
  <pageMargins left="0.2" right="0.2" top="0.25" bottom="0.25" header="0.3" footer="0.3"/>
  <pageSetup scale="85" orientation="landscape" verticalDpi="0" r:id="rId1"/>
  <drawing r:id="rId2"/>
  <legacyDrawing r:id="rId3"/>
</worksheet>
</file>

<file path=xl/worksheets/sheet21.xml><?xml version="1.0" encoding="utf-8"?>
<worksheet xmlns="http://schemas.openxmlformats.org/spreadsheetml/2006/main" xmlns:r="http://schemas.openxmlformats.org/officeDocument/2006/relationships">
  <sheetPr>
    <tabColor rgb="FFFF0000"/>
  </sheetPr>
  <dimension ref="A3:K59"/>
  <sheetViews>
    <sheetView topLeftCell="B34" workbookViewId="0">
      <selection activeCell="G63" sqref="G63"/>
    </sheetView>
  </sheetViews>
  <sheetFormatPr defaultRowHeight="12.75"/>
  <cols>
    <col min="1" max="1" width="9.140625" style="1" hidden="1" customWidth="1"/>
    <col min="2" max="2" width="6.28515625" style="3" customWidth="1"/>
    <col min="3" max="3" width="13" style="3" customWidth="1"/>
    <col min="4" max="5" width="9.140625" style="3"/>
    <col min="6" max="6" width="14.140625" style="3" customWidth="1"/>
    <col min="7" max="7" width="30" style="3" customWidth="1"/>
    <col min="8" max="8" width="23.42578125" style="3" customWidth="1"/>
    <col min="9" max="9" width="16.28515625" style="1" customWidth="1"/>
    <col min="10" max="10" width="13.85546875" style="1" customWidth="1"/>
    <col min="11" max="11" width="9.140625" style="3"/>
    <col min="12" max="16384" width="9.140625" style="1"/>
  </cols>
  <sheetData>
    <row r="3" spans="1:11" ht="15">
      <c r="B3" s="2"/>
      <c r="C3" s="2"/>
    </row>
    <row r="4" spans="1:11" ht="15">
      <c r="B4" s="185" t="s">
        <v>0</v>
      </c>
      <c r="C4" s="185"/>
      <c r="D4" s="185"/>
      <c r="E4" s="185"/>
      <c r="F4" s="185"/>
      <c r="G4" s="185"/>
      <c r="H4" s="185"/>
      <c r="I4" s="185"/>
      <c r="J4" s="185"/>
      <c r="K4" s="185"/>
    </row>
    <row r="5" spans="1:11" ht="15">
      <c r="A5" s="1" t="s">
        <v>1</v>
      </c>
      <c r="B5" s="185"/>
      <c r="C5" s="185"/>
      <c r="D5" s="185"/>
      <c r="E5" s="185"/>
      <c r="F5" s="185"/>
      <c r="G5" s="185"/>
      <c r="H5" s="185"/>
      <c r="I5" s="185"/>
      <c r="J5" s="185"/>
      <c r="K5" s="185"/>
    </row>
    <row r="6" spans="1:11">
      <c r="B6" s="175" t="s">
        <v>2</v>
      </c>
      <c r="C6" s="175"/>
      <c r="D6" s="175"/>
      <c r="E6" s="175"/>
      <c r="F6" s="175"/>
      <c r="G6" s="175"/>
      <c r="H6" s="175"/>
      <c r="I6" s="175"/>
      <c r="J6" s="175"/>
      <c r="K6" s="175"/>
    </row>
    <row r="7" spans="1:11">
      <c r="B7" s="175" t="s">
        <v>3</v>
      </c>
      <c r="C7" s="175"/>
      <c r="D7" s="175"/>
      <c r="E7" s="175"/>
      <c r="F7" s="175"/>
      <c r="G7" s="175"/>
      <c r="H7" s="175"/>
      <c r="I7" s="175"/>
      <c r="J7" s="175"/>
      <c r="K7" s="175"/>
    </row>
    <row r="8" spans="1:11">
      <c r="B8" s="5"/>
      <c r="C8" s="5"/>
    </row>
    <row r="9" spans="1:11">
      <c r="B9" s="184" t="s">
        <v>4</v>
      </c>
      <c r="C9" s="184"/>
      <c r="D9" s="184"/>
      <c r="E9" s="184"/>
      <c r="F9" s="184"/>
      <c r="G9" s="184"/>
      <c r="H9" s="184"/>
      <c r="I9" s="184"/>
      <c r="J9" s="184"/>
      <c r="K9" s="184"/>
    </row>
    <row r="10" spans="1:11">
      <c r="B10" s="184" t="s">
        <v>5</v>
      </c>
      <c r="C10" s="184"/>
      <c r="D10" s="184"/>
      <c r="E10" s="184"/>
      <c r="F10" s="184"/>
      <c r="G10" s="184"/>
      <c r="H10" s="184"/>
      <c r="I10" s="184"/>
      <c r="J10" s="184"/>
      <c r="K10" s="184"/>
    </row>
    <row r="11" spans="1:11">
      <c r="B11" s="6"/>
      <c r="C11" s="6"/>
    </row>
    <row r="12" spans="1:11">
      <c r="B12" s="178" t="s">
        <v>6</v>
      </c>
      <c r="C12" s="178"/>
      <c r="D12" s="178"/>
      <c r="E12" s="178"/>
      <c r="F12" s="178"/>
      <c r="G12" s="178"/>
      <c r="H12" s="178"/>
      <c r="I12" s="178"/>
      <c r="J12" s="178"/>
      <c r="K12" s="178"/>
    </row>
    <row r="13" spans="1:11">
      <c r="B13" s="179" t="s">
        <v>7</v>
      </c>
      <c r="C13" s="180"/>
      <c r="D13" s="180"/>
      <c r="E13" s="180"/>
      <c r="F13" s="181"/>
      <c r="G13" s="179" t="s">
        <v>8</v>
      </c>
      <c r="H13" s="179" t="s">
        <v>9</v>
      </c>
      <c r="I13" s="179" t="s">
        <v>10</v>
      </c>
      <c r="J13" s="179" t="s">
        <v>11</v>
      </c>
      <c r="K13" s="179" t="s">
        <v>12</v>
      </c>
    </row>
    <row r="14" spans="1:11">
      <c r="B14" s="179"/>
      <c r="C14" s="182"/>
      <c r="D14" s="182"/>
      <c r="E14" s="182"/>
      <c r="F14" s="183"/>
      <c r="G14" s="179"/>
      <c r="H14" s="179"/>
      <c r="I14" s="179"/>
      <c r="J14" s="179"/>
      <c r="K14" s="179"/>
    </row>
    <row r="15" spans="1:11" ht="24">
      <c r="B15" s="179"/>
      <c r="C15" s="7" t="s">
        <v>13</v>
      </c>
      <c r="D15" s="7" t="s">
        <v>14</v>
      </c>
      <c r="E15" s="7" t="s">
        <v>15</v>
      </c>
      <c r="F15" s="7" t="s">
        <v>16</v>
      </c>
      <c r="G15" s="179"/>
      <c r="H15" s="179"/>
      <c r="I15" s="179"/>
      <c r="J15" s="179"/>
      <c r="K15" s="179"/>
    </row>
    <row r="16" spans="1:11">
      <c r="B16" s="8" t="s">
        <v>17</v>
      </c>
      <c r="C16" s="8" t="s">
        <v>18</v>
      </c>
      <c r="D16" s="8" t="s">
        <v>19</v>
      </c>
      <c r="E16" s="8" t="s">
        <v>20</v>
      </c>
      <c r="F16" s="8" t="s">
        <v>21</v>
      </c>
      <c r="G16" s="9" t="s">
        <v>22</v>
      </c>
      <c r="H16" s="10" t="s">
        <v>23</v>
      </c>
      <c r="I16" s="10" t="s">
        <v>24</v>
      </c>
      <c r="J16" s="8" t="s">
        <v>25</v>
      </c>
      <c r="K16" s="8" t="s">
        <v>26</v>
      </c>
    </row>
    <row r="17" spans="2:11">
      <c r="B17" s="176" t="s">
        <v>27</v>
      </c>
      <c r="C17" s="177"/>
      <c r="D17" s="177"/>
      <c r="E17" s="177"/>
      <c r="F17" s="177"/>
      <c r="G17" s="177"/>
      <c r="H17" s="177"/>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76" t="s">
        <v>29</v>
      </c>
      <c r="C20" s="177"/>
      <c r="D20" s="177"/>
      <c r="E20" s="177"/>
      <c r="F20" s="177"/>
      <c r="G20" s="177"/>
      <c r="H20" s="177"/>
      <c r="I20" s="11"/>
      <c r="J20" s="11"/>
      <c r="K20" s="19"/>
    </row>
    <row r="21" spans="2:11" ht="30.75" customHeight="1">
      <c r="B21" s="27" t="s">
        <v>30</v>
      </c>
      <c r="C21" s="45" t="s">
        <v>31</v>
      </c>
      <c r="D21" s="46" t="s">
        <v>32</v>
      </c>
      <c r="E21" s="29" t="s">
        <v>230</v>
      </c>
      <c r="F21" s="30">
        <v>43042</v>
      </c>
      <c r="G21" s="31" t="s">
        <v>34</v>
      </c>
      <c r="H21" s="31" t="s">
        <v>35</v>
      </c>
      <c r="I21" s="32">
        <v>5555538352</v>
      </c>
      <c r="J21" s="32"/>
      <c r="K21" s="33"/>
    </row>
    <row r="22" spans="2:11" ht="30.75" customHeight="1">
      <c r="B22" s="27" t="s">
        <v>36</v>
      </c>
      <c r="C22" s="45" t="s">
        <v>31</v>
      </c>
      <c r="D22" s="46" t="s">
        <v>32</v>
      </c>
      <c r="E22" s="29" t="s">
        <v>231</v>
      </c>
      <c r="F22" s="30">
        <v>43050</v>
      </c>
      <c r="G22" s="31" t="s">
        <v>144</v>
      </c>
      <c r="H22" s="31" t="s">
        <v>232</v>
      </c>
      <c r="I22" s="32">
        <v>823102500</v>
      </c>
      <c r="J22" s="32"/>
      <c r="K22" s="33"/>
    </row>
    <row r="23" spans="2:11" ht="30.75" customHeight="1">
      <c r="B23" s="27" t="s">
        <v>40</v>
      </c>
      <c r="C23" s="45" t="s">
        <v>31</v>
      </c>
      <c r="D23" s="46" t="s">
        <v>32</v>
      </c>
      <c r="E23" s="29" t="s">
        <v>231</v>
      </c>
      <c r="F23" s="30">
        <v>43050</v>
      </c>
      <c r="G23" s="31" t="s">
        <v>144</v>
      </c>
      <c r="H23" s="31" t="s">
        <v>233</v>
      </c>
      <c r="I23" s="32">
        <v>1170687575</v>
      </c>
      <c r="J23" s="32"/>
      <c r="K23" s="33"/>
    </row>
    <row r="24" spans="2:11" ht="30.75" customHeight="1">
      <c r="B24" s="27" t="s">
        <v>44</v>
      </c>
      <c r="C24" s="45" t="s">
        <v>31</v>
      </c>
      <c r="D24" s="46" t="s">
        <v>32</v>
      </c>
      <c r="E24" s="29" t="s">
        <v>231</v>
      </c>
      <c r="F24" s="30">
        <v>43050</v>
      </c>
      <c r="G24" s="31" t="s">
        <v>144</v>
      </c>
      <c r="H24" s="31" t="s">
        <v>234</v>
      </c>
      <c r="I24" s="32">
        <v>666645000</v>
      </c>
      <c r="J24" s="32"/>
      <c r="K24" s="33"/>
    </row>
    <row r="25" spans="2:11" ht="30.75" customHeight="1">
      <c r="B25" s="27" t="s">
        <v>46</v>
      </c>
      <c r="C25" s="45" t="s">
        <v>31</v>
      </c>
      <c r="D25" s="46" t="s">
        <v>32</v>
      </c>
      <c r="E25" s="29" t="s">
        <v>231</v>
      </c>
      <c r="F25" s="30">
        <v>43050</v>
      </c>
      <c r="G25" s="31" t="s">
        <v>144</v>
      </c>
      <c r="H25" s="31" t="s">
        <v>235</v>
      </c>
      <c r="I25" s="32">
        <v>178905750</v>
      </c>
      <c r="J25" s="32"/>
      <c r="K25" s="33"/>
    </row>
    <row r="26" spans="2:11" ht="30.75" customHeight="1">
      <c r="B26" s="27" t="s">
        <v>49</v>
      </c>
      <c r="C26" s="45" t="s">
        <v>31</v>
      </c>
      <c r="D26" s="46" t="s">
        <v>32</v>
      </c>
      <c r="E26" s="29" t="s">
        <v>231</v>
      </c>
      <c r="F26" s="30">
        <v>43050</v>
      </c>
      <c r="G26" s="31" t="s">
        <v>144</v>
      </c>
      <c r="H26" s="31" t="s">
        <v>135</v>
      </c>
      <c r="I26" s="32">
        <v>1539632500</v>
      </c>
      <c r="J26" s="32"/>
      <c r="K26" s="33"/>
    </row>
    <row r="27" spans="2:11" ht="30.75" customHeight="1">
      <c r="B27" s="27" t="s">
        <v>52</v>
      </c>
      <c r="C27" s="45" t="s">
        <v>31</v>
      </c>
      <c r="D27" s="46" t="s">
        <v>32</v>
      </c>
      <c r="E27" s="29" t="s">
        <v>231</v>
      </c>
      <c r="F27" s="30">
        <v>43050</v>
      </c>
      <c r="G27" s="31" t="s">
        <v>144</v>
      </c>
      <c r="H27" s="31" t="s">
        <v>236</v>
      </c>
      <c r="I27" s="32">
        <v>224482500</v>
      </c>
      <c r="J27" s="32"/>
      <c r="K27" s="33"/>
    </row>
    <row r="28" spans="2:11" ht="37.5" customHeight="1">
      <c r="B28" s="27" t="s">
        <v>58</v>
      </c>
      <c r="C28" s="45" t="s">
        <v>31</v>
      </c>
      <c r="D28" s="46" t="s">
        <v>32</v>
      </c>
      <c r="E28" s="29" t="s">
        <v>237</v>
      </c>
      <c r="F28" s="30">
        <v>43056</v>
      </c>
      <c r="G28" s="31" t="s">
        <v>190</v>
      </c>
      <c r="H28" s="31" t="s">
        <v>35</v>
      </c>
      <c r="I28" s="32">
        <v>2394100800</v>
      </c>
      <c r="J28" s="32"/>
      <c r="K28" s="33"/>
    </row>
    <row r="29" spans="2:11" ht="37.5" customHeight="1">
      <c r="B29" s="27" t="s">
        <v>62</v>
      </c>
      <c r="C29" s="45" t="s">
        <v>31</v>
      </c>
      <c r="D29" s="46" t="s">
        <v>32</v>
      </c>
      <c r="E29" s="29" t="s">
        <v>238</v>
      </c>
      <c r="F29" s="30">
        <v>43059</v>
      </c>
      <c r="G29" s="31" t="s">
        <v>34</v>
      </c>
      <c r="H29" s="31" t="s">
        <v>35</v>
      </c>
      <c r="I29" s="32">
        <v>2214055025</v>
      </c>
      <c r="J29" s="32"/>
      <c r="K29" s="33"/>
    </row>
    <row r="30" spans="2:11" ht="30.75" customHeight="1">
      <c r="B30" s="27" t="s">
        <v>64</v>
      </c>
      <c r="C30" s="45" t="s">
        <v>31</v>
      </c>
      <c r="D30" s="46" t="s">
        <v>32</v>
      </c>
      <c r="E30" s="29" t="s">
        <v>239</v>
      </c>
      <c r="F30" s="30">
        <v>43060</v>
      </c>
      <c r="G30" s="31" t="s">
        <v>144</v>
      </c>
      <c r="H30" s="31" t="s">
        <v>240</v>
      </c>
      <c r="I30" s="32">
        <v>322892000</v>
      </c>
      <c r="J30" s="32"/>
      <c r="K30" s="33"/>
    </row>
    <row r="31" spans="2:11" ht="30.75" customHeight="1">
      <c r="B31" s="27" t="s">
        <v>66</v>
      </c>
      <c r="C31" s="45" t="s">
        <v>31</v>
      </c>
      <c r="D31" s="46" t="s">
        <v>32</v>
      </c>
      <c r="E31" s="29" t="s">
        <v>241</v>
      </c>
      <c r="F31" s="30">
        <v>43066</v>
      </c>
      <c r="G31" s="31" t="s">
        <v>111</v>
      </c>
      <c r="H31" s="31" t="s">
        <v>135</v>
      </c>
      <c r="I31" s="32">
        <v>231438000</v>
      </c>
      <c r="J31" s="32"/>
      <c r="K31" s="33"/>
    </row>
    <row r="32" spans="2:11" ht="30.75" customHeight="1">
      <c r="B32" s="27" t="s">
        <v>94</v>
      </c>
      <c r="C32" s="45" t="s">
        <v>31</v>
      </c>
      <c r="D32" s="46" t="s">
        <v>32</v>
      </c>
      <c r="E32" s="29" t="s">
        <v>242</v>
      </c>
      <c r="F32" s="30">
        <v>43069</v>
      </c>
      <c r="G32" s="31" t="s">
        <v>134</v>
      </c>
      <c r="H32" s="31" t="s">
        <v>39</v>
      </c>
      <c r="I32" s="32">
        <v>969316800</v>
      </c>
      <c r="J32" s="32"/>
      <c r="K32" s="33"/>
    </row>
    <row r="33" spans="2:11" s="16" customFormat="1">
      <c r="B33" s="17" t="s">
        <v>28</v>
      </c>
      <c r="C33" s="17"/>
      <c r="D33" s="17"/>
      <c r="E33" s="27"/>
      <c r="F33" s="30"/>
      <c r="G33" s="17"/>
      <c r="H33" s="17"/>
      <c r="I33" s="18">
        <f>SUM(I21:I32)</f>
        <v>16290796802</v>
      </c>
      <c r="J33" s="18">
        <f>SUM(J21:J32)</f>
        <v>0</v>
      </c>
      <c r="K33" s="17"/>
    </row>
    <row r="34" spans="2:11">
      <c r="B34" s="176" t="s">
        <v>56</v>
      </c>
      <c r="C34" s="177"/>
      <c r="D34" s="177"/>
      <c r="E34" s="177"/>
      <c r="F34" s="177"/>
      <c r="G34" s="177"/>
      <c r="H34" s="177"/>
      <c r="I34" s="11"/>
      <c r="J34" s="11"/>
      <c r="K34" s="19"/>
    </row>
    <row r="35" spans="2:11">
      <c r="B35" s="13"/>
      <c r="C35" s="13"/>
      <c r="D35" s="13"/>
      <c r="E35" s="13"/>
      <c r="F35" s="14"/>
      <c r="G35" s="13"/>
      <c r="H35" s="13"/>
      <c r="I35" s="15"/>
      <c r="J35" s="15"/>
      <c r="K35" s="13"/>
    </row>
    <row r="36" spans="2:11" s="16" customFormat="1">
      <c r="B36" s="17" t="s">
        <v>28</v>
      </c>
      <c r="C36" s="17"/>
      <c r="D36" s="17"/>
      <c r="E36" s="17"/>
      <c r="F36" s="17"/>
      <c r="G36" s="17"/>
      <c r="H36" s="17"/>
      <c r="I36" s="18"/>
      <c r="J36" s="18"/>
      <c r="K36" s="17"/>
    </row>
    <row r="37" spans="2:11" s="16" customFormat="1">
      <c r="B37" s="176" t="s">
        <v>57</v>
      </c>
      <c r="C37" s="177"/>
      <c r="D37" s="177"/>
      <c r="E37" s="177"/>
      <c r="F37" s="177"/>
      <c r="G37" s="177"/>
      <c r="H37" s="177"/>
      <c r="I37" s="11"/>
      <c r="J37" s="11"/>
      <c r="K37" s="19"/>
    </row>
    <row r="38" spans="2:11" ht="27" customHeight="1">
      <c r="B38" s="27" t="s">
        <v>30</v>
      </c>
      <c r="C38" s="45" t="s">
        <v>31</v>
      </c>
      <c r="D38" s="46" t="s">
        <v>32</v>
      </c>
      <c r="E38" s="29" t="s">
        <v>243</v>
      </c>
      <c r="F38" s="30">
        <v>43054</v>
      </c>
      <c r="G38" s="31" t="s">
        <v>164</v>
      </c>
      <c r="H38" s="31" t="s">
        <v>244</v>
      </c>
      <c r="I38" s="32">
        <v>765000000</v>
      </c>
      <c r="J38" s="32">
        <v>76500000</v>
      </c>
      <c r="K38" s="33"/>
    </row>
    <row r="39" spans="2:11" ht="27" customHeight="1">
      <c r="B39" s="27" t="s">
        <v>36</v>
      </c>
      <c r="C39" s="45" t="s">
        <v>31</v>
      </c>
      <c r="D39" s="46" t="s">
        <v>32</v>
      </c>
      <c r="E39" s="29" t="s">
        <v>243</v>
      </c>
      <c r="F39" s="30">
        <v>43063</v>
      </c>
      <c r="G39" s="31" t="s">
        <v>60</v>
      </c>
      <c r="H39" s="31" t="s">
        <v>245</v>
      </c>
      <c r="I39" s="32">
        <v>2637500000</v>
      </c>
      <c r="J39" s="32">
        <v>263750000</v>
      </c>
      <c r="K39" s="33"/>
    </row>
    <row r="40" spans="2:11" ht="27" customHeight="1">
      <c r="B40" s="27" t="s">
        <v>40</v>
      </c>
      <c r="C40" s="45" t="s">
        <v>31</v>
      </c>
      <c r="D40" s="46" t="s">
        <v>32</v>
      </c>
      <c r="E40" s="29" t="s">
        <v>246</v>
      </c>
      <c r="F40" s="30">
        <v>43069</v>
      </c>
      <c r="G40" s="31" t="s">
        <v>60</v>
      </c>
      <c r="H40" s="31" t="s">
        <v>156</v>
      </c>
      <c r="I40" s="32">
        <v>15600000</v>
      </c>
      <c r="J40" s="32">
        <v>1560000</v>
      </c>
      <c r="K40" s="33"/>
    </row>
    <row r="41" spans="2:11" ht="27" customHeight="1">
      <c r="B41" s="27" t="s">
        <v>44</v>
      </c>
      <c r="C41" s="45" t="s">
        <v>31</v>
      </c>
      <c r="D41" s="46" t="s">
        <v>32</v>
      </c>
      <c r="E41" s="29" t="s">
        <v>246</v>
      </c>
      <c r="F41" s="30">
        <v>43069</v>
      </c>
      <c r="G41" s="31" t="s">
        <v>60</v>
      </c>
      <c r="H41" s="31" t="s">
        <v>155</v>
      </c>
      <c r="I41" s="32">
        <v>9000000</v>
      </c>
      <c r="J41" s="32">
        <v>900000</v>
      </c>
      <c r="K41" s="33"/>
    </row>
    <row r="42" spans="2:11" ht="27" customHeight="1">
      <c r="B42" s="27" t="s">
        <v>46</v>
      </c>
      <c r="C42" s="45" t="s">
        <v>31</v>
      </c>
      <c r="D42" s="46" t="s">
        <v>32</v>
      </c>
      <c r="E42" s="29" t="s">
        <v>246</v>
      </c>
      <c r="F42" s="30">
        <v>43069</v>
      </c>
      <c r="G42" s="31" t="s">
        <v>60</v>
      </c>
      <c r="H42" s="31" t="s">
        <v>140</v>
      </c>
      <c r="I42" s="32">
        <v>4200000</v>
      </c>
      <c r="J42" s="32">
        <v>420000</v>
      </c>
      <c r="K42" s="33"/>
    </row>
    <row r="43" spans="2:11" ht="27" customHeight="1">
      <c r="B43" s="27" t="s">
        <v>49</v>
      </c>
      <c r="C43" s="45" t="s">
        <v>31</v>
      </c>
      <c r="D43" s="46" t="s">
        <v>32</v>
      </c>
      <c r="E43" s="29" t="s">
        <v>246</v>
      </c>
      <c r="F43" s="30">
        <v>43069</v>
      </c>
      <c r="G43" s="31" t="s">
        <v>60</v>
      </c>
      <c r="H43" s="31" t="s">
        <v>65</v>
      </c>
      <c r="I43" s="32">
        <v>11100000</v>
      </c>
      <c r="J43" s="32">
        <v>1110000</v>
      </c>
      <c r="K43" s="33"/>
    </row>
    <row r="44" spans="2:11" ht="27" customHeight="1">
      <c r="B44" s="27" t="s">
        <v>52</v>
      </c>
      <c r="C44" s="45" t="s">
        <v>31</v>
      </c>
      <c r="D44" s="46" t="s">
        <v>32</v>
      </c>
      <c r="E44" s="29" t="s">
        <v>246</v>
      </c>
      <c r="F44" s="30">
        <v>43069</v>
      </c>
      <c r="G44" s="31" t="s">
        <v>60</v>
      </c>
      <c r="H44" s="31" t="s">
        <v>157</v>
      </c>
      <c r="I44" s="32">
        <v>5600000</v>
      </c>
      <c r="J44" s="32">
        <v>560000</v>
      </c>
      <c r="K44" s="33"/>
    </row>
    <row r="45" spans="2:11" ht="27" customHeight="1">
      <c r="B45" s="27" t="s">
        <v>58</v>
      </c>
      <c r="C45" s="45" t="s">
        <v>31</v>
      </c>
      <c r="D45" s="46" t="s">
        <v>32</v>
      </c>
      <c r="E45" s="29" t="s">
        <v>246</v>
      </c>
      <c r="F45" s="30">
        <v>43069</v>
      </c>
      <c r="G45" s="31" t="s">
        <v>60</v>
      </c>
      <c r="H45" s="31" t="s">
        <v>179</v>
      </c>
      <c r="I45" s="32">
        <v>6000000</v>
      </c>
      <c r="J45" s="32">
        <v>600000</v>
      </c>
      <c r="K45" s="33"/>
    </row>
    <row r="46" spans="2:11" ht="27" customHeight="1">
      <c r="B46" s="27" t="s">
        <v>62</v>
      </c>
      <c r="C46" s="45" t="s">
        <v>31</v>
      </c>
      <c r="D46" s="46" t="s">
        <v>32</v>
      </c>
      <c r="E46" s="29" t="s">
        <v>246</v>
      </c>
      <c r="F46" s="30">
        <v>43069</v>
      </c>
      <c r="G46" s="31" t="s">
        <v>60</v>
      </c>
      <c r="H46" s="31" t="s">
        <v>63</v>
      </c>
      <c r="I46" s="32">
        <v>8800000</v>
      </c>
      <c r="J46" s="32">
        <v>880000</v>
      </c>
      <c r="K46" s="33"/>
    </row>
    <row r="47" spans="2:11">
      <c r="B47" s="34"/>
      <c r="C47" s="35"/>
      <c r="D47" s="35"/>
      <c r="E47" s="34"/>
      <c r="F47" s="36"/>
      <c r="G47" s="37"/>
      <c r="H47" s="37"/>
      <c r="I47" s="44">
        <f>SUM(I38:I46)</f>
        <v>3462800000</v>
      </c>
      <c r="J47" s="44">
        <f>SUM(J38:J46)</f>
        <v>346280000</v>
      </c>
      <c r="K47" s="38"/>
    </row>
    <row r="48" spans="2:11" s="16" customFormat="1">
      <c r="B48" s="17" t="s">
        <v>28</v>
      </c>
      <c r="C48" s="17"/>
      <c r="D48" s="17"/>
      <c r="E48" s="17"/>
      <c r="F48" s="17"/>
      <c r="G48" s="17"/>
      <c r="H48" s="17"/>
      <c r="I48" s="18"/>
      <c r="J48" s="18"/>
      <c r="K48" s="17"/>
    </row>
    <row r="49" spans="2:11">
      <c r="B49" s="176" t="s">
        <v>68</v>
      </c>
      <c r="C49" s="177"/>
      <c r="D49" s="177"/>
      <c r="E49" s="177"/>
      <c r="F49" s="177"/>
      <c r="G49" s="177"/>
      <c r="H49" s="177"/>
      <c r="I49" s="11"/>
      <c r="J49" s="11"/>
      <c r="K49" s="19"/>
    </row>
    <row r="50" spans="2:11">
      <c r="B50" s="13"/>
      <c r="C50" s="13"/>
      <c r="D50" s="13"/>
      <c r="E50" s="13"/>
      <c r="F50" s="14"/>
      <c r="G50" s="13"/>
      <c r="H50" s="13"/>
      <c r="I50" s="15"/>
      <c r="J50" s="15"/>
      <c r="K50" s="13"/>
    </row>
    <row r="51" spans="2:11" s="16" customFormat="1">
      <c r="B51" s="17" t="s">
        <v>28</v>
      </c>
      <c r="C51" s="17"/>
      <c r="D51" s="17"/>
      <c r="E51" s="17"/>
      <c r="F51" s="17"/>
      <c r="G51" s="17"/>
      <c r="H51" s="17"/>
      <c r="I51" s="18"/>
      <c r="J51" s="18"/>
      <c r="K51" s="17"/>
    </row>
    <row r="52" spans="2:11">
      <c r="B52" s="39"/>
      <c r="C52" s="39"/>
    </row>
    <row r="53" spans="2:11">
      <c r="B53" s="3" t="s">
        <v>69</v>
      </c>
    </row>
    <row r="54" spans="2:11">
      <c r="B54" s="3" t="s">
        <v>70</v>
      </c>
    </row>
    <row r="55" spans="2:11">
      <c r="B55" s="40"/>
      <c r="C55" s="40"/>
    </row>
    <row r="56" spans="2:11">
      <c r="B56" s="40"/>
      <c r="C56" s="40"/>
      <c r="I56" s="175" t="s">
        <v>71</v>
      </c>
      <c r="J56" s="175"/>
      <c r="K56" s="175"/>
    </row>
    <row r="57" spans="2:11">
      <c r="I57" s="175" t="s">
        <v>72</v>
      </c>
      <c r="J57" s="175"/>
      <c r="K57" s="175"/>
    </row>
    <row r="58" spans="2:11">
      <c r="I58" s="175" t="s">
        <v>73</v>
      </c>
      <c r="J58" s="175"/>
      <c r="K58" s="175"/>
    </row>
    <row r="59" spans="2:11">
      <c r="I59" s="175" t="s">
        <v>74</v>
      </c>
      <c r="J59" s="175"/>
      <c r="K59" s="175"/>
    </row>
  </sheetData>
  <mergeCells count="23">
    <mergeCell ref="B10:K10"/>
    <mergeCell ref="B4:K4"/>
    <mergeCell ref="B5:K5"/>
    <mergeCell ref="B6:K6"/>
    <mergeCell ref="B7:K7"/>
    <mergeCell ref="B9:K9"/>
    <mergeCell ref="B12:K12"/>
    <mergeCell ref="B13:B15"/>
    <mergeCell ref="C13:F14"/>
    <mergeCell ref="G13:G15"/>
    <mergeCell ref="H13:H15"/>
    <mergeCell ref="I13:I15"/>
    <mergeCell ref="J13:J15"/>
    <mergeCell ref="K13:K15"/>
    <mergeCell ref="I57:K57"/>
    <mergeCell ref="I58:K58"/>
    <mergeCell ref="I59:K59"/>
    <mergeCell ref="B17:H17"/>
    <mergeCell ref="B20:H20"/>
    <mergeCell ref="B34:H34"/>
    <mergeCell ref="B37:H37"/>
    <mergeCell ref="B49:H49"/>
    <mergeCell ref="I56:K56"/>
  </mergeCells>
  <printOptions horizontalCentered="1"/>
  <pageMargins left="0.2" right="0.2" top="0.25" bottom="0.25" header="0.3" footer="0.3"/>
  <pageSetup scale="90" orientation="landscape" verticalDpi="0" r:id="rId1"/>
  <drawing r:id="rId2"/>
  <legacyDrawing r:id="rId3"/>
</worksheet>
</file>

<file path=xl/worksheets/sheet22.xml><?xml version="1.0" encoding="utf-8"?>
<worksheet xmlns="http://schemas.openxmlformats.org/spreadsheetml/2006/main" xmlns:r="http://schemas.openxmlformats.org/officeDocument/2006/relationships">
  <sheetPr>
    <tabColor rgb="FF00B0F0"/>
  </sheetPr>
  <dimension ref="A3:L156"/>
  <sheetViews>
    <sheetView topLeftCell="A16" workbookViewId="0">
      <selection activeCell="K28" sqref="K28"/>
    </sheetView>
  </sheetViews>
  <sheetFormatPr defaultRowHeight="12"/>
  <cols>
    <col min="1" max="1" width="0.7109375" style="99" customWidth="1"/>
    <col min="2" max="2" width="5.28515625" style="99" customWidth="1"/>
    <col min="3" max="3" width="9.140625" style="99"/>
    <col min="4" max="4" width="9.140625" style="101"/>
    <col min="5" max="5" width="11.85546875" style="102" customWidth="1"/>
    <col min="6" max="6" width="40.85546875" style="102" customWidth="1"/>
    <col min="7" max="7" width="15.85546875" style="102" customWidth="1"/>
    <col min="8" max="8" width="25.28515625" style="102" customWidth="1"/>
    <col min="9" max="9" width="13.42578125" style="99" customWidth="1"/>
    <col min="10" max="10" width="5.5703125" style="103" customWidth="1"/>
    <col min="11" max="11" width="13.7109375" style="99" customWidth="1"/>
    <col min="12" max="12" width="7.85546875" style="102" customWidth="1"/>
    <col min="13" max="16384" width="9.140625" style="99"/>
  </cols>
  <sheetData>
    <row r="3" spans="1:12">
      <c r="B3" s="100"/>
      <c r="C3" s="100"/>
    </row>
    <row r="4" spans="1:12">
      <c r="B4" s="198" t="s">
        <v>277</v>
      </c>
      <c r="C4" s="198"/>
      <c r="D4" s="198"/>
      <c r="E4" s="198"/>
      <c r="F4" s="198"/>
      <c r="G4" s="198"/>
      <c r="H4" s="198"/>
      <c r="I4" s="198"/>
      <c r="J4" s="198"/>
      <c r="K4" s="198"/>
      <c r="L4" s="198"/>
    </row>
    <row r="5" spans="1:12">
      <c r="A5" s="99" t="s">
        <v>278</v>
      </c>
      <c r="B5" s="198"/>
      <c r="C5" s="198"/>
      <c r="D5" s="198"/>
      <c r="E5" s="198"/>
      <c r="F5" s="198"/>
      <c r="G5" s="198"/>
      <c r="H5" s="198"/>
      <c r="I5" s="198"/>
      <c r="J5" s="198"/>
      <c r="K5" s="198"/>
      <c r="L5" s="198"/>
    </row>
    <row r="6" spans="1:12">
      <c r="B6" s="199" t="s">
        <v>2</v>
      </c>
      <c r="C6" s="199"/>
      <c r="D6" s="199"/>
      <c r="E6" s="199"/>
      <c r="F6" s="199"/>
      <c r="G6" s="199"/>
      <c r="H6" s="199"/>
      <c r="I6" s="199"/>
      <c r="J6" s="199"/>
      <c r="K6" s="199"/>
      <c r="L6" s="199"/>
    </row>
    <row r="7" spans="1:12">
      <c r="B7" s="199" t="s">
        <v>279</v>
      </c>
      <c r="C7" s="199"/>
      <c r="D7" s="199"/>
      <c r="E7" s="199"/>
      <c r="F7" s="199"/>
      <c r="G7" s="199"/>
      <c r="H7" s="199"/>
      <c r="I7" s="199"/>
      <c r="J7" s="199"/>
      <c r="K7" s="199"/>
      <c r="L7" s="199"/>
    </row>
    <row r="8" spans="1:12">
      <c r="B8" s="101"/>
      <c r="C8" s="101"/>
    </row>
    <row r="9" spans="1:12">
      <c r="B9" s="197" t="s">
        <v>4</v>
      </c>
      <c r="C9" s="197"/>
      <c r="D9" s="197"/>
      <c r="E9" s="197"/>
      <c r="F9" s="197"/>
      <c r="G9" s="197"/>
      <c r="H9" s="197"/>
      <c r="I9" s="197"/>
      <c r="J9" s="197"/>
      <c r="K9" s="197"/>
      <c r="L9" s="197"/>
    </row>
    <row r="10" spans="1:12">
      <c r="B10" s="197" t="s">
        <v>5</v>
      </c>
      <c r="C10" s="197"/>
      <c r="D10" s="197"/>
      <c r="E10" s="197"/>
      <c r="F10" s="197"/>
      <c r="G10" s="197"/>
      <c r="H10" s="197"/>
      <c r="I10" s="197"/>
      <c r="J10" s="197"/>
      <c r="K10" s="197"/>
      <c r="L10" s="197"/>
    </row>
    <row r="11" spans="1:12">
      <c r="B11" s="104"/>
      <c r="C11" s="104"/>
    </row>
    <row r="12" spans="1:12">
      <c r="B12" s="200" t="s">
        <v>6</v>
      </c>
      <c r="C12" s="200"/>
      <c r="D12" s="200"/>
      <c r="E12" s="200"/>
      <c r="F12" s="200"/>
      <c r="G12" s="200"/>
      <c r="H12" s="200"/>
      <c r="I12" s="200"/>
      <c r="J12" s="200"/>
      <c r="K12" s="200"/>
      <c r="L12" s="200"/>
    </row>
    <row r="13" spans="1:12">
      <c r="B13" s="201" t="s">
        <v>7</v>
      </c>
      <c r="C13" s="202"/>
      <c r="D13" s="202"/>
      <c r="E13" s="203"/>
      <c r="F13" s="201" t="s">
        <v>280</v>
      </c>
      <c r="G13" s="201" t="s">
        <v>281</v>
      </c>
      <c r="H13" s="201" t="s">
        <v>9</v>
      </c>
      <c r="I13" s="201" t="s">
        <v>282</v>
      </c>
      <c r="J13" s="206" t="s">
        <v>283</v>
      </c>
      <c r="K13" s="201" t="s">
        <v>11</v>
      </c>
      <c r="L13" s="201" t="s">
        <v>12</v>
      </c>
    </row>
    <row r="14" spans="1:12">
      <c r="B14" s="201"/>
      <c r="C14" s="204"/>
      <c r="D14" s="204"/>
      <c r="E14" s="205"/>
      <c r="F14" s="201"/>
      <c r="G14" s="201"/>
      <c r="H14" s="201"/>
      <c r="I14" s="201"/>
      <c r="J14" s="206"/>
      <c r="K14" s="201"/>
      <c r="L14" s="201"/>
    </row>
    <row r="15" spans="1:12" ht="36">
      <c r="B15" s="201"/>
      <c r="C15" s="105" t="s">
        <v>13</v>
      </c>
      <c r="D15" s="105" t="s">
        <v>15</v>
      </c>
      <c r="E15" s="105" t="s">
        <v>16</v>
      </c>
      <c r="F15" s="201"/>
      <c r="G15" s="201"/>
      <c r="H15" s="201"/>
      <c r="I15" s="201"/>
      <c r="J15" s="206"/>
      <c r="K15" s="201"/>
      <c r="L15" s="201"/>
    </row>
    <row r="16" spans="1:12">
      <c r="B16" s="106" t="s">
        <v>17</v>
      </c>
      <c r="C16" s="107" t="s">
        <v>18</v>
      </c>
      <c r="D16" s="107" t="s">
        <v>20</v>
      </c>
      <c r="E16" s="107" t="s">
        <v>21</v>
      </c>
      <c r="F16" s="108" t="s">
        <v>22</v>
      </c>
      <c r="G16" s="108" t="s">
        <v>284</v>
      </c>
      <c r="H16" s="106" t="s">
        <v>23</v>
      </c>
      <c r="I16" s="109" t="s">
        <v>24</v>
      </c>
      <c r="J16" s="106" t="s">
        <v>25</v>
      </c>
      <c r="K16" s="107" t="s">
        <v>26</v>
      </c>
      <c r="L16" s="107" t="s">
        <v>285</v>
      </c>
    </row>
    <row r="17" spans="2:12">
      <c r="B17" s="207" t="s">
        <v>286</v>
      </c>
      <c r="C17" s="208"/>
      <c r="D17" s="208"/>
      <c r="E17" s="208"/>
      <c r="F17" s="208"/>
      <c r="G17" s="208"/>
      <c r="H17" s="208"/>
      <c r="I17" s="208"/>
      <c r="J17" s="208"/>
      <c r="K17" s="208"/>
      <c r="L17" s="209"/>
    </row>
    <row r="18" spans="2:12" ht="29.25" customHeight="1">
      <c r="B18" s="110" t="s">
        <v>30</v>
      </c>
      <c r="C18" s="67" t="str">
        <f>IF(F18=0,"",VLOOKUP(F18,DS!$C$3:$E$79,3,0))</f>
        <v>VP/16P</v>
      </c>
      <c r="D18" s="112" t="s">
        <v>1124</v>
      </c>
      <c r="E18" s="112">
        <v>43009</v>
      </c>
      <c r="F18" s="113" t="s">
        <v>435</v>
      </c>
      <c r="G18" s="67" t="str">
        <f>IF(F18=0,"",VLOOKUP(F18,DS!$C$3:$E$79,2,0))</f>
        <v>0312991194</v>
      </c>
      <c r="H18" s="113" t="s">
        <v>367</v>
      </c>
      <c r="I18" s="114">
        <v>193200000</v>
      </c>
      <c r="J18" s="115"/>
      <c r="K18" s="114">
        <v>19320000</v>
      </c>
      <c r="L18" s="116"/>
    </row>
    <row r="19" spans="2:12" ht="29.25" customHeight="1">
      <c r="B19" s="111" t="s">
        <v>36</v>
      </c>
      <c r="C19" s="67" t="str">
        <f>IF(F19=0,"",VLOOKUP(F19,DS!$C$3:$E$79,3,0))</f>
        <v>AL/16P</v>
      </c>
      <c r="D19" s="112" t="s">
        <v>1125</v>
      </c>
      <c r="E19" s="112">
        <v>43033</v>
      </c>
      <c r="F19" s="113" t="s">
        <v>311</v>
      </c>
      <c r="G19" s="67" t="str">
        <f>IF(F19=0,"",VLOOKUP(F19,DS!$C$3:$E$79,2,0))</f>
        <v>2100346855</v>
      </c>
      <c r="H19" s="113" t="s">
        <v>312</v>
      </c>
      <c r="I19" s="118">
        <v>500000000</v>
      </c>
      <c r="J19" s="111"/>
      <c r="K19" s="114">
        <v>50000000</v>
      </c>
      <c r="L19" s="119"/>
    </row>
    <row r="20" spans="2:12" ht="29.25" customHeight="1">
      <c r="B20" s="111" t="s">
        <v>40</v>
      </c>
      <c r="C20" s="67" t="str">
        <f>IF(F20=0,"",VLOOKUP(F20,DS!$C$3:$E$79,3,0))</f>
        <v>VP/16P</v>
      </c>
      <c r="D20" s="112" t="s">
        <v>1126</v>
      </c>
      <c r="E20" s="112">
        <v>43040</v>
      </c>
      <c r="F20" s="113" t="s">
        <v>435</v>
      </c>
      <c r="G20" s="67" t="str">
        <f>IF(F20=0,"",VLOOKUP(F20,DS!$C$3:$E$79,2,0))</f>
        <v>0312991194</v>
      </c>
      <c r="H20" s="113" t="s">
        <v>367</v>
      </c>
      <c r="I20" s="118">
        <v>135100000</v>
      </c>
      <c r="J20" s="111"/>
      <c r="K20" s="114">
        <v>13510000</v>
      </c>
      <c r="L20" s="120"/>
    </row>
    <row r="21" spans="2:12" ht="29.25" customHeight="1">
      <c r="B21" s="111" t="s">
        <v>44</v>
      </c>
      <c r="C21" s="67" t="str">
        <f>IF(F21=0,"",VLOOKUP(F21,DS!$C$3:$E$79,3,0))</f>
        <v>AA/16P</v>
      </c>
      <c r="D21" s="112" t="s">
        <v>1127</v>
      </c>
      <c r="E21" s="112">
        <v>43052</v>
      </c>
      <c r="F21" s="113" t="s">
        <v>293</v>
      </c>
      <c r="G21" s="67" t="str">
        <f>IF(F21=0,"",VLOOKUP(F21,DS!$C$3:$E$79,2,0))</f>
        <v>0303092786</v>
      </c>
      <c r="H21" s="113" t="s">
        <v>294</v>
      </c>
      <c r="I21" s="121">
        <v>4179985</v>
      </c>
      <c r="J21" s="111"/>
      <c r="K21" s="114">
        <v>417999</v>
      </c>
      <c r="L21" s="120"/>
    </row>
    <row r="22" spans="2:12" ht="29.25" customHeight="1">
      <c r="B22" s="111" t="s">
        <v>46</v>
      </c>
      <c r="C22" s="67" t="str">
        <f>IF(F22=0,"",VLOOKUP(F22,DS!$C$3:$E$79,3,0))</f>
        <v>AA/16P</v>
      </c>
      <c r="D22" s="112" t="s">
        <v>1128</v>
      </c>
      <c r="E22" s="112">
        <v>43062</v>
      </c>
      <c r="F22" s="113" t="s">
        <v>293</v>
      </c>
      <c r="G22" s="67" t="str">
        <f>IF(F22=0,"",VLOOKUP(F22,DS!$C$3:$E$79,2,0))</f>
        <v>0303092786</v>
      </c>
      <c r="H22" s="113" t="s">
        <v>294</v>
      </c>
      <c r="I22" s="118">
        <v>4182280</v>
      </c>
      <c r="J22" s="111"/>
      <c r="K22" s="122">
        <v>418228</v>
      </c>
      <c r="L22" s="120"/>
    </row>
    <row r="23" spans="2:12" ht="29.25" customHeight="1">
      <c r="B23" s="111" t="s">
        <v>49</v>
      </c>
      <c r="C23" s="67" t="str">
        <f>IF(F23=0,"",VLOOKUP(F23,DS!$C$3:$E$79,3,0))</f>
        <v>AA/16P</v>
      </c>
      <c r="D23" s="112" t="s">
        <v>1129</v>
      </c>
      <c r="E23" s="112">
        <v>43069</v>
      </c>
      <c r="F23" s="113" t="s">
        <v>293</v>
      </c>
      <c r="G23" s="67" t="str">
        <f>IF(F23=0,"",VLOOKUP(F23,DS!$C$3:$E$79,2,0))</f>
        <v>0303092786</v>
      </c>
      <c r="H23" s="113" t="s">
        <v>294</v>
      </c>
      <c r="I23" s="118">
        <v>4181515</v>
      </c>
      <c r="J23" s="111"/>
      <c r="K23" s="114">
        <v>418152</v>
      </c>
      <c r="L23" s="119"/>
    </row>
    <row r="24" spans="2:12" ht="29.25" customHeight="1">
      <c r="B24" s="111" t="s">
        <v>52</v>
      </c>
      <c r="C24" s="67" t="str">
        <f>IF(F24=0,"",VLOOKUP(F24,DS!$C$3:$E$79,3,0))</f>
        <v>VD/16P</v>
      </c>
      <c r="D24" s="112" t="s">
        <v>1130</v>
      </c>
      <c r="E24" s="112">
        <v>43059</v>
      </c>
      <c r="F24" s="113" t="s">
        <v>716</v>
      </c>
      <c r="G24" s="67" t="str">
        <f>IF(F24=0,"",VLOOKUP(F24,DS!$C$3:$E$79,2,0))</f>
        <v>0303099446</v>
      </c>
      <c r="H24" s="113" t="s">
        <v>829</v>
      </c>
      <c r="I24" s="118">
        <v>4753912</v>
      </c>
      <c r="J24" s="111"/>
      <c r="K24" s="114">
        <v>475391</v>
      </c>
      <c r="L24" s="120"/>
    </row>
    <row r="25" spans="2:12" ht="29.25" customHeight="1">
      <c r="B25" s="111" t="s">
        <v>58</v>
      </c>
      <c r="C25" s="67" t="str">
        <f>IF(F25=0,"",VLOOKUP(F25,DS!$C$3:$E$79,3,0))</f>
        <v>AC/17E</v>
      </c>
      <c r="D25" s="112" t="s">
        <v>1131</v>
      </c>
      <c r="E25" s="112">
        <v>43046</v>
      </c>
      <c r="F25" s="113" t="s">
        <v>304</v>
      </c>
      <c r="G25" s="67" t="str">
        <f>IF(F25=0,"",VLOOKUP(F25,DS!$C$3:$E$79,2,0))</f>
        <v>0300942001017</v>
      </c>
      <c r="H25" s="113" t="s">
        <v>1132</v>
      </c>
      <c r="I25" s="124">
        <v>30365800</v>
      </c>
      <c r="J25" s="111"/>
      <c r="K25" s="114">
        <v>3036580</v>
      </c>
      <c r="L25" s="120"/>
    </row>
    <row r="26" spans="2:12" ht="29.25" customHeight="1">
      <c r="B26" s="111" t="s">
        <v>62</v>
      </c>
      <c r="C26" s="67" t="str">
        <f>IF(F26=0,"",VLOOKUP(F26,DS!$C$3:$E$79,3,0))</f>
        <v>AC/17E</v>
      </c>
      <c r="D26" s="112" t="s">
        <v>1133</v>
      </c>
      <c r="E26" s="112">
        <v>43055</v>
      </c>
      <c r="F26" s="113" t="s">
        <v>304</v>
      </c>
      <c r="G26" s="67" t="str">
        <f>IF(F26=0,"",VLOOKUP(F26,DS!$C$3:$E$79,2,0))</f>
        <v>0300942001017</v>
      </c>
      <c r="H26" s="113" t="s">
        <v>1134</v>
      </c>
      <c r="I26" s="118">
        <v>30083800</v>
      </c>
      <c r="J26" s="111"/>
      <c r="K26" s="114">
        <v>3008380</v>
      </c>
      <c r="L26" s="120"/>
    </row>
    <row r="27" spans="2:12" ht="29.25" customHeight="1">
      <c r="B27" s="111" t="s">
        <v>64</v>
      </c>
      <c r="C27" s="67" t="str">
        <f>IF(F27=0,"",VLOOKUP(F27,DS!$C$3:$E$79,3,0))</f>
        <v>AC/17E</v>
      </c>
      <c r="D27" s="112" t="s">
        <v>1135</v>
      </c>
      <c r="E27" s="112">
        <v>43066</v>
      </c>
      <c r="F27" s="113" t="s">
        <v>304</v>
      </c>
      <c r="G27" s="67" t="str">
        <f>IF(F27=0,"",VLOOKUP(F27,DS!$C$3:$E$79,2,0))</f>
        <v>0300942001017</v>
      </c>
      <c r="H27" s="113" t="s">
        <v>1136</v>
      </c>
      <c r="I27" s="118">
        <v>23062500</v>
      </c>
      <c r="J27" s="111"/>
      <c r="K27" s="122">
        <v>2306250</v>
      </c>
      <c r="L27" s="120"/>
    </row>
    <row r="28" spans="2:12" ht="29.25" customHeight="1">
      <c r="B28" s="111" t="s">
        <v>66</v>
      </c>
      <c r="C28" s="67" t="str">
        <f>IF(F28=0,"",VLOOKUP(F28,DS!$C$3:$E$79,3,0))</f>
        <v>AP/16P</v>
      </c>
      <c r="D28" s="112" t="s">
        <v>1137</v>
      </c>
      <c r="E28" s="112">
        <v>43059</v>
      </c>
      <c r="F28" s="113" t="s">
        <v>474</v>
      </c>
      <c r="G28" s="67" t="str">
        <f>IF(F28=0,"",VLOOKUP(F28,DS!$C$3:$E$79,2,0))</f>
        <v>3700480244</v>
      </c>
      <c r="H28" s="113" t="s">
        <v>475</v>
      </c>
      <c r="I28" s="118">
        <v>8577463</v>
      </c>
      <c r="J28" s="118"/>
      <c r="K28" s="122">
        <v>587746</v>
      </c>
      <c r="L28" s="120"/>
    </row>
    <row r="29" spans="2:12" ht="29.25" customHeight="1">
      <c r="B29" s="111" t="s">
        <v>94</v>
      </c>
      <c r="C29" s="67" t="str">
        <f>IF(F29=0,"",VLOOKUP(F29,DS!$C$3:$E$79,3,0))</f>
        <v>AP/16P</v>
      </c>
      <c r="D29" s="112" t="s">
        <v>1138</v>
      </c>
      <c r="E29" s="112">
        <v>43065</v>
      </c>
      <c r="F29" s="113" t="s">
        <v>474</v>
      </c>
      <c r="G29" s="67" t="str">
        <f>IF(F29=0,"",VLOOKUP(F29,DS!$C$3:$E$79,2,0))</f>
        <v>3700480244</v>
      </c>
      <c r="H29" s="113" t="s">
        <v>475</v>
      </c>
      <c r="I29" s="118">
        <v>3000000</v>
      </c>
      <c r="J29" s="111"/>
      <c r="K29" s="118">
        <v>300000</v>
      </c>
      <c r="L29" s="120"/>
    </row>
    <row r="30" spans="2:12" ht="29.25" customHeight="1">
      <c r="B30" s="111" t="s">
        <v>95</v>
      </c>
      <c r="C30" s="67" t="str">
        <f>IF(F30=0,"",VLOOKUP(F30,DS!$C$3:$E$79,3,0))</f>
        <v>GS/11P</v>
      </c>
      <c r="D30" s="112" t="s">
        <v>549</v>
      </c>
      <c r="E30" s="112">
        <v>43069</v>
      </c>
      <c r="F30" s="113" t="s">
        <v>834</v>
      </c>
      <c r="G30" s="67" t="str">
        <f>IF(F30=0,"",VLOOKUP(F30,DS!$C$3:$E$79,2,0))</f>
        <v>0305305214</v>
      </c>
      <c r="H30" s="113" t="s">
        <v>1139</v>
      </c>
      <c r="I30" s="118">
        <v>35748000</v>
      </c>
      <c r="J30" s="111"/>
      <c r="K30" s="122">
        <v>3574800</v>
      </c>
      <c r="L30" s="120"/>
    </row>
    <row r="31" spans="2:12" ht="24">
      <c r="B31" s="111" t="s">
        <v>97</v>
      </c>
      <c r="C31" s="67" t="str">
        <f>IF(F31=0,"",VLOOKUP(F31,DS!$C$3:$E$79,3,0))</f>
        <v>AD/16P</v>
      </c>
      <c r="D31" s="112" t="s">
        <v>1140</v>
      </c>
      <c r="E31" s="112">
        <v>43069</v>
      </c>
      <c r="F31" s="113" t="s">
        <v>288</v>
      </c>
      <c r="G31" s="67" t="str">
        <f>IF(F31=0,"",VLOOKUP(F31,DS!$C$3:$E$79,2,0))</f>
        <v>0313408566</v>
      </c>
      <c r="H31" s="113" t="s">
        <v>289</v>
      </c>
      <c r="I31" s="118">
        <v>21089250</v>
      </c>
      <c r="J31" s="111"/>
      <c r="K31" s="122">
        <v>2108925</v>
      </c>
      <c r="L31" s="120"/>
    </row>
    <row r="32" spans="2:12" ht="24">
      <c r="B32" s="111" t="s">
        <v>125</v>
      </c>
      <c r="C32" s="67" t="str">
        <f>IF(F32=0,"",VLOOKUP(F32,DS!$C$3:$E$79,3,0))</f>
        <v>AD/16P</v>
      </c>
      <c r="D32" s="112" t="s">
        <v>1141</v>
      </c>
      <c r="E32" s="112">
        <v>43069</v>
      </c>
      <c r="F32" s="113" t="s">
        <v>288</v>
      </c>
      <c r="G32" s="67" t="str">
        <f>IF(F32=0,"",VLOOKUP(F32,DS!$C$3:$E$79,2,0))</f>
        <v>0313408566</v>
      </c>
      <c r="H32" s="113" t="s">
        <v>289</v>
      </c>
      <c r="I32" s="118">
        <v>11850145</v>
      </c>
      <c r="J32" s="111"/>
      <c r="K32" s="122">
        <v>1185015</v>
      </c>
      <c r="L32" s="120"/>
    </row>
    <row r="33" spans="2:12" ht="24">
      <c r="B33" s="111" t="s">
        <v>146</v>
      </c>
      <c r="C33" s="67" t="str">
        <f>IF(F33=0,"",VLOOKUP(F33,DS!$C$3:$E$79,3,0))</f>
        <v>AD/16P</v>
      </c>
      <c r="D33" s="112" t="s">
        <v>1142</v>
      </c>
      <c r="E33" s="112">
        <v>43069</v>
      </c>
      <c r="F33" s="113" t="s">
        <v>288</v>
      </c>
      <c r="G33" s="67" t="str">
        <f>IF(F33=0,"",VLOOKUP(F33,DS!$C$3:$E$79,2,0))</f>
        <v>0313408566</v>
      </c>
      <c r="H33" s="113" t="s">
        <v>289</v>
      </c>
      <c r="I33" s="118">
        <v>11175160</v>
      </c>
      <c r="J33" s="111"/>
      <c r="K33" s="122">
        <v>1117516</v>
      </c>
      <c r="L33" s="120"/>
    </row>
    <row r="34" spans="2:12" ht="21" customHeight="1">
      <c r="B34" s="111" t="s">
        <v>148</v>
      </c>
      <c r="C34" s="67" t="str">
        <f>IF(F34=0,"",VLOOKUP(F34,DS!$C$3:$E$79,3,0))</f>
        <v>KN/12P</v>
      </c>
      <c r="D34" s="112" t="s">
        <v>1143</v>
      </c>
      <c r="E34" s="112">
        <v>43014</v>
      </c>
      <c r="F34" s="113" t="s">
        <v>738</v>
      </c>
      <c r="G34" s="67" t="str">
        <f>IF(F34=0,"",VLOOKUP(F34,DS!$C$3:$E$79,2,0))</f>
        <v>3702076037</v>
      </c>
      <c r="H34" s="113" t="s">
        <v>314</v>
      </c>
      <c r="I34" s="118">
        <v>17965500</v>
      </c>
      <c r="J34" s="111"/>
      <c r="K34" s="122">
        <v>1796550</v>
      </c>
      <c r="L34" s="120"/>
    </row>
    <row r="35" spans="2:12" ht="21" customHeight="1">
      <c r="B35" s="111" t="s">
        <v>152</v>
      </c>
      <c r="C35" s="67" t="str">
        <f>IF(F35=0,"",VLOOKUP(F35,DS!$C$3:$E$79,3,0))</f>
        <v>KN/12P</v>
      </c>
      <c r="D35" s="112" t="s">
        <v>1144</v>
      </c>
      <c r="E35" s="112">
        <v>43023</v>
      </c>
      <c r="F35" s="113" t="s">
        <v>738</v>
      </c>
      <c r="G35" s="67" t="str">
        <f>IF(F35=0,"",VLOOKUP(F35,DS!$C$3:$E$79,2,0))</f>
        <v>3702076037</v>
      </c>
      <c r="H35" s="113" t="s">
        <v>314</v>
      </c>
      <c r="I35" s="118">
        <v>17965500</v>
      </c>
      <c r="J35" s="111"/>
      <c r="K35" s="122">
        <v>1796550</v>
      </c>
      <c r="L35" s="120"/>
    </row>
    <row r="36" spans="2:12" ht="21" customHeight="1">
      <c r="B36" s="111" t="s">
        <v>180</v>
      </c>
      <c r="C36" s="67" t="str">
        <f>IF(F36=0,"",VLOOKUP(F36,DS!$C$3:$E$79,3,0))</f>
        <v>KN/12P</v>
      </c>
      <c r="D36" s="112" t="s">
        <v>1145</v>
      </c>
      <c r="E36" s="112">
        <v>43024</v>
      </c>
      <c r="F36" s="113" t="s">
        <v>738</v>
      </c>
      <c r="G36" s="67" t="str">
        <f>IF(F36=0,"",VLOOKUP(F36,DS!$C$3:$E$79,2,0))</f>
        <v>3702076037</v>
      </c>
      <c r="H36" s="113" t="s">
        <v>314</v>
      </c>
      <c r="I36" s="118">
        <v>17965500</v>
      </c>
      <c r="J36" s="111"/>
      <c r="K36" s="118">
        <v>1796550</v>
      </c>
      <c r="L36" s="122"/>
    </row>
    <row r="37" spans="2:12" ht="21" customHeight="1">
      <c r="B37" s="111" t="s">
        <v>266</v>
      </c>
      <c r="C37" s="67" t="str">
        <f>IF(F37=0,"",VLOOKUP(F37,DS!$C$3:$E$79,3,0))</f>
        <v>KN/12P</v>
      </c>
      <c r="D37" s="112" t="s">
        <v>1146</v>
      </c>
      <c r="E37" s="112">
        <v>43028</v>
      </c>
      <c r="F37" s="113" t="s">
        <v>738</v>
      </c>
      <c r="G37" s="67" t="str">
        <f>IF(F37=0,"",VLOOKUP(F37,DS!$C$3:$E$79,2,0))</f>
        <v>3702076037</v>
      </c>
      <c r="H37" s="113" t="s">
        <v>314</v>
      </c>
      <c r="I37" s="118">
        <v>17965500</v>
      </c>
      <c r="J37" s="111"/>
      <c r="K37" s="118">
        <v>1796550</v>
      </c>
      <c r="L37" s="120"/>
    </row>
    <row r="38" spans="2:12" ht="21" customHeight="1">
      <c r="B38" s="111" t="s">
        <v>268</v>
      </c>
      <c r="C38" s="67" t="str">
        <f>IF(F38=0,"",VLOOKUP(F38,DS!$C$3:$E$79,3,0))</f>
        <v>KN/12P</v>
      </c>
      <c r="D38" s="112" t="s">
        <v>1147</v>
      </c>
      <c r="E38" s="112">
        <v>43032</v>
      </c>
      <c r="F38" s="113" t="s">
        <v>738</v>
      </c>
      <c r="G38" s="67" t="str">
        <f>IF(F38=0,"",VLOOKUP(F38,DS!$C$3:$E$79,2,0))</f>
        <v>3702076037</v>
      </c>
      <c r="H38" s="113" t="s">
        <v>314</v>
      </c>
      <c r="I38" s="118">
        <v>17965500</v>
      </c>
      <c r="J38" s="111"/>
      <c r="K38" s="118">
        <v>1796550</v>
      </c>
      <c r="L38" s="120"/>
    </row>
    <row r="39" spans="2:12" ht="21" customHeight="1">
      <c r="B39" s="111" t="s">
        <v>271</v>
      </c>
      <c r="C39" s="67" t="str">
        <f>IF(F39=0,"",VLOOKUP(F39,DS!$C$3:$E$79,3,0))</f>
        <v>KN/12P</v>
      </c>
      <c r="D39" s="112" t="s">
        <v>1148</v>
      </c>
      <c r="E39" s="112">
        <v>43037</v>
      </c>
      <c r="F39" s="113" t="s">
        <v>738</v>
      </c>
      <c r="G39" s="67" t="str">
        <f>IF(F39=0,"",VLOOKUP(F39,DS!$C$3:$E$79,2,0))</f>
        <v>3702076037</v>
      </c>
      <c r="H39" s="113" t="s">
        <v>314</v>
      </c>
      <c r="I39" s="118">
        <v>17965500</v>
      </c>
      <c r="J39" s="111"/>
      <c r="K39" s="118">
        <v>1796550</v>
      </c>
      <c r="L39" s="120"/>
    </row>
    <row r="40" spans="2:12" ht="21" customHeight="1">
      <c r="B40" s="111" t="s">
        <v>272</v>
      </c>
      <c r="C40" s="67" t="str">
        <f>IF(F40=0,"",VLOOKUP(F40,DS!$C$3:$E$79,3,0))</f>
        <v>BT/17P</v>
      </c>
      <c r="D40" s="143" t="s">
        <v>1149</v>
      </c>
      <c r="E40" s="112">
        <v>43056</v>
      </c>
      <c r="F40" s="113" t="s">
        <v>1150</v>
      </c>
      <c r="G40" s="67" t="str">
        <f>IF(F40=0,"",VLOOKUP(F40,DS!$C$3:$E$79,2,0))</f>
        <v>0312654537</v>
      </c>
      <c r="H40" s="113" t="s">
        <v>924</v>
      </c>
      <c r="I40" s="118">
        <v>18385714</v>
      </c>
      <c r="J40" s="111"/>
      <c r="K40" s="118">
        <v>919286</v>
      </c>
      <c r="L40" s="120"/>
    </row>
    <row r="41" spans="2:12" ht="21" customHeight="1">
      <c r="B41" s="111" t="s">
        <v>273</v>
      </c>
      <c r="C41" s="67" t="str">
        <f>IF(F41=0,"",VLOOKUP(F41,DS!$C$3:$E$79,3,0))</f>
        <v>BT/17P</v>
      </c>
      <c r="D41" s="112" t="s">
        <v>37</v>
      </c>
      <c r="E41" s="112">
        <v>43059</v>
      </c>
      <c r="F41" s="113" t="s">
        <v>1150</v>
      </c>
      <c r="G41" s="67" t="str">
        <f>IF(F41=0,"",VLOOKUP(F41,DS!$C$3:$E$79,2,0))</f>
        <v>0312654537</v>
      </c>
      <c r="H41" s="113" t="s">
        <v>924</v>
      </c>
      <c r="I41" s="125">
        <v>18385714</v>
      </c>
      <c r="J41" s="111"/>
      <c r="K41" s="118">
        <v>919286</v>
      </c>
      <c r="L41" s="120"/>
    </row>
    <row r="42" spans="2:12" ht="21" customHeight="1">
      <c r="B42" s="111" t="s">
        <v>324</v>
      </c>
      <c r="C42" s="67" t="str">
        <f>IF(F42=0,"",VLOOKUP(F42,DS!$C$3:$E$79,3,0))</f>
        <v>TH/16T</v>
      </c>
      <c r="D42" s="112" t="s">
        <v>1151</v>
      </c>
      <c r="E42" s="112">
        <v>43064</v>
      </c>
      <c r="F42" s="113" t="s">
        <v>328</v>
      </c>
      <c r="G42" s="67" t="str">
        <f>IF(F42=0,"",VLOOKUP(F42,DS!$C$3:$E$79,2,0))</f>
        <v>0303036566</v>
      </c>
      <c r="H42" s="113" t="s">
        <v>329</v>
      </c>
      <c r="I42" s="125">
        <v>65800000</v>
      </c>
      <c r="J42" s="111"/>
      <c r="K42" s="118">
        <v>6580000</v>
      </c>
      <c r="L42" s="120"/>
    </row>
    <row r="43" spans="2:12" ht="21" customHeight="1">
      <c r="B43" s="111" t="s">
        <v>325</v>
      </c>
      <c r="C43" s="67" t="str">
        <f>IF(F43=0,"",VLOOKUP(F43,DS!$C$3:$E$79,3,0))</f>
        <v>NH/15P</v>
      </c>
      <c r="D43" s="112" t="s">
        <v>1152</v>
      </c>
      <c r="E43" s="112">
        <v>43066</v>
      </c>
      <c r="F43" s="113" t="s">
        <v>316</v>
      </c>
      <c r="G43" s="67" t="str">
        <f>IF(F43=0,"",VLOOKUP(F43,DS!$C$3:$E$79,2,0))</f>
        <v>0302673259</v>
      </c>
      <c r="H43" s="113" t="s">
        <v>445</v>
      </c>
      <c r="I43" s="125">
        <v>14553000</v>
      </c>
      <c r="J43" s="111"/>
      <c r="K43" s="125">
        <v>4463120</v>
      </c>
      <c r="L43" s="120"/>
    </row>
    <row r="44" spans="2:12" ht="21" customHeight="1">
      <c r="B44" s="111" t="s">
        <v>295</v>
      </c>
      <c r="C44" s="67" t="str">
        <f>IF(F44=0,"",VLOOKUP(F44,DS!$C$3:$E$79,3,0))</f>
        <v>NH/15P</v>
      </c>
      <c r="D44" s="112" t="s">
        <v>1152</v>
      </c>
      <c r="E44" s="112">
        <v>43066</v>
      </c>
      <c r="F44" s="113" t="s">
        <v>316</v>
      </c>
      <c r="G44" s="67" t="str">
        <f>IF(F44=0,"",VLOOKUP(F44,DS!$C$3:$E$79,2,0))</f>
        <v>0302673259</v>
      </c>
      <c r="H44" s="113" t="s">
        <v>1153</v>
      </c>
      <c r="I44" s="125">
        <v>6210000</v>
      </c>
      <c r="J44" s="111"/>
      <c r="K44" s="125"/>
      <c r="L44" s="120"/>
    </row>
    <row r="45" spans="2:12" ht="21" customHeight="1">
      <c r="B45" s="111" t="s">
        <v>499</v>
      </c>
      <c r="C45" s="67" t="str">
        <f>IF(F45=0,"",VLOOKUP(F45,DS!$C$3:$E$79,3,0))</f>
        <v>NH/15P</v>
      </c>
      <c r="D45" s="154" t="s">
        <v>1152</v>
      </c>
      <c r="E45" s="112">
        <v>43066</v>
      </c>
      <c r="F45" s="113" t="s">
        <v>316</v>
      </c>
      <c r="G45" s="67" t="str">
        <f>IF(F45=0,"",VLOOKUP(F45,DS!$C$3:$E$79,2,0))</f>
        <v>0302673259</v>
      </c>
      <c r="H45" s="113" t="s">
        <v>317</v>
      </c>
      <c r="I45" s="125">
        <v>15220500</v>
      </c>
      <c r="J45" s="111"/>
      <c r="K45" s="125"/>
      <c r="L45" s="120"/>
    </row>
    <row r="46" spans="2:12" ht="21" customHeight="1">
      <c r="B46" s="111" t="s">
        <v>326</v>
      </c>
      <c r="C46" s="67" t="str">
        <f>IF(F46=0,"",VLOOKUP(F46,DS!$C$3:$E$79,3,0))</f>
        <v>NH/15P</v>
      </c>
      <c r="D46" s="112" t="s">
        <v>1152</v>
      </c>
      <c r="E46" s="112">
        <v>43066</v>
      </c>
      <c r="F46" s="113" t="s">
        <v>316</v>
      </c>
      <c r="G46" s="67" t="str">
        <f>IF(F46=0,"",VLOOKUP(F46,DS!$C$3:$E$79,2,0))</f>
        <v>0302673259</v>
      </c>
      <c r="H46" s="113" t="s">
        <v>498</v>
      </c>
      <c r="I46" s="125">
        <v>2017600</v>
      </c>
      <c r="J46" s="111"/>
      <c r="K46" s="125"/>
      <c r="L46" s="120"/>
    </row>
    <row r="47" spans="2:12" ht="21" customHeight="1">
      <c r="B47" s="111" t="s">
        <v>330</v>
      </c>
      <c r="C47" s="67" t="str">
        <f>IF(F47=0,"",VLOOKUP(F47,DS!$C$3:$E$79,3,0))</f>
        <v>NH/15P</v>
      </c>
      <c r="D47" s="112" t="s">
        <v>1152</v>
      </c>
      <c r="E47" s="112">
        <v>43066</v>
      </c>
      <c r="F47" s="113" t="s">
        <v>316</v>
      </c>
      <c r="G47" s="67" t="str">
        <f>IF(F47=0,"",VLOOKUP(F47,DS!$C$3:$E$79,2,0))</f>
        <v>0302673259</v>
      </c>
      <c r="H47" s="113" t="s">
        <v>1153</v>
      </c>
      <c r="I47" s="125">
        <v>1632800</v>
      </c>
      <c r="J47" s="111"/>
      <c r="K47" s="125"/>
      <c r="L47" s="120"/>
    </row>
    <row r="48" spans="2:12" ht="21" customHeight="1">
      <c r="B48" s="111" t="s">
        <v>338</v>
      </c>
      <c r="C48" s="67" t="str">
        <f>IF(F48=0,"",VLOOKUP(F48,DS!$C$3:$E$79,3,0))</f>
        <v>NH/15P</v>
      </c>
      <c r="D48" s="112" t="s">
        <v>1152</v>
      </c>
      <c r="E48" s="112">
        <v>43066</v>
      </c>
      <c r="F48" s="113" t="s">
        <v>316</v>
      </c>
      <c r="G48" s="67" t="str">
        <f>IF(F48=0,"",VLOOKUP(F48,DS!$C$3:$E$79,2,0))</f>
        <v>0302673259</v>
      </c>
      <c r="H48" s="113" t="s">
        <v>498</v>
      </c>
      <c r="I48" s="125">
        <v>4997300</v>
      </c>
      <c r="J48" s="111"/>
      <c r="K48" s="125"/>
      <c r="L48" s="120"/>
    </row>
    <row r="49" spans="2:12" ht="21" customHeight="1">
      <c r="B49" s="111" t="s">
        <v>342</v>
      </c>
      <c r="C49" s="67" t="str">
        <f>IF(F49=0,"",VLOOKUP(F49,DS!$C$3:$E$79,3,0))</f>
        <v>BT/17P</v>
      </c>
      <c r="D49" s="112" t="s">
        <v>119</v>
      </c>
      <c r="E49" s="112">
        <v>43066</v>
      </c>
      <c r="F49" s="113" t="s">
        <v>1150</v>
      </c>
      <c r="G49" s="67" t="str">
        <f>IF(F49=0,"",VLOOKUP(F49,DS!$C$3:$E$79,2,0))</f>
        <v>0312654537</v>
      </c>
      <c r="H49" s="113" t="s">
        <v>924</v>
      </c>
      <c r="I49" s="125">
        <v>13619047</v>
      </c>
      <c r="J49" s="111"/>
      <c r="K49" s="125">
        <v>680953</v>
      </c>
      <c r="L49" s="120"/>
    </row>
    <row r="50" spans="2:12" ht="21" customHeight="1">
      <c r="B50" s="111" t="s">
        <v>346</v>
      </c>
      <c r="C50" s="67" t="str">
        <f>IF(F50=0,"",VLOOKUP(F50,DS!$C$3:$E$79,3,0))</f>
        <v>TP/17P</v>
      </c>
      <c r="D50" s="112" t="s">
        <v>1154</v>
      </c>
      <c r="E50" s="112">
        <v>43066</v>
      </c>
      <c r="F50" s="113" t="s">
        <v>322</v>
      </c>
      <c r="G50" s="67" t="str">
        <f>IF(F50=0,"",VLOOKUP(F50,DS!$C$3:$E$79,2,0))</f>
        <v>0309484691</v>
      </c>
      <c r="H50" s="113" t="s">
        <v>323</v>
      </c>
      <c r="I50" s="125">
        <v>4800000</v>
      </c>
      <c r="J50" s="111"/>
      <c r="K50" s="125">
        <v>480000</v>
      </c>
      <c r="L50" s="120"/>
    </row>
    <row r="51" spans="2:12" ht="21" customHeight="1">
      <c r="B51" s="111" t="s">
        <v>350</v>
      </c>
      <c r="C51" s="67" t="str">
        <f>IF(F51=0,"",VLOOKUP(F51,DS!$C$3:$E$79,3,0))</f>
        <v>BT/17P</v>
      </c>
      <c r="D51" s="112" t="s">
        <v>127</v>
      </c>
      <c r="E51" s="112">
        <v>43067</v>
      </c>
      <c r="F51" s="113" t="s">
        <v>1150</v>
      </c>
      <c r="G51" s="67" t="str">
        <f>IF(F51=0,"",VLOOKUP(F51,DS!$C$3:$E$79,2,0))</f>
        <v>0312654537</v>
      </c>
      <c r="H51" s="113" t="s">
        <v>924</v>
      </c>
      <c r="I51" s="125">
        <v>17704762</v>
      </c>
      <c r="J51" s="111"/>
      <c r="K51" s="125">
        <v>885238</v>
      </c>
      <c r="L51" s="120"/>
    </row>
    <row r="52" spans="2:12" ht="21" customHeight="1">
      <c r="B52" s="111" t="s">
        <v>352</v>
      </c>
      <c r="C52" s="67" t="str">
        <f>IF(F52=0,"",VLOOKUP(F52,DS!$C$3:$E$79,3,0))</f>
        <v>PL/16P</v>
      </c>
      <c r="D52" s="112" t="s">
        <v>1155</v>
      </c>
      <c r="E52" s="112">
        <v>42970</v>
      </c>
      <c r="F52" s="113" t="s">
        <v>447</v>
      </c>
      <c r="G52" s="67" t="str">
        <f>IF(F52=0,"",VLOOKUP(F52,DS!$C$3:$E$79,2,0))</f>
        <v>0304791385</v>
      </c>
      <c r="H52" s="113" t="s">
        <v>1156</v>
      </c>
      <c r="I52" s="125">
        <v>409091</v>
      </c>
      <c r="J52" s="111"/>
      <c r="K52" s="125">
        <v>40909</v>
      </c>
      <c r="L52" s="120"/>
    </row>
    <row r="53" spans="2:12" ht="21" customHeight="1">
      <c r="B53" s="111" t="s">
        <v>356</v>
      </c>
      <c r="C53" s="67" t="str">
        <f>IF(F53=0,"",VLOOKUP(F53,DS!$C$3:$E$79,3,0))</f>
        <v>AC/16P</v>
      </c>
      <c r="D53" s="112" t="s">
        <v>1157</v>
      </c>
      <c r="E53" s="112">
        <v>43009</v>
      </c>
      <c r="F53" s="113" t="s">
        <v>362</v>
      </c>
      <c r="G53" s="67" t="str">
        <f>IF(F53=0,"",VLOOKUP(F53,DS!$C$3:$E$79,2,0))</f>
        <v>0300514849</v>
      </c>
      <c r="H53" s="113" t="s">
        <v>574</v>
      </c>
      <c r="I53" s="125">
        <v>1636364</v>
      </c>
      <c r="J53" s="111"/>
      <c r="K53" s="125">
        <v>163636</v>
      </c>
      <c r="L53" s="120"/>
    </row>
    <row r="54" spans="2:12" ht="21" customHeight="1">
      <c r="B54" s="111" t="s">
        <v>360</v>
      </c>
      <c r="C54" s="67" t="str">
        <f>IF(F54=0,"",VLOOKUP(F54,DS!$C$3:$E$79,3,0))</f>
        <v>AC/16P</v>
      </c>
      <c r="D54" s="112" t="s">
        <v>1158</v>
      </c>
      <c r="E54" s="112">
        <v>43010</v>
      </c>
      <c r="F54" s="113" t="s">
        <v>362</v>
      </c>
      <c r="G54" s="67" t="str">
        <f>IF(F54=0,"",VLOOKUP(F54,DS!$C$3:$E$79,2,0))</f>
        <v>0300514849</v>
      </c>
      <c r="H54" s="113" t="s">
        <v>449</v>
      </c>
      <c r="I54" s="125">
        <v>2781818</v>
      </c>
      <c r="J54" s="111"/>
      <c r="K54" s="125">
        <v>278182</v>
      </c>
      <c r="L54" s="120"/>
    </row>
    <row r="55" spans="2:12" ht="21" customHeight="1">
      <c r="B55" s="111" t="s">
        <v>364</v>
      </c>
      <c r="C55" s="67" t="str">
        <f>IF(F55=0,"",VLOOKUP(F55,DS!$C$3:$E$79,3,0))</f>
        <v>AC/16P</v>
      </c>
      <c r="D55" s="112" t="s">
        <v>1159</v>
      </c>
      <c r="E55" s="112">
        <v>43010</v>
      </c>
      <c r="F55" s="113" t="s">
        <v>362</v>
      </c>
      <c r="G55" s="67" t="str">
        <f>IF(F55=0,"",VLOOKUP(F55,DS!$C$3:$E$79,2,0))</f>
        <v>0300514849</v>
      </c>
      <c r="H55" s="113" t="s">
        <v>574</v>
      </c>
      <c r="I55" s="125">
        <v>818182</v>
      </c>
      <c r="J55" s="111"/>
      <c r="K55" s="125">
        <v>81818</v>
      </c>
      <c r="L55" s="120"/>
    </row>
    <row r="56" spans="2:12" ht="21" customHeight="1">
      <c r="B56" s="111" t="s">
        <v>368</v>
      </c>
      <c r="C56" s="67" t="str">
        <f>IF(F56=0,"",VLOOKUP(F56,DS!$C$3:$E$79,3,0))</f>
        <v>LA/16E</v>
      </c>
      <c r="D56" s="112" t="s">
        <v>1160</v>
      </c>
      <c r="E56" s="112">
        <v>43014</v>
      </c>
      <c r="F56" s="113" t="s">
        <v>348</v>
      </c>
      <c r="G56" s="67" t="str">
        <f>IF(F56=0,"",VLOOKUP(F56,DS!$C$3:$E$79,2,0))</f>
        <v>0106869738-030</v>
      </c>
      <c r="H56" s="113" t="s">
        <v>1161</v>
      </c>
      <c r="I56" s="125">
        <v>3076031</v>
      </c>
      <c r="J56" s="111"/>
      <c r="K56" s="125">
        <v>307603</v>
      </c>
      <c r="L56" s="120"/>
    </row>
    <row r="57" spans="2:12" ht="21" customHeight="1">
      <c r="B57" s="111" t="s">
        <v>370</v>
      </c>
      <c r="C57" s="67" t="str">
        <f>IF(F57=0,"",VLOOKUP(F57,DS!$C$3:$E$79,3,0))</f>
        <v>AC/16P</v>
      </c>
      <c r="D57" s="112" t="s">
        <v>1162</v>
      </c>
      <c r="E57" s="112">
        <v>43014</v>
      </c>
      <c r="F57" s="113" t="s">
        <v>362</v>
      </c>
      <c r="G57" s="67" t="str">
        <f>IF(F57=0,"",VLOOKUP(F57,DS!$C$3:$E$79,2,0))</f>
        <v>0300514849</v>
      </c>
      <c r="H57" s="113" t="s">
        <v>574</v>
      </c>
      <c r="I57" s="125">
        <v>263636</v>
      </c>
      <c r="J57" s="111"/>
      <c r="K57" s="125">
        <v>26364</v>
      </c>
      <c r="L57" s="120"/>
    </row>
    <row r="58" spans="2:12" ht="21" customHeight="1">
      <c r="B58" s="111" t="s">
        <v>374</v>
      </c>
      <c r="C58" s="67" t="str">
        <f>IF(F58=0,"",VLOOKUP(F58,DS!$C$3:$E$79,3,0))</f>
        <v>AC/16P</v>
      </c>
      <c r="D58" s="112" t="s">
        <v>1163</v>
      </c>
      <c r="E58" s="112">
        <v>43014</v>
      </c>
      <c r="F58" s="113" t="s">
        <v>362</v>
      </c>
      <c r="G58" s="67" t="str">
        <f>IF(F58=0,"",VLOOKUP(F58,DS!$C$3:$E$79,2,0))</f>
        <v>0300514849</v>
      </c>
      <c r="H58" s="113" t="s">
        <v>449</v>
      </c>
      <c r="I58" s="125">
        <v>263636</v>
      </c>
      <c r="J58" s="111"/>
      <c r="K58" s="125">
        <v>26364</v>
      </c>
      <c r="L58" s="120"/>
    </row>
    <row r="59" spans="2:12" ht="21" customHeight="1">
      <c r="B59" s="111" t="s">
        <v>376</v>
      </c>
      <c r="C59" s="67" t="str">
        <f>IF(F59=0,"",VLOOKUP(F59,DS!$C$3:$E$79,3,0))</f>
        <v>AC/16P</v>
      </c>
      <c r="D59" s="112" t="s">
        <v>1164</v>
      </c>
      <c r="E59" s="112">
        <v>43015</v>
      </c>
      <c r="F59" s="113" t="s">
        <v>362</v>
      </c>
      <c r="G59" s="67" t="str">
        <f>IF(F59=0,"",VLOOKUP(F59,DS!$C$3:$E$79,2,0))</f>
        <v>0300514849</v>
      </c>
      <c r="H59" s="113" t="s">
        <v>574</v>
      </c>
      <c r="I59" s="125">
        <v>1636364</v>
      </c>
      <c r="J59" s="111"/>
      <c r="K59" s="125">
        <v>163636</v>
      </c>
      <c r="L59" s="120"/>
    </row>
    <row r="60" spans="2:12" ht="21" customHeight="1">
      <c r="B60" s="111" t="s">
        <v>380</v>
      </c>
      <c r="C60" s="67" t="str">
        <f>IF(F60=0,"",VLOOKUP(F60,DS!$C$3:$E$79,3,0))</f>
        <v>AC/16P</v>
      </c>
      <c r="D60" s="112" t="s">
        <v>1165</v>
      </c>
      <c r="E60" s="112">
        <v>43015</v>
      </c>
      <c r="F60" s="113" t="s">
        <v>362</v>
      </c>
      <c r="G60" s="67" t="str">
        <f>IF(F60=0,"",VLOOKUP(F60,DS!$C$3:$E$79,2,0))</f>
        <v>0300514849</v>
      </c>
      <c r="H60" s="113" t="s">
        <v>449</v>
      </c>
      <c r="I60" s="125">
        <v>1854545</v>
      </c>
      <c r="J60" s="111"/>
      <c r="K60" s="125">
        <v>185455</v>
      </c>
      <c r="L60" s="120"/>
    </row>
    <row r="61" spans="2:12" ht="21" customHeight="1">
      <c r="B61" s="111" t="s">
        <v>382</v>
      </c>
      <c r="C61" s="67" t="str">
        <f>IF(F61=0,"",VLOOKUP(F61,DS!$C$3:$E$79,3,0))</f>
        <v>AC/16P</v>
      </c>
      <c r="D61" s="113" t="s">
        <v>1166</v>
      </c>
      <c r="E61" s="112">
        <v>43016</v>
      </c>
      <c r="F61" s="113" t="s">
        <v>362</v>
      </c>
      <c r="G61" s="67" t="str">
        <f>IF(F61=0,"",VLOOKUP(F61,DS!$C$3:$E$79,2,0))</f>
        <v>0300514849</v>
      </c>
      <c r="H61" s="113" t="s">
        <v>574</v>
      </c>
      <c r="I61" s="125">
        <v>3272728</v>
      </c>
      <c r="J61" s="111"/>
      <c r="K61" s="125">
        <v>327272</v>
      </c>
      <c r="L61" s="120"/>
    </row>
    <row r="62" spans="2:12" ht="21" customHeight="1">
      <c r="B62" s="111" t="s">
        <v>385</v>
      </c>
      <c r="C62" s="67" t="str">
        <f>IF(F62=0,"",VLOOKUP(F62,DS!$C$3:$E$79,3,0))</f>
        <v>AC/16P</v>
      </c>
      <c r="D62" s="112" t="s">
        <v>1167</v>
      </c>
      <c r="E62" s="112">
        <v>43016</v>
      </c>
      <c r="F62" s="113" t="s">
        <v>362</v>
      </c>
      <c r="G62" s="67" t="str">
        <f>IF(F62=0,"",VLOOKUP(F62,DS!$C$3:$E$79,2,0))</f>
        <v>0300514849</v>
      </c>
      <c r="H62" s="113" t="s">
        <v>449</v>
      </c>
      <c r="I62" s="125">
        <v>1854545</v>
      </c>
      <c r="J62" s="111"/>
      <c r="K62" s="125">
        <v>185455</v>
      </c>
      <c r="L62" s="120"/>
    </row>
    <row r="63" spans="2:12" ht="21" customHeight="1">
      <c r="B63" s="111" t="s">
        <v>389</v>
      </c>
      <c r="C63" s="67" t="str">
        <f>IF(F63=0,"",VLOOKUP(F63,DS!$C$3:$E$79,3,0))</f>
        <v>AC/16P</v>
      </c>
      <c r="D63" s="112" t="s">
        <v>1168</v>
      </c>
      <c r="E63" s="112">
        <v>43017</v>
      </c>
      <c r="F63" s="113" t="s">
        <v>362</v>
      </c>
      <c r="G63" s="67" t="str">
        <f>IF(F63=0,"",VLOOKUP(F63,DS!$C$3:$E$79,2,0))</f>
        <v>0300514849</v>
      </c>
      <c r="H63" s="113" t="s">
        <v>449</v>
      </c>
      <c r="I63" s="125">
        <v>1854545</v>
      </c>
      <c r="J63" s="111"/>
      <c r="K63" s="125">
        <v>185455</v>
      </c>
      <c r="L63" s="120"/>
    </row>
    <row r="64" spans="2:12" ht="21" customHeight="1">
      <c r="B64" s="111" t="s">
        <v>391</v>
      </c>
      <c r="C64" s="67" t="str">
        <f>IF(F64=0,"",VLOOKUP(F64,DS!$C$3:$E$79,3,0))</f>
        <v>TC/17P</v>
      </c>
      <c r="D64" s="112" t="s">
        <v>1169</v>
      </c>
      <c r="E64" s="112">
        <v>43024</v>
      </c>
      <c r="F64" s="113" t="s">
        <v>448</v>
      </c>
      <c r="G64" s="67" t="str">
        <f>IF(F64=0,"",VLOOKUP(F64,DS!$C$3:$E$79,2,0))</f>
        <v>0304875444</v>
      </c>
      <c r="H64" s="113" t="s">
        <v>1170</v>
      </c>
      <c r="I64" s="125">
        <v>427273</v>
      </c>
      <c r="J64" s="111"/>
      <c r="K64" s="125">
        <v>42727</v>
      </c>
      <c r="L64" s="120"/>
    </row>
    <row r="65" spans="2:12" ht="21" customHeight="1">
      <c r="B65" s="111" t="s">
        <v>394</v>
      </c>
      <c r="C65" s="67" t="str">
        <f>IF(F65=0,"",VLOOKUP(F65,DS!$C$3:$E$79,3,0))</f>
        <v>AC/16P</v>
      </c>
      <c r="D65" s="112" t="s">
        <v>1171</v>
      </c>
      <c r="E65" s="112">
        <v>43024</v>
      </c>
      <c r="F65" s="113" t="s">
        <v>362</v>
      </c>
      <c r="G65" s="67" t="str">
        <f>IF(F65=0,"",VLOOKUP(F65,DS!$C$3:$E$79,2,0))</f>
        <v>0300514849</v>
      </c>
      <c r="H65" s="113" t="s">
        <v>574</v>
      </c>
      <c r="I65" s="125">
        <v>409091</v>
      </c>
      <c r="J65" s="111"/>
      <c r="K65" s="122">
        <v>40909</v>
      </c>
      <c r="L65" s="120"/>
    </row>
    <row r="66" spans="2:12" ht="21" customHeight="1">
      <c r="B66" s="111" t="s">
        <v>398</v>
      </c>
      <c r="C66" s="67" t="str">
        <f>IF(F66=0,"",VLOOKUP(F66,DS!$C$3:$E$79,3,0))</f>
        <v>AC/16P</v>
      </c>
      <c r="D66" s="112" t="s">
        <v>1172</v>
      </c>
      <c r="E66" s="112">
        <v>43025</v>
      </c>
      <c r="F66" s="113" t="s">
        <v>362</v>
      </c>
      <c r="G66" s="67" t="str">
        <f>IF(F66=0,"",VLOOKUP(F66,DS!$C$3:$E$79,2,0))</f>
        <v>0300514849</v>
      </c>
      <c r="H66" s="113" t="s">
        <v>574</v>
      </c>
      <c r="I66" s="125">
        <v>818182</v>
      </c>
      <c r="J66" s="111"/>
      <c r="K66" s="122">
        <v>81818</v>
      </c>
      <c r="L66" s="120"/>
    </row>
    <row r="67" spans="2:12" ht="21" customHeight="1">
      <c r="B67" s="111" t="s">
        <v>400</v>
      </c>
      <c r="C67" s="67" t="str">
        <f>IF(F67=0,"",VLOOKUP(F67,DS!$C$3:$E$79,3,0))</f>
        <v>AC/16P</v>
      </c>
      <c r="D67" s="112" t="s">
        <v>1173</v>
      </c>
      <c r="E67" s="112">
        <v>43026</v>
      </c>
      <c r="F67" s="113" t="s">
        <v>362</v>
      </c>
      <c r="G67" s="67" t="str">
        <f>IF(F67=0,"",VLOOKUP(F67,DS!$C$3:$E$79,2,0))</f>
        <v>0300514849</v>
      </c>
      <c r="H67" s="113" t="s">
        <v>574</v>
      </c>
      <c r="I67" s="125">
        <v>1059091</v>
      </c>
      <c r="J67" s="111"/>
      <c r="K67" s="122">
        <v>105909</v>
      </c>
      <c r="L67" s="120"/>
    </row>
    <row r="68" spans="2:12" ht="21" customHeight="1">
      <c r="B68" s="111" t="s">
        <v>403</v>
      </c>
      <c r="C68" s="67" t="str">
        <f>IF(F68=0,"",VLOOKUP(F68,DS!$C$3:$E$79,3,0))</f>
        <v>AC/16P</v>
      </c>
      <c r="D68" s="112" t="s">
        <v>1174</v>
      </c>
      <c r="E68" s="112">
        <v>43026</v>
      </c>
      <c r="F68" s="113" t="s">
        <v>362</v>
      </c>
      <c r="G68" s="67" t="str">
        <f>IF(F68=0,"",VLOOKUP(F68,DS!$C$3:$E$79,2,0))</f>
        <v>0300514849</v>
      </c>
      <c r="H68" s="113" t="s">
        <v>449</v>
      </c>
      <c r="I68" s="125">
        <v>3045455</v>
      </c>
      <c r="J68" s="111"/>
      <c r="K68" s="122">
        <v>304545</v>
      </c>
      <c r="L68" s="120"/>
    </row>
    <row r="69" spans="2:12" ht="21" customHeight="1">
      <c r="B69" s="111" t="s">
        <v>407</v>
      </c>
      <c r="C69" s="67" t="str">
        <f>IF(F69=0,"",VLOOKUP(F69,DS!$C$3:$E$79,3,0))</f>
        <v>AC/16P</v>
      </c>
      <c r="D69" s="112" t="s">
        <v>1175</v>
      </c>
      <c r="E69" s="112">
        <v>43027</v>
      </c>
      <c r="F69" s="113" t="s">
        <v>362</v>
      </c>
      <c r="G69" s="67" t="str">
        <f>IF(F69=0,"",VLOOKUP(F69,DS!$C$3:$E$79,2,0))</f>
        <v>0300514849</v>
      </c>
      <c r="H69" s="113" t="s">
        <v>449</v>
      </c>
      <c r="I69" s="125">
        <v>927273</v>
      </c>
      <c r="J69" s="111"/>
      <c r="K69" s="122">
        <v>92727</v>
      </c>
      <c r="L69" s="120"/>
    </row>
    <row r="70" spans="2:12" ht="21" customHeight="1">
      <c r="B70" s="111" t="s">
        <v>408</v>
      </c>
      <c r="C70" s="67" t="str">
        <f>IF(F70=0,"",VLOOKUP(F70,DS!$C$3:$E$79,3,0))</f>
        <v>PL/16P</v>
      </c>
      <c r="D70" s="112" t="s">
        <v>1176</v>
      </c>
      <c r="E70" s="112">
        <v>43028</v>
      </c>
      <c r="F70" s="113" t="s">
        <v>447</v>
      </c>
      <c r="G70" s="67" t="str">
        <f>IF(F70=0,"",VLOOKUP(F70,DS!$C$3:$E$79,2,0))</f>
        <v>0304791385</v>
      </c>
      <c r="H70" s="113" t="s">
        <v>568</v>
      </c>
      <c r="I70" s="125">
        <v>409091</v>
      </c>
      <c r="J70" s="111"/>
      <c r="K70" s="122">
        <v>40909</v>
      </c>
      <c r="L70" s="120"/>
    </row>
    <row r="71" spans="2:12" ht="21" customHeight="1">
      <c r="B71" s="111" t="s">
        <v>409</v>
      </c>
      <c r="C71" s="67" t="str">
        <f>IF(F71=0,"",VLOOKUP(F71,DS!$C$3:$E$79,3,0))</f>
        <v>AC/16P</v>
      </c>
      <c r="D71" s="112" t="s">
        <v>1177</v>
      </c>
      <c r="E71" s="112">
        <v>43028</v>
      </c>
      <c r="F71" s="113" t="s">
        <v>362</v>
      </c>
      <c r="G71" s="67" t="str">
        <f>IF(F71=0,"",VLOOKUP(F71,DS!$C$3:$E$79,2,0))</f>
        <v>0300514849</v>
      </c>
      <c r="H71" s="113" t="s">
        <v>449</v>
      </c>
      <c r="I71" s="125">
        <v>263636</v>
      </c>
      <c r="J71" s="111"/>
      <c r="K71" s="122">
        <v>26364</v>
      </c>
      <c r="L71" s="120"/>
    </row>
    <row r="72" spans="2:12" ht="21" customHeight="1">
      <c r="B72" s="111" t="s">
        <v>410</v>
      </c>
      <c r="C72" s="67" t="str">
        <f>IF(F72=0,"",VLOOKUP(F72,DS!$C$3:$E$79,3,0))</f>
        <v>AC/16P</v>
      </c>
      <c r="D72" s="112" t="s">
        <v>1178</v>
      </c>
      <c r="E72" s="112">
        <v>43031</v>
      </c>
      <c r="F72" s="113" t="s">
        <v>362</v>
      </c>
      <c r="G72" s="67" t="str">
        <f>IF(F72=0,"",VLOOKUP(F72,DS!$C$3:$E$79,2,0))</f>
        <v>0300514849</v>
      </c>
      <c r="H72" s="113" t="s">
        <v>574</v>
      </c>
      <c r="I72" s="125">
        <v>263636</v>
      </c>
      <c r="J72" s="111"/>
      <c r="K72" s="122">
        <v>26364</v>
      </c>
      <c r="L72" s="120"/>
    </row>
    <row r="73" spans="2:12" ht="21" customHeight="1">
      <c r="B73" s="111" t="s">
        <v>411</v>
      </c>
      <c r="C73" s="67" t="str">
        <f>IF(F73=0,"",VLOOKUP(F73,DS!$C$3:$E$79,3,0))</f>
        <v>AC/16P</v>
      </c>
      <c r="D73" s="112" t="s">
        <v>1179</v>
      </c>
      <c r="E73" s="112">
        <v>43031</v>
      </c>
      <c r="F73" s="113" t="s">
        <v>362</v>
      </c>
      <c r="G73" s="67" t="str">
        <f>IF(F73=0,"",VLOOKUP(F73,DS!$C$3:$E$79,2,0))</f>
        <v>0300514849</v>
      </c>
      <c r="H73" s="113" t="s">
        <v>449</v>
      </c>
      <c r="I73" s="125">
        <v>2118182</v>
      </c>
      <c r="J73" s="111"/>
      <c r="K73" s="122">
        <v>211818</v>
      </c>
      <c r="L73" s="120"/>
    </row>
    <row r="74" spans="2:12" ht="21" customHeight="1">
      <c r="B74" s="111" t="s">
        <v>412</v>
      </c>
      <c r="C74" s="67" t="str">
        <f>IF(F74=0,"",VLOOKUP(F74,DS!$C$3:$E$79,3,0))</f>
        <v>GN/17P</v>
      </c>
      <c r="D74" s="112" t="s">
        <v>1180</v>
      </c>
      <c r="E74" s="112">
        <v>43032</v>
      </c>
      <c r="F74" s="113" t="s">
        <v>572</v>
      </c>
      <c r="G74" s="67" t="str">
        <f>IF(F74=0,"",VLOOKUP(F74,DS!$C$3:$E$79,2,0))</f>
        <v>0304697569</v>
      </c>
      <c r="H74" s="113" t="s">
        <v>568</v>
      </c>
      <c r="I74" s="125">
        <v>3818182</v>
      </c>
      <c r="J74" s="111"/>
      <c r="K74" s="122">
        <v>381818</v>
      </c>
      <c r="L74" s="120"/>
    </row>
    <row r="75" spans="2:12" ht="21" customHeight="1">
      <c r="B75" s="111" t="s">
        <v>413</v>
      </c>
      <c r="C75" s="67" t="str">
        <f>IF(F75=0,"",VLOOKUP(F75,DS!$C$3:$E$79,3,0))</f>
        <v>AC/16P</v>
      </c>
      <c r="D75" s="112" t="s">
        <v>1181</v>
      </c>
      <c r="E75" s="112">
        <v>43032</v>
      </c>
      <c r="F75" s="113" t="s">
        <v>362</v>
      </c>
      <c r="G75" s="67" t="str">
        <f>IF(F75=0,"",VLOOKUP(F75,DS!$C$3:$E$79,2,0))</f>
        <v>0300514849</v>
      </c>
      <c r="H75" s="113" t="s">
        <v>449</v>
      </c>
      <c r="I75" s="125">
        <v>927273</v>
      </c>
      <c r="J75" s="111"/>
      <c r="K75" s="122">
        <v>92727</v>
      </c>
      <c r="L75" s="120"/>
    </row>
    <row r="76" spans="2:12" ht="21" customHeight="1">
      <c r="B76" s="111" t="s">
        <v>414</v>
      </c>
      <c r="C76" s="67" t="str">
        <f>IF(F76=0,"",VLOOKUP(F76,DS!$C$3:$E$79,3,0))</f>
        <v>AC/16P</v>
      </c>
      <c r="D76" s="112" t="s">
        <v>1182</v>
      </c>
      <c r="E76" s="112">
        <v>43033</v>
      </c>
      <c r="F76" s="113" t="s">
        <v>362</v>
      </c>
      <c r="G76" s="67" t="str">
        <f>IF(F76=0,"",VLOOKUP(F76,DS!$C$3:$E$79,2,0))</f>
        <v>0300514849</v>
      </c>
      <c r="H76" s="113" t="s">
        <v>574</v>
      </c>
      <c r="I76" s="125">
        <v>2727273</v>
      </c>
      <c r="J76" s="111"/>
      <c r="K76" s="122">
        <v>272727</v>
      </c>
      <c r="L76" s="120"/>
    </row>
    <row r="77" spans="2:12" ht="21" customHeight="1">
      <c r="B77" s="111" t="s">
        <v>415</v>
      </c>
      <c r="C77" s="67" t="str">
        <f>IF(F77=0,"",VLOOKUP(F77,DS!$C$3:$E$79,3,0))</f>
        <v>TC/17P</v>
      </c>
      <c r="D77" s="112" t="s">
        <v>1183</v>
      </c>
      <c r="E77" s="112">
        <v>43034</v>
      </c>
      <c r="F77" s="113" t="s">
        <v>448</v>
      </c>
      <c r="G77" s="67" t="str">
        <f>IF(F77=0,"",VLOOKUP(F77,DS!$C$3:$E$79,2,0))</f>
        <v>0304875444</v>
      </c>
      <c r="H77" s="113" t="s">
        <v>1170</v>
      </c>
      <c r="I77" s="125">
        <v>427273</v>
      </c>
      <c r="J77" s="111"/>
      <c r="K77" s="122">
        <v>42727</v>
      </c>
      <c r="L77" s="120"/>
    </row>
    <row r="78" spans="2:12" ht="21" customHeight="1">
      <c r="B78" s="111" t="s">
        <v>417</v>
      </c>
      <c r="C78" s="67" t="str">
        <f>IF(F78=0,"",VLOOKUP(F78,DS!$C$3:$E$79,3,0))</f>
        <v>AC/16P</v>
      </c>
      <c r="D78" s="112" t="s">
        <v>1184</v>
      </c>
      <c r="E78" s="112">
        <v>43035</v>
      </c>
      <c r="F78" s="113" t="s">
        <v>362</v>
      </c>
      <c r="G78" s="67" t="str">
        <f>IF(F78=0,"",VLOOKUP(F78,DS!$C$3:$E$79,2,0))</f>
        <v>0300514849</v>
      </c>
      <c r="H78" s="113" t="s">
        <v>449</v>
      </c>
      <c r="I78" s="125">
        <v>263636</v>
      </c>
      <c r="J78" s="111"/>
      <c r="K78" s="122">
        <v>26364</v>
      </c>
      <c r="L78" s="120"/>
    </row>
    <row r="79" spans="2:12" ht="21" customHeight="1">
      <c r="B79" s="111" t="s">
        <v>421</v>
      </c>
      <c r="C79" s="67" t="str">
        <f>IF(F79=0,"",VLOOKUP(F79,DS!$C$3:$E$79,3,0))</f>
        <v>AC/16P</v>
      </c>
      <c r="D79" s="112" t="s">
        <v>1185</v>
      </c>
      <c r="E79" s="112">
        <v>43039</v>
      </c>
      <c r="F79" s="113" t="s">
        <v>451</v>
      </c>
      <c r="G79" s="67" t="str">
        <f>IF(F79=0,"",VLOOKUP(F79,DS!$C$3:$E$79,2,0))</f>
        <v>0104093672</v>
      </c>
      <c r="H79" s="113" t="s">
        <v>379</v>
      </c>
      <c r="I79" s="125">
        <v>127650</v>
      </c>
      <c r="J79" s="111"/>
      <c r="K79" s="125">
        <v>12765</v>
      </c>
      <c r="L79" s="120"/>
    </row>
    <row r="80" spans="2:12" ht="21" customHeight="1">
      <c r="B80" s="111" t="s">
        <v>422</v>
      </c>
      <c r="C80" s="67" t="str">
        <f>IF(F80=0,"",VLOOKUP(F80,DS!$C$3:$E$79,3,0))</f>
        <v>AA/14P</v>
      </c>
      <c r="D80" s="112" t="s">
        <v>1186</v>
      </c>
      <c r="E80" s="112">
        <v>43042</v>
      </c>
      <c r="F80" s="113" t="s">
        <v>358</v>
      </c>
      <c r="G80" s="67" t="str">
        <f>IF(F80=0,"",VLOOKUP(F80,DS!$C$3:$E$79,2,0))</f>
        <v>0302499201</v>
      </c>
      <c r="H80" s="113" t="s">
        <v>359</v>
      </c>
      <c r="I80" s="125">
        <v>11386364</v>
      </c>
      <c r="J80" s="111"/>
      <c r="K80" s="122">
        <v>1138636</v>
      </c>
      <c r="L80" s="120"/>
    </row>
    <row r="81" spans="2:12" ht="21" customHeight="1">
      <c r="B81" s="111" t="s">
        <v>423</v>
      </c>
      <c r="C81" s="67" t="str">
        <f>IF(F81=0,"",VLOOKUP(F81,DS!$C$3:$E$79,3,0))</f>
        <v>AA/16P</v>
      </c>
      <c r="D81" s="112" t="s">
        <v>1187</v>
      </c>
      <c r="E81" s="112">
        <v>43043</v>
      </c>
      <c r="F81" s="113" t="s">
        <v>344</v>
      </c>
      <c r="G81" s="67" t="str">
        <f>IF(F81=0,"",VLOOKUP(F81,DS!$C$3:$E$79,2,0))</f>
        <v>0300450673</v>
      </c>
      <c r="H81" s="113" t="s">
        <v>682</v>
      </c>
      <c r="I81" s="125">
        <v>1720036</v>
      </c>
      <c r="J81" s="111"/>
      <c r="K81" s="122">
        <v>172004</v>
      </c>
      <c r="L81" s="120"/>
    </row>
    <row r="82" spans="2:12" ht="21" customHeight="1">
      <c r="B82" s="111" t="s">
        <v>424</v>
      </c>
      <c r="C82" s="67" t="str">
        <f>IF(F82=0,"",VLOOKUP(F82,DS!$C$3:$E$79,3,0))</f>
        <v>LA/16E</v>
      </c>
      <c r="D82" s="112" t="s">
        <v>1188</v>
      </c>
      <c r="E82" s="112">
        <v>43045</v>
      </c>
      <c r="F82" s="113" t="s">
        <v>348</v>
      </c>
      <c r="G82" s="67" t="str">
        <f>IF(F82=0,"",VLOOKUP(F82,DS!$C$3:$E$79,2,0))</f>
        <v>0106869738-030</v>
      </c>
      <c r="H82" s="113" t="s">
        <v>1189</v>
      </c>
      <c r="I82" s="125">
        <v>1062935</v>
      </c>
      <c r="J82" s="111"/>
      <c r="K82" s="122">
        <v>106294</v>
      </c>
      <c r="L82" s="120"/>
    </row>
    <row r="83" spans="2:12" ht="21" customHeight="1">
      <c r="B83" s="111" t="s">
        <v>425</v>
      </c>
      <c r="C83" s="67" t="str">
        <f>IF(F83=0,"",VLOOKUP(F83,DS!$C$3:$E$79,3,0))</f>
        <v>LA/16E</v>
      </c>
      <c r="D83" s="112" t="s">
        <v>1190</v>
      </c>
      <c r="E83" s="112">
        <v>43045</v>
      </c>
      <c r="F83" s="113" t="s">
        <v>348</v>
      </c>
      <c r="G83" s="67" t="str">
        <f>IF(F83=0,"",VLOOKUP(F83,DS!$C$3:$E$79,2,0))</f>
        <v>0106869738-030</v>
      </c>
      <c r="H83" s="113" t="s">
        <v>1189</v>
      </c>
      <c r="I83" s="125">
        <v>1955503</v>
      </c>
      <c r="J83" s="111"/>
      <c r="K83" s="122">
        <v>195550</v>
      </c>
      <c r="L83" s="120"/>
    </row>
    <row r="84" spans="2:12" ht="21" customHeight="1">
      <c r="B84" s="111" t="s">
        <v>589</v>
      </c>
      <c r="C84" s="67" t="str">
        <f>IF(F84=0,"",VLOOKUP(F84,DS!$C$3:$E$79,3,0))</f>
        <v>AA/14P</v>
      </c>
      <c r="D84" s="112" t="s">
        <v>1191</v>
      </c>
      <c r="E84" s="112">
        <v>43046</v>
      </c>
      <c r="F84" s="113" t="s">
        <v>517</v>
      </c>
      <c r="G84" s="67" t="str">
        <f>IF(F84=0,"",VLOOKUP(F84,DS!$C$3:$E$79,2,0))</f>
        <v>0301481321</v>
      </c>
      <c r="H84" s="113" t="s">
        <v>373</v>
      </c>
      <c r="I84" s="125">
        <v>18165000</v>
      </c>
      <c r="J84" s="111"/>
      <c r="K84" s="122">
        <v>1816500</v>
      </c>
      <c r="L84" s="120"/>
    </row>
    <row r="85" spans="2:12" ht="21" customHeight="1">
      <c r="B85" s="111" t="s">
        <v>591</v>
      </c>
      <c r="C85" s="67" t="str">
        <f>IF(F85=0,"",VLOOKUP(F85,DS!$C$3:$E$79,3,0))</f>
        <v>TP/17P</v>
      </c>
      <c r="D85" s="112" t="s">
        <v>1192</v>
      </c>
      <c r="E85" s="112">
        <v>43046</v>
      </c>
      <c r="F85" s="113" t="s">
        <v>1065</v>
      </c>
      <c r="G85" s="67" t="str">
        <f>IF(F85=0,"",VLOOKUP(F85,DS!$C$3:$E$79,2,0))</f>
        <v>302554935</v>
      </c>
      <c r="H85" s="113" t="s">
        <v>337</v>
      </c>
      <c r="I85" s="125">
        <v>1160000</v>
      </c>
      <c r="J85" s="111"/>
      <c r="K85" s="122">
        <v>58000</v>
      </c>
      <c r="L85" s="120"/>
    </row>
    <row r="86" spans="2:12" ht="21" customHeight="1">
      <c r="B86" s="111" t="s">
        <v>592</v>
      </c>
      <c r="C86" s="67" t="str">
        <f>IF(F86=0,"",VLOOKUP(F86,DS!$C$3:$E$79,3,0))</f>
        <v>AA/14P</v>
      </c>
      <c r="D86" s="112" t="s">
        <v>1193</v>
      </c>
      <c r="E86" s="112">
        <v>43048</v>
      </c>
      <c r="F86" s="113" t="s">
        <v>358</v>
      </c>
      <c r="G86" s="67" t="str">
        <f>IF(F86=0,"",VLOOKUP(F86,DS!$C$3:$E$79,2,0))</f>
        <v>0302499201</v>
      </c>
      <c r="H86" s="113" t="s">
        <v>359</v>
      </c>
      <c r="I86" s="125">
        <v>11386364</v>
      </c>
      <c r="J86" s="111"/>
      <c r="K86" s="122">
        <v>1138636</v>
      </c>
      <c r="L86" s="120"/>
    </row>
    <row r="87" spans="2:12" ht="21" customHeight="1">
      <c r="B87" s="111" t="s">
        <v>593</v>
      </c>
      <c r="C87" s="67" t="str">
        <f>IF(F87=0,"",VLOOKUP(F87,DS!$C$3:$E$79,3,0))</f>
        <v>XC/15P</v>
      </c>
      <c r="D87" s="112" t="s">
        <v>1194</v>
      </c>
      <c r="E87" s="112">
        <v>43050</v>
      </c>
      <c r="F87" s="113" t="s">
        <v>1195</v>
      </c>
      <c r="G87" s="67" t="str">
        <f>IF(F87=0,"",VLOOKUP(F87,DS!$C$3:$E$79,2,0))</f>
        <v>3400841852</v>
      </c>
      <c r="H87" s="113" t="s">
        <v>1196</v>
      </c>
      <c r="I87" s="125">
        <v>2890908</v>
      </c>
      <c r="J87" s="111"/>
      <c r="K87" s="122">
        <v>289091</v>
      </c>
      <c r="L87" s="120"/>
    </row>
    <row r="88" spans="2:12" ht="21" customHeight="1">
      <c r="B88" s="111" t="s">
        <v>594</v>
      </c>
      <c r="C88" s="67" t="str">
        <f>IF(F88=0,"",VLOOKUP(F88,DS!$C$3:$E$79,3,0))</f>
        <v>AA/16P</v>
      </c>
      <c r="D88" s="112" t="s">
        <v>1197</v>
      </c>
      <c r="E88" s="112">
        <v>43054</v>
      </c>
      <c r="F88" s="113" t="s">
        <v>344</v>
      </c>
      <c r="G88" s="67" t="str">
        <f>IF(F88=0,"",VLOOKUP(F88,DS!$C$3:$E$79,2,0))</f>
        <v>0300450673</v>
      </c>
      <c r="H88" s="113" t="s">
        <v>682</v>
      </c>
      <c r="I88" s="125">
        <v>3142282</v>
      </c>
      <c r="J88" s="111"/>
      <c r="K88" s="122">
        <v>314228</v>
      </c>
      <c r="L88" s="120"/>
    </row>
    <row r="89" spans="2:12" ht="21" customHeight="1">
      <c r="B89" s="111" t="s">
        <v>595</v>
      </c>
      <c r="C89" s="67" t="str">
        <f>IF(F89=0,"",VLOOKUP(F89,DS!$C$3:$E$79,3,0))</f>
        <v>TP/17P</v>
      </c>
      <c r="D89" s="112" t="s">
        <v>1198</v>
      </c>
      <c r="E89" s="112">
        <v>43054</v>
      </c>
      <c r="F89" s="113" t="s">
        <v>1065</v>
      </c>
      <c r="G89" s="67" t="str">
        <f>IF(F89=0,"",VLOOKUP(F89,DS!$C$3:$E$79,2,0))</f>
        <v>302554935</v>
      </c>
      <c r="H89" s="113" t="s">
        <v>337</v>
      </c>
      <c r="I89" s="125">
        <v>9750000</v>
      </c>
      <c r="J89" s="111"/>
      <c r="K89" s="122">
        <v>487500</v>
      </c>
      <c r="L89" s="120"/>
    </row>
    <row r="90" spans="2:12" ht="21" customHeight="1">
      <c r="B90" s="111" t="s">
        <v>597</v>
      </c>
      <c r="C90" s="67" t="str">
        <f>IF(F90=0,"",VLOOKUP(F90,DS!$C$3:$E$79,3,0))</f>
        <v>TP/17P</v>
      </c>
      <c r="D90" s="112" t="s">
        <v>1199</v>
      </c>
      <c r="E90" s="112">
        <v>43054</v>
      </c>
      <c r="F90" s="113" t="s">
        <v>1065</v>
      </c>
      <c r="G90" s="67" t="str">
        <f>IF(F90=0,"",VLOOKUP(F90,DS!$C$3:$E$79,2,0))</f>
        <v>302554935</v>
      </c>
      <c r="H90" s="113" t="s">
        <v>337</v>
      </c>
      <c r="I90" s="125">
        <v>7500000</v>
      </c>
      <c r="J90" s="111"/>
      <c r="K90" s="122">
        <v>375000</v>
      </c>
      <c r="L90" s="120"/>
    </row>
    <row r="91" spans="2:12" ht="21" customHeight="1">
      <c r="B91" s="111" t="s">
        <v>598</v>
      </c>
      <c r="C91" s="67" t="str">
        <f>IF(F91=0,"",VLOOKUP(F91,DS!$C$3:$E$79,3,0))</f>
        <v>AA/14P</v>
      </c>
      <c r="D91" s="112" t="s">
        <v>1200</v>
      </c>
      <c r="E91" s="112">
        <v>43054</v>
      </c>
      <c r="F91" s="113" t="s">
        <v>358</v>
      </c>
      <c r="G91" s="67" t="str">
        <f>IF(F91=0,"",VLOOKUP(F91,DS!$C$3:$E$79,2,0))</f>
        <v>0302499201</v>
      </c>
      <c r="H91" s="113" t="s">
        <v>359</v>
      </c>
      <c r="I91" s="125">
        <v>11386364</v>
      </c>
      <c r="J91" s="111"/>
      <c r="K91" s="122">
        <v>1138636</v>
      </c>
      <c r="L91" s="120"/>
    </row>
    <row r="92" spans="2:12" ht="21" customHeight="1">
      <c r="B92" s="111" t="s">
        <v>599</v>
      </c>
      <c r="C92" s="67" t="str">
        <f>IF(F92=0,"",VLOOKUP(F92,DS!$C$3:$E$79,3,0))</f>
        <v>DD/17P</v>
      </c>
      <c r="D92" s="112" t="s">
        <v>1201</v>
      </c>
      <c r="E92" s="112">
        <v>43056</v>
      </c>
      <c r="F92" s="113" t="s">
        <v>1044</v>
      </c>
      <c r="G92" s="67" t="str">
        <f>IF(F92=0,"",VLOOKUP(F92,DS!$C$3:$E$79,2,0))</f>
        <v>0304680974</v>
      </c>
      <c r="H92" s="113" t="s">
        <v>379</v>
      </c>
      <c r="I92" s="125">
        <v>935732</v>
      </c>
      <c r="J92" s="111"/>
      <c r="K92" s="122">
        <v>93573</v>
      </c>
      <c r="L92" s="120"/>
    </row>
    <row r="93" spans="2:12" ht="21" customHeight="1">
      <c r="B93" s="111" t="s">
        <v>600</v>
      </c>
      <c r="C93" s="67" t="str">
        <f>IF(F93=0,"",VLOOKUP(F93,DS!$C$3:$E$79,3,0))</f>
        <v>AA/16P</v>
      </c>
      <c r="D93" s="112" t="s">
        <v>1202</v>
      </c>
      <c r="E93" s="112">
        <v>43059</v>
      </c>
      <c r="F93" s="113" t="s">
        <v>344</v>
      </c>
      <c r="G93" s="67" t="str">
        <f>IF(F93=0,"",VLOOKUP(F93,DS!$C$3:$E$79,2,0))</f>
        <v>0300450673</v>
      </c>
      <c r="H93" s="113" t="s">
        <v>682</v>
      </c>
      <c r="I93" s="125">
        <v>822109</v>
      </c>
      <c r="J93" s="111"/>
      <c r="K93" s="122">
        <v>82211</v>
      </c>
      <c r="L93" s="120"/>
    </row>
    <row r="94" spans="2:12" ht="21" customHeight="1">
      <c r="B94" s="111" t="s">
        <v>601</v>
      </c>
      <c r="C94" s="67" t="str">
        <f>IF(F94=0,"",VLOOKUP(F94,DS!$C$3:$E$79,3,0))</f>
        <v>AA/14P</v>
      </c>
      <c r="D94" s="112" t="s">
        <v>1203</v>
      </c>
      <c r="E94" s="112">
        <v>43062</v>
      </c>
      <c r="F94" s="113" t="s">
        <v>358</v>
      </c>
      <c r="G94" s="67" t="str">
        <f>IF(F94=0,"",VLOOKUP(F94,DS!$C$3:$E$79,2,0))</f>
        <v>0302499201</v>
      </c>
      <c r="H94" s="113" t="s">
        <v>359</v>
      </c>
      <c r="I94" s="125">
        <v>11386364</v>
      </c>
      <c r="J94" s="111"/>
      <c r="K94" s="122">
        <v>1138636</v>
      </c>
      <c r="L94" s="120"/>
    </row>
    <row r="95" spans="2:12" ht="21" customHeight="1">
      <c r="B95" s="111" t="s">
        <v>602</v>
      </c>
      <c r="C95" s="67" t="str">
        <f>IF(F95=0,"",VLOOKUP(F95,DS!$C$3:$E$79,3,0))</f>
        <v>AA/16P</v>
      </c>
      <c r="D95" s="112" t="s">
        <v>1204</v>
      </c>
      <c r="E95" s="112">
        <v>43065</v>
      </c>
      <c r="F95" s="113" t="s">
        <v>344</v>
      </c>
      <c r="G95" s="67" t="str">
        <f>IF(F95=0,"",VLOOKUP(F95,DS!$C$3:$E$79,2,0))</f>
        <v>0300450673</v>
      </c>
      <c r="H95" s="113" t="s">
        <v>682</v>
      </c>
      <c r="I95" s="125">
        <v>3738964</v>
      </c>
      <c r="J95" s="111"/>
      <c r="K95" s="122">
        <v>373896</v>
      </c>
      <c r="L95" s="120"/>
    </row>
    <row r="96" spans="2:12" ht="21" customHeight="1">
      <c r="B96" s="111" t="s">
        <v>604</v>
      </c>
      <c r="C96" s="67" t="str">
        <f>IF(F96=0,"",VLOOKUP(F96,DS!$C$3:$E$79,3,0))</f>
        <v>AA/16P</v>
      </c>
      <c r="D96" s="112" t="s">
        <v>1205</v>
      </c>
      <c r="E96" s="112">
        <v>43069</v>
      </c>
      <c r="F96" s="113" t="s">
        <v>344</v>
      </c>
      <c r="G96" s="67" t="str">
        <f>IF(F96=0,"",VLOOKUP(F96,DS!$C$3:$E$79,2,0))</f>
        <v>0300450673</v>
      </c>
      <c r="H96" s="113" t="s">
        <v>682</v>
      </c>
      <c r="I96" s="125">
        <v>858836</v>
      </c>
      <c r="J96" s="111"/>
      <c r="K96" s="122">
        <v>85884</v>
      </c>
      <c r="L96" s="120"/>
    </row>
    <row r="97" spans="2:12" ht="21" customHeight="1">
      <c r="B97" s="111" t="s">
        <v>605</v>
      </c>
      <c r="C97" s="67" t="str">
        <f>IF(F97=0,"",VLOOKUP(F97,DS!$C$3:$E$79,3,0))</f>
        <v>PA/16P</v>
      </c>
      <c r="D97" s="112" t="s">
        <v>1206</v>
      </c>
      <c r="E97" s="112">
        <v>43069</v>
      </c>
      <c r="F97" s="113" t="s">
        <v>333</v>
      </c>
      <c r="G97" s="67" t="str">
        <f>IF(F97=0,"",VLOOKUP(F97,DS!$C$3:$E$79,2,0))</f>
        <v>0301225896</v>
      </c>
      <c r="H97" s="113" t="s">
        <v>334</v>
      </c>
      <c r="I97" s="125">
        <v>860000</v>
      </c>
      <c r="J97" s="111"/>
      <c r="K97" s="122">
        <v>86000</v>
      </c>
      <c r="L97" s="120"/>
    </row>
    <row r="98" spans="2:12" ht="21" customHeight="1">
      <c r="B98" s="111" t="s">
        <v>606</v>
      </c>
      <c r="C98" s="67" t="str">
        <f>IF(F98=0,"",VLOOKUP(F98,DS!$C$3:$E$79,3,0))</f>
        <v>HL/15P</v>
      </c>
      <c r="D98" s="112" t="s">
        <v>1207</v>
      </c>
      <c r="E98" s="112">
        <v>43069</v>
      </c>
      <c r="F98" s="113" t="s">
        <v>396</v>
      </c>
      <c r="G98" s="67" t="str">
        <f>IF(F98=0,"",VLOOKUP(F98,DS!$C$3:$E$79,2,0))</f>
        <v>1100678866</v>
      </c>
      <c r="H98" s="113" t="s">
        <v>1208</v>
      </c>
      <c r="I98" s="125">
        <v>11500000</v>
      </c>
      <c r="J98" s="111"/>
      <c r="K98" s="122">
        <v>1150000</v>
      </c>
      <c r="L98" s="120"/>
    </row>
    <row r="99" spans="2:12" ht="21" customHeight="1">
      <c r="B99" s="111" t="s">
        <v>607</v>
      </c>
      <c r="C99" s="67" t="str">
        <f>IF(F99=0,"",VLOOKUP(F99,DS!$C$3:$E$79,3,0))</f>
        <v>AC/16P</v>
      </c>
      <c r="D99" s="112" t="s">
        <v>1209</v>
      </c>
      <c r="E99" s="112">
        <v>43069</v>
      </c>
      <c r="F99" s="113" t="s">
        <v>451</v>
      </c>
      <c r="G99" s="67" t="str">
        <f>IF(F99=0,"",VLOOKUP(F99,DS!$C$3:$E$79,2,0))</f>
        <v>0104093672</v>
      </c>
      <c r="H99" s="113" t="s">
        <v>1210</v>
      </c>
      <c r="I99" s="125">
        <v>195960</v>
      </c>
      <c r="J99" s="111"/>
      <c r="K99" s="122">
        <v>19596</v>
      </c>
      <c r="L99" s="120"/>
    </row>
    <row r="100" spans="2:12" ht="21" customHeight="1">
      <c r="B100" s="111" t="s">
        <v>608</v>
      </c>
      <c r="C100" s="67"/>
      <c r="D100" s="112"/>
      <c r="E100" s="112">
        <v>43069</v>
      </c>
      <c r="F100" s="113" t="s">
        <v>401</v>
      </c>
      <c r="G100" s="67"/>
      <c r="H100" s="113" t="s">
        <v>1090</v>
      </c>
      <c r="I100" s="125">
        <v>1668182</v>
      </c>
      <c r="J100" s="111"/>
      <c r="K100" s="122">
        <v>166818</v>
      </c>
      <c r="L100" s="120"/>
    </row>
    <row r="101" spans="2:12" ht="21" customHeight="1">
      <c r="B101" s="111" t="s">
        <v>609</v>
      </c>
      <c r="C101" s="67" t="str">
        <f>IF(F101=0,"",VLOOKUP(F101,DS!$C$3:$E$79,3,0))</f>
        <v>MM/16T</v>
      </c>
      <c r="D101" s="112" t="s">
        <v>766</v>
      </c>
      <c r="E101" s="112">
        <v>43059</v>
      </c>
      <c r="F101" s="113" t="s">
        <v>767</v>
      </c>
      <c r="G101" s="67" t="str">
        <f>IF(F101=0,"",VLOOKUP(F101,DS!$C$3:$E$79,2,0))</f>
        <v>0301179079</v>
      </c>
      <c r="H101" s="113" t="s">
        <v>590</v>
      </c>
      <c r="I101" s="125">
        <v>120000</v>
      </c>
      <c r="J101" s="111"/>
      <c r="K101" s="122">
        <v>12000</v>
      </c>
      <c r="L101" s="120"/>
    </row>
    <row r="102" spans="2:12" ht="21" customHeight="1">
      <c r="B102" s="111" t="s">
        <v>610</v>
      </c>
      <c r="C102" s="67" t="str">
        <f>IF(F102=0,"",VLOOKUP(F102,DS!$C$3:$E$79,3,0))</f>
        <v>SG/17T</v>
      </c>
      <c r="D102" s="112" t="s">
        <v>820</v>
      </c>
      <c r="E102" s="112">
        <v>43049</v>
      </c>
      <c r="F102" s="113" t="s">
        <v>821</v>
      </c>
      <c r="G102" s="67" t="str">
        <f>IF(F102=0,"",VLOOKUP(F102,DS!$C$3:$E$79,2,0))</f>
        <v>0100233583-007</v>
      </c>
      <c r="H102" s="113" t="s">
        <v>406</v>
      </c>
      <c r="I102" s="125">
        <v>1000000</v>
      </c>
      <c r="J102" s="111"/>
      <c r="K102" s="122">
        <v>100000</v>
      </c>
      <c r="L102" s="120"/>
    </row>
    <row r="103" spans="2:12" ht="21" customHeight="1">
      <c r="B103" s="111" t="s">
        <v>702</v>
      </c>
      <c r="C103" s="67" t="str">
        <f>IF(F103=0,"",VLOOKUP(F103,DS!$C$3:$E$79,3,0))</f>
        <v>SG/17T</v>
      </c>
      <c r="D103" s="112" t="s">
        <v>820</v>
      </c>
      <c r="E103" s="112">
        <v>43056</v>
      </c>
      <c r="F103" s="113" t="s">
        <v>821</v>
      </c>
      <c r="G103" s="67" t="str">
        <f>IF(F103=0,"",VLOOKUP(F103,DS!$C$3:$E$79,2,0))</f>
        <v>0100233583-007</v>
      </c>
      <c r="H103" s="113" t="s">
        <v>406</v>
      </c>
      <c r="I103" s="125">
        <v>15000</v>
      </c>
      <c r="J103" s="111"/>
      <c r="K103" s="122">
        <v>1500</v>
      </c>
      <c r="L103" s="120"/>
    </row>
    <row r="104" spans="2:12" ht="21" customHeight="1">
      <c r="B104" s="111" t="s">
        <v>703</v>
      </c>
      <c r="C104" s="67" t="str">
        <f>IF(F104=0,"",VLOOKUP(F104,DS!$C$3:$E$79,3,0))</f>
        <v>SG/17T</v>
      </c>
      <c r="D104" s="112" t="s">
        <v>820</v>
      </c>
      <c r="E104" s="112">
        <v>43056</v>
      </c>
      <c r="F104" s="113" t="s">
        <v>821</v>
      </c>
      <c r="G104" s="67" t="str">
        <f>IF(F104=0,"",VLOOKUP(F104,DS!$C$3:$E$79,2,0))</f>
        <v>0100233583-007</v>
      </c>
      <c r="H104" s="113" t="s">
        <v>406</v>
      </c>
      <c r="I104" s="125">
        <v>20000</v>
      </c>
      <c r="J104" s="111"/>
      <c r="K104" s="122">
        <v>2000</v>
      </c>
      <c r="L104" s="120"/>
    </row>
    <row r="105" spans="2:12" ht="21" customHeight="1">
      <c r="B105" s="111" t="s">
        <v>705</v>
      </c>
      <c r="C105" s="67" t="str">
        <f>IF(F105=0,"",VLOOKUP(F105,DS!$C$3:$E$79,3,0))</f>
        <v>SG/17T</v>
      </c>
      <c r="D105" s="112" t="s">
        <v>820</v>
      </c>
      <c r="E105" s="112">
        <v>43056</v>
      </c>
      <c r="F105" s="113" t="s">
        <v>821</v>
      </c>
      <c r="G105" s="67" t="str">
        <f>IF(F105=0,"",VLOOKUP(F105,DS!$C$3:$E$79,2,0))</f>
        <v>0100233583-007</v>
      </c>
      <c r="H105" s="113" t="s">
        <v>406</v>
      </c>
      <c r="I105" s="125">
        <v>15000</v>
      </c>
      <c r="J105" s="111"/>
      <c r="K105" s="122">
        <v>1500</v>
      </c>
      <c r="L105" s="120"/>
    </row>
    <row r="106" spans="2:12" ht="21" customHeight="1">
      <c r="B106" s="111" t="s">
        <v>706</v>
      </c>
      <c r="C106" s="67" t="str">
        <f>IF(F106=0,"",VLOOKUP(F106,DS!$C$3:$E$79,3,0))</f>
        <v>SG/17T</v>
      </c>
      <c r="D106" s="112" t="s">
        <v>820</v>
      </c>
      <c r="E106" s="112">
        <v>43056</v>
      </c>
      <c r="F106" s="113" t="s">
        <v>821</v>
      </c>
      <c r="G106" s="67" t="str">
        <f>IF(F106=0,"",VLOOKUP(F106,DS!$C$3:$E$79,2,0))</f>
        <v>0100233583-007</v>
      </c>
      <c r="H106" s="113" t="s">
        <v>406</v>
      </c>
      <c r="I106" s="125">
        <v>15000</v>
      </c>
      <c r="J106" s="111"/>
      <c r="K106" s="122">
        <v>1500</v>
      </c>
      <c r="L106" s="120"/>
    </row>
    <row r="107" spans="2:12" ht="21" customHeight="1">
      <c r="B107" s="111" t="s">
        <v>707</v>
      </c>
      <c r="C107" s="67" t="str">
        <f>IF(F107=0,"",VLOOKUP(F107,DS!$C$3:$E$79,3,0))</f>
        <v>SG/17T</v>
      </c>
      <c r="D107" s="112" t="s">
        <v>820</v>
      </c>
      <c r="E107" s="112">
        <v>43056</v>
      </c>
      <c r="F107" s="113" t="s">
        <v>821</v>
      </c>
      <c r="G107" s="67" t="str">
        <f>IF(F107=0,"",VLOOKUP(F107,DS!$C$3:$E$79,2,0))</f>
        <v>0100233583-007</v>
      </c>
      <c r="H107" s="113" t="s">
        <v>406</v>
      </c>
      <c r="I107" s="125">
        <v>15000</v>
      </c>
      <c r="J107" s="111"/>
      <c r="K107" s="122">
        <v>1500</v>
      </c>
      <c r="L107" s="120"/>
    </row>
    <row r="108" spans="2:12" ht="21" customHeight="1">
      <c r="B108" s="111" t="s">
        <v>708</v>
      </c>
      <c r="C108" s="67" t="str">
        <f>IF(F108=0,"",VLOOKUP(F108,DS!$C$3:$E$79,3,0))</f>
        <v>SG/17T</v>
      </c>
      <c r="D108" s="112" t="s">
        <v>820</v>
      </c>
      <c r="E108" s="112">
        <v>43063</v>
      </c>
      <c r="F108" s="113" t="s">
        <v>821</v>
      </c>
      <c r="G108" s="67" t="str">
        <f>IF(F108=0,"",VLOOKUP(F108,DS!$C$3:$E$79,2,0))</f>
        <v>0100233583-007</v>
      </c>
      <c r="H108" s="113" t="s">
        <v>406</v>
      </c>
      <c r="I108" s="125">
        <v>15000</v>
      </c>
      <c r="J108" s="111"/>
      <c r="K108" s="122">
        <v>1500</v>
      </c>
      <c r="L108" s="120"/>
    </row>
    <row r="109" spans="2:12" ht="21" customHeight="1">
      <c r="B109" s="111" t="s">
        <v>709</v>
      </c>
      <c r="C109" s="67" t="str">
        <f>IF(F109=0,"",VLOOKUP(F109,DS!$C$3:$E$79,3,0))</f>
        <v>SG/17T</v>
      </c>
      <c r="D109" s="112" t="s">
        <v>820</v>
      </c>
      <c r="E109" s="112">
        <v>43068</v>
      </c>
      <c r="F109" s="113" t="s">
        <v>821</v>
      </c>
      <c r="G109" s="67" t="str">
        <f>IF(F109=0,"",VLOOKUP(F109,DS!$C$3:$E$79,2,0))</f>
        <v>0100233583-007</v>
      </c>
      <c r="H109" s="113" t="s">
        <v>1091</v>
      </c>
      <c r="I109" s="125">
        <v>26000</v>
      </c>
      <c r="J109" s="111"/>
      <c r="K109" s="122">
        <v>2600</v>
      </c>
      <c r="L109" s="120"/>
    </row>
    <row r="110" spans="2:12" ht="21" customHeight="1">
      <c r="B110" s="111" t="s">
        <v>710</v>
      </c>
      <c r="C110" s="67" t="str">
        <f>IF(F110=0,"",VLOOKUP(F110,DS!$C$3:$E$79,3,0))</f>
        <v>BT/17T</v>
      </c>
      <c r="D110" s="112" t="s">
        <v>418</v>
      </c>
      <c r="E110" s="112">
        <v>43052</v>
      </c>
      <c r="F110" s="113" t="s">
        <v>419</v>
      </c>
      <c r="G110" s="67" t="str">
        <f>IF(F110=0,"",VLOOKUP(F110,DS!$C$3:$E$79,2,0))</f>
        <v>0301179079-035</v>
      </c>
      <c r="H110" s="113" t="s">
        <v>590</v>
      </c>
      <c r="I110" s="125">
        <v>52781</v>
      </c>
      <c r="J110" s="111"/>
      <c r="K110" s="122">
        <v>5278</v>
      </c>
      <c r="L110" s="120"/>
    </row>
    <row r="111" spans="2:12" ht="21" customHeight="1">
      <c r="B111" s="111" t="s">
        <v>711</v>
      </c>
      <c r="C111" s="67" t="str">
        <f>IF(F111=0,"",VLOOKUP(F111,DS!$C$3:$E$79,3,0))</f>
        <v>BT/17T</v>
      </c>
      <c r="D111" s="112" t="s">
        <v>418</v>
      </c>
      <c r="E111" s="112">
        <v>43052</v>
      </c>
      <c r="F111" s="113" t="s">
        <v>419</v>
      </c>
      <c r="G111" s="67" t="str">
        <f>IF(F111=0,"",VLOOKUP(F111,DS!$C$3:$E$79,2,0))</f>
        <v>0301179079-035</v>
      </c>
      <c r="H111" s="113" t="s">
        <v>590</v>
      </c>
      <c r="I111" s="125">
        <v>15000</v>
      </c>
      <c r="J111" s="111"/>
      <c r="K111" s="122">
        <v>1500</v>
      </c>
      <c r="L111" s="120"/>
    </row>
    <row r="112" spans="2:12" ht="21" customHeight="1">
      <c r="B112" s="111" t="s">
        <v>822</v>
      </c>
      <c r="C112" s="67" t="str">
        <f>IF(F112=0,"",VLOOKUP(F112,DS!$C$3:$E$79,3,0))</f>
        <v>BT/17T</v>
      </c>
      <c r="D112" s="112" t="s">
        <v>418</v>
      </c>
      <c r="E112" s="112">
        <v>43052</v>
      </c>
      <c r="F112" s="113" t="s">
        <v>419</v>
      </c>
      <c r="G112" s="67" t="str">
        <f>IF(F112=0,"",VLOOKUP(F112,DS!$C$3:$E$79,2,0))</f>
        <v>0301179079-035</v>
      </c>
      <c r="H112" s="113" t="s">
        <v>590</v>
      </c>
      <c r="I112" s="125">
        <v>15000</v>
      </c>
      <c r="J112" s="111"/>
      <c r="K112" s="122">
        <v>1500</v>
      </c>
      <c r="L112" s="120"/>
    </row>
    <row r="113" spans="2:12" ht="21" customHeight="1">
      <c r="B113" s="111" t="s">
        <v>823</v>
      </c>
      <c r="C113" s="67" t="str">
        <f>IF(F113=0,"",VLOOKUP(F113,DS!$C$3:$E$79,3,0))</f>
        <v>BT/17T</v>
      </c>
      <c r="D113" s="112" t="s">
        <v>418</v>
      </c>
      <c r="E113" s="112">
        <v>43052</v>
      </c>
      <c r="F113" s="113" t="s">
        <v>419</v>
      </c>
      <c r="G113" s="67" t="str">
        <f>IF(F113=0,"",VLOOKUP(F113,DS!$C$3:$E$79,2,0))</f>
        <v>0301179079-035</v>
      </c>
      <c r="H113" s="113" t="s">
        <v>590</v>
      </c>
      <c r="I113" s="125">
        <v>15000</v>
      </c>
      <c r="J113" s="111"/>
      <c r="K113" s="122">
        <v>1500</v>
      </c>
      <c r="L113" s="120"/>
    </row>
    <row r="114" spans="2:12" ht="21" customHeight="1">
      <c r="B114" s="111" t="s">
        <v>1092</v>
      </c>
      <c r="C114" s="67" t="str">
        <f>IF(F114=0,"",VLOOKUP(F114,DS!$C$3:$E$79,3,0))</f>
        <v>BT/17T</v>
      </c>
      <c r="D114" s="112" t="s">
        <v>418</v>
      </c>
      <c r="E114" s="112">
        <v>43055</v>
      </c>
      <c r="F114" s="113" t="s">
        <v>419</v>
      </c>
      <c r="G114" s="67" t="str">
        <f>IF(F114=0,"",VLOOKUP(F114,DS!$C$3:$E$79,2,0))</f>
        <v>0301179079-035</v>
      </c>
      <c r="H114" s="113" t="s">
        <v>590</v>
      </c>
      <c r="I114" s="125">
        <v>50000</v>
      </c>
      <c r="J114" s="111"/>
      <c r="K114" s="122">
        <v>5000</v>
      </c>
      <c r="L114" s="120"/>
    </row>
    <row r="115" spans="2:12" ht="21" customHeight="1">
      <c r="B115" s="111" t="s">
        <v>1093</v>
      </c>
      <c r="C115" s="67" t="str">
        <f>IF(F115=0,"",VLOOKUP(F115,DS!$C$3:$E$79,3,0))</f>
        <v>BT/17T</v>
      </c>
      <c r="D115" s="112" t="s">
        <v>418</v>
      </c>
      <c r="E115" s="112">
        <v>43055</v>
      </c>
      <c r="F115" s="113" t="s">
        <v>419</v>
      </c>
      <c r="G115" s="67" t="str">
        <f>IF(F115=0,"",VLOOKUP(F115,DS!$C$3:$E$79,2,0))</f>
        <v>0301179079-035</v>
      </c>
      <c r="H115" s="113" t="s">
        <v>590</v>
      </c>
      <c r="I115" s="125">
        <v>50000</v>
      </c>
      <c r="J115" s="111"/>
      <c r="K115" s="122">
        <v>5000</v>
      </c>
      <c r="L115" s="120"/>
    </row>
    <row r="116" spans="2:12" ht="21" customHeight="1">
      <c r="B116" s="111" t="s">
        <v>1094</v>
      </c>
      <c r="C116" s="67" t="str">
        <f>IF(F116=0,"",VLOOKUP(F116,DS!$C$3:$E$79,3,0))</f>
        <v>BT/17T</v>
      </c>
      <c r="D116" s="112" t="s">
        <v>418</v>
      </c>
      <c r="E116" s="112">
        <v>43066</v>
      </c>
      <c r="F116" s="113" t="s">
        <v>419</v>
      </c>
      <c r="G116" s="67" t="str">
        <f>IF(F116=0,"",VLOOKUP(F116,DS!$C$3:$E$79,2,0))</f>
        <v>0301179079-035</v>
      </c>
      <c r="H116" s="113" t="s">
        <v>590</v>
      </c>
      <c r="I116" s="125">
        <v>20000</v>
      </c>
      <c r="J116" s="111"/>
      <c r="K116" s="122">
        <v>2000</v>
      </c>
      <c r="L116" s="120"/>
    </row>
    <row r="117" spans="2:12" ht="21" customHeight="1">
      <c r="B117" s="111" t="s">
        <v>1095</v>
      </c>
      <c r="C117" s="67" t="str">
        <f>IF(F117=0,"",VLOOKUP(F117,DS!$C$3:$E$79,3,0))</f>
        <v>BT/17T</v>
      </c>
      <c r="D117" s="112" t="s">
        <v>418</v>
      </c>
      <c r="E117" s="112">
        <v>43069</v>
      </c>
      <c r="F117" s="113" t="s">
        <v>419</v>
      </c>
      <c r="G117" s="67" t="str">
        <f>IF(F117=0,"",VLOOKUP(F117,DS!$C$3:$E$79,2,0))</f>
        <v>0301179079-035</v>
      </c>
      <c r="H117" s="113" t="s">
        <v>590</v>
      </c>
      <c r="I117" s="125">
        <v>15000</v>
      </c>
      <c r="J117" s="111"/>
      <c r="K117" s="122">
        <v>1500</v>
      </c>
      <c r="L117" s="120"/>
    </row>
    <row r="118" spans="2:12" ht="21" customHeight="1">
      <c r="B118" s="111" t="s">
        <v>1096</v>
      </c>
      <c r="C118" s="67" t="str">
        <f>IF(F118=0,"",VLOOKUP(F118,DS!$C$3:$E$79,3,0))</f>
        <v>BT/17T</v>
      </c>
      <c r="D118" s="112" t="s">
        <v>418</v>
      </c>
      <c r="E118" s="112">
        <v>43069</v>
      </c>
      <c r="F118" s="113" t="s">
        <v>419</v>
      </c>
      <c r="G118" s="67" t="str">
        <f>IF(F118=0,"",VLOOKUP(F118,DS!$C$3:$E$79,2,0))</f>
        <v>0301179079-035</v>
      </c>
      <c r="H118" s="113" t="s">
        <v>590</v>
      </c>
      <c r="I118" s="125">
        <v>49230</v>
      </c>
      <c r="J118" s="111"/>
      <c r="K118" s="122">
        <v>4923</v>
      </c>
      <c r="L118" s="120"/>
    </row>
    <row r="119" spans="2:12" ht="21" customHeight="1">
      <c r="B119" s="111" t="s">
        <v>1097</v>
      </c>
      <c r="C119" s="67" t="str">
        <f>IF(F119=0,"",VLOOKUP(F119,DS!$C$3:$E$79,3,0))</f>
        <v>AA/17T</v>
      </c>
      <c r="D119" s="112" t="s">
        <v>404</v>
      </c>
      <c r="E119" s="112">
        <v>43041</v>
      </c>
      <c r="F119" s="113" t="s">
        <v>405</v>
      </c>
      <c r="G119" s="67" t="str">
        <f>IF(F119=0,"",VLOOKUP(F119,DS!$C$3:$E$79,2,0))</f>
        <v>0101057919-029</v>
      </c>
      <c r="H119" s="113" t="s">
        <v>1099</v>
      </c>
      <c r="I119" s="125">
        <v>68130</v>
      </c>
      <c r="J119" s="111"/>
      <c r="K119" s="122">
        <v>6813</v>
      </c>
      <c r="L119" s="120"/>
    </row>
    <row r="120" spans="2:12" ht="21" customHeight="1">
      <c r="B120" s="111" t="s">
        <v>1098</v>
      </c>
      <c r="C120" s="67" t="str">
        <f>IF(F120=0,"",VLOOKUP(F120,DS!$C$3:$E$79,3,0))</f>
        <v>AA/17T</v>
      </c>
      <c r="D120" s="112" t="s">
        <v>404</v>
      </c>
      <c r="E120" s="112">
        <v>43047</v>
      </c>
      <c r="F120" s="113" t="s">
        <v>405</v>
      </c>
      <c r="G120" s="67" t="str">
        <f>IF(F120=0,"",VLOOKUP(F120,DS!$C$3:$E$79,2,0))</f>
        <v>0101057919-029</v>
      </c>
      <c r="H120" s="113" t="s">
        <v>1099</v>
      </c>
      <c r="I120" s="125">
        <v>68130</v>
      </c>
      <c r="J120" s="111"/>
      <c r="K120" s="122">
        <v>6813</v>
      </c>
      <c r="L120" s="120"/>
    </row>
    <row r="121" spans="2:12" ht="21" customHeight="1">
      <c r="B121" s="111" t="s">
        <v>1100</v>
      </c>
      <c r="C121" s="67" t="str">
        <f>IF(F121=0,"",VLOOKUP(F121,DS!$C$3:$E$79,3,0))</f>
        <v>AA/17T</v>
      </c>
      <c r="D121" s="112" t="s">
        <v>404</v>
      </c>
      <c r="E121" s="112">
        <v>43053</v>
      </c>
      <c r="F121" s="113" t="s">
        <v>405</v>
      </c>
      <c r="G121" s="67" t="str">
        <f>IF(F121=0,"",VLOOKUP(F121,DS!$C$3:$E$79,2,0))</f>
        <v>0101057919-029</v>
      </c>
      <c r="H121" s="113" t="s">
        <v>1099</v>
      </c>
      <c r="I121" s="125">
        <v>68130</v>
      </c>
      <c r="J121" s="111"/>
      <c r="K121" s="122">
        <v>6813</v>
      </c>
      <c r="L121" s="120"/>
    </row>
    <row r="122" spans="2:12" ht="21" customHeight="1">
      <c r="B122" s="111" t="s">
        <v>1101</v>
      </c>
      <c r="C122" s="67" t="str">
        <f>IF(F122=0,"",VLOOKUP(F122,DS!$C$3:$E$79,3,0))</f>
        <v>AA/17T</v>
      </c>
      <c r="D122" s="112" t="s">
        <v>404</v>
      </c>
      <c r="E122" s="112">
        <v>43061</v>
      </c>
      <c r="F122" s="113" t="s">
        <v>405</v>
      </c>
      <c r="G122" s="67" t="str">
        <f>IF(F122=0,"",VLOOKUP(F122,DS!$C$3:$E$79,2,0))</f>
        <v>0101057919-029</v>
      </c>
      <c r="H122" s="113" t="s">
        <v>987</v>
      </c>
      <c r="I122" s="125">
        <v>68100</v>
      </c>
      <c r="J122" s="111"/>
      <c r="K122" s="122">
        <v>6810</v>
      </c>
      <c r="L122" s="120"/>
    </row>
    <row r="123" spans="2:12" ht="21" customHeight="1">
      <c r="B123" s="111" t="s">
        <v>1102</v>
      </c>
      <c r="C123" s="67" t="str">
        <f>IF(F123=0,"",VLOOKUP(F123,DS!$C$3:$E$79,3,0))</f>
        <v>AA/17T</v>
      </c>
      <c r="D123" s="112" t="s">
        <v>404</v>
      </c>
      <c r="E123" s="112">
        <v>43042</v>
      </c>
      <c r="F123" s="113" t="s">
        <v>405</v>
      </c>
      <c r="G123" s="67" t="str">
        <f>IF(F123=0,"",VLOOKUP(F123,DS!$C$3:$E$79,2,0))</f>
        <v>0101057919-029</v>
      </c>
      <c r="H123" s="113" t="s">
        <v>704</v>
      </c>
      <c r="I123" s="125">
        <v>113750</v>
      </c>
      <c r="J123" s="111"/>
      <c r="K123" s="122">
        <v>11375</v>
      </c>
      <c r="L123" s="120"/>
    </row>
    <row r="124" spans="2:12" ht="21" customHeight="1">
      <c r="B124" s="111" t="s">
        <v>1103</v>
      </c>
      <c r="C124" s="67" t="str">
        <f>IF(F124=0,"",VLOOKUP(F124,DS!$C$3:$E$79,3,0))</f>
        <v>AA/17T</v>
      </c>
      <c r="D124" s="112" t="s">
        <v>404</v>
      </c>
      <c r="E124" s="112">
        <v>43042</v>
      </c>
      <c r="F124" s="113" t="s">
        <v>405</v>
      </c>
      <c r="G124" s="67" t="str">
        <f>IF(F124=0,"",VLOOKUP(F124,DS!$C$3:$E$79,2,0))</f>
        <v>0101057919-029</v>
      </c>
      <c r="H124" s="113" t="s">
        <v>704</v>
      </c>
      <c r="I124" s="125">
        <v>1153152</v>
      </c>
      <c r="J124" s="111"/>
      <c r="K124" s="122">
        <v>115315</v>
      </c>
      <c r="L124" s="120"/>
    </row>
    <row r="125" spans="2:12" ht="21" customHeight="1">
      <c r="B125" s="111" t="s">
        <v>1104</v>
      </c>
      <c r="C125" s="67" t="str">
        <f>IF(F125=0,"",VLOOKUP(F125,DS!$C$3:$E$79,3,0))</f>
        <v>AA/17T</v>
      </c>
      <c r="D125" s="112" t="s">
        <v>404</v>
      </c>
      <c r="E125" s="112">
        <v>43046</v>
      </c>
      <c r="F125" s="113" t="s">
        <v>405</v>
      </c>
      <c r="G125" s="67" t="str">
        <f>IF(F125=0,"",VLOOKUP(F125,DS!$C$3:$E$79,2,0))</f>
        <v>0101057919-029</v>
      </c>
      <c r="H125" s="113" t="s">
        <v>704</v>
      </c>
      <c r="I125" s="125">
        <v>113750</v>
      </c>
      <c r="J125" s="111"/>
      <c r="K125" s="122">
        <v>11375</v>
      </c>
      <c r="L125" s="120"/>
    </row>
    <row r="126" spans="2:12" ht="21" customHeight="1">
      <c r="B126" s="111" t="s">
        <v>1105</v>
      </c>
      <c r="C126" s="67" t="str">
        <f>IF(F126=0,"",VLOOKUP(F126,DS!$C$3:$E$79,3,0))</f>
        <v>AA/17T</v>
      </c>
      <c r="D126" s="112" t="s">
        <v>404</v>
      </c>
      <c r="E126" s="112">
        <v>43046</v>
      </c>
      <c r="F126" s="113" t="s">
        <v>405</v>
      </c>
      <c r="G126" s="67" t="str">
        <f>IF(F126=0,"",VLOOKUP(F126,DS!$C$3:$E$79,2,0))</f>
        <v>0101057919-029</v>
      </c>
      <c r="H126" s="113" t="s">
        <v>704</v>
      </c>
      <c r="I126" s="125">
        <v>723341</v>
      </c>
      <c r="J126" s="111"/>
      <c r="K126" s="122">
        <v>72334</v>
      </c>
      <c r="L126" s="120"/>
    </row>
    <row r="127" spans="2:12" ht="21" customHeight="1">
      <c r="B127" s="111" t="s">
        <v>1106</v>
      </c>
      <c r="C127" s="67" t="str">
        <f>IF(F127=0,"",VLOOKUP(F127,DS!$C$3:$E$79,3,0))</f>
        <v>AA/17T</v>
      </c>
      <c r="D127" s="112" t="s">
        <v>404</v>
      </c>
      <c r="E127" s="112">
        <v>43046</v>
      </c>
      <c r="F127" s="113" t="s">
        <v>405</v>
      </c>
      <c r="G127" s="67" t="str">
        <f>IF(F127=0,"",VLOOKUP(F127,DS!$C$3:$E$79,2,0))</f>
        <v>0101057919-029</v>
      </c>
      <c r="H127" s="113" t="s">
        <v>590</v>
      </c>
      <c r="I127" s="125">
        <v>10000</v>
      </c>
      <c r="J127" s="111"/>
      <c r="K127" s="122">
        <v>1000</v>
      </c>
      <c r="L127" s="120"/>
    </row>
    <row r="128" spans="2:12" ht="21" customHeight="1">
      <c r="B128" s="111" t="s">
        <v>1107</v>
      </c>
      <c r="C128" s="67" t="str">
        <f>IF(F128=0,"",VLOOKUP(F128,DS!$C$3:$E$79,3,0))</f>
        <v>AA/17T</v>
      </c>
      <c r="D128" s="112" t="s">
        <v>404</v>
      </c>
      <c r="E128" s="112">
        <v>43048</v>
      </c>
      <c r="F128" s="113" t="s">
        <v>405</v>
      </c>
      <c r="G128" s="67" t="str">
        <f>IF(F128=0,"",VLOOKUP(F128,DS!$C$3:$E$79,2,0))</f>
        <v>0101057919-029</v>
      </c>
      <c r="H128" s="113" t="s">
        <v>590</v>
      </c>
      <c r="I128" s="125">
        <v>10000</v>
      </c>
      <c r="J128" s="111"/>
      <c r="K128" s="122">
        <v>1000</v>
      </c>
      <c r="L128" s="120"/>
    </row>
    <row r="129" spans="2:12" ht="21" customHeight="1">
      <c r="B129" s="111" t="s">
        <v>1108</v>
      </c>
      <c r="C129" s="67" t="str">
        <f>IF(F129=0,"",VLOOKUP(F129,DS!$C$3:$E$79,3,0))</f>
        <v>AA/17T</v>
      </c>
      <c r="D129" s="112" t="s">
        <v>404</v>
      </c>
      <c r="E129" s="112">
        <v>43048</v>
      </c>
      <c r="F129" s="113" t="s">
        <v>405</v>
      </c>
      <c r="G129" s="67" t="str">
        <f>IF(F129=0,"",VLOOKUP(F129,DS!$C$3:$E$79,2,0))</f>
        <v>0101057919-029</v>
      </c>
      <c r="H129" s="113" t="s">
        <v>590</v>
      </c>
      <c r="I129" s="125">
        <v>240000</v>
      </c>
      <c r="J129" s="111"/>
      <c r="K129" s="122">
        <v>24000</v>
      </c>
      <c r="L129" s="120"/>
    </row>
    <row r="130" spans="2:12" ht="21" customHeight="1">
      <c r="B130" s="111" t="s">
        <v>1109</v>
      </c>
      <c r="C130" s="67" t="str">
        <f>IF(F130=0,"",VLOOKUP(F130,DS!$C$3:$E$79,3,0))</f>
        <v>AA/17T</v>
      </c>
      <c r="D130" s="112" t="s">
        <v>404</v>
      </c>
      <c r="E130" s="112">
        <v>43054</v>
      </c>
      <c r="F130" s="113" t="s">
        <v>405</v>
      </c>
      <c r="G130" s="67" t="str">
        <f>IF(F130=0,"",VLOOKUP(F130,DS!$C$3:$E$79,2,0))</f>
        <v>0101057919-029</v>
      </c>
      <c r="H130" s="113" t="s">
        <v>590</v>
      </c>
      <c r="I130" s="125">
        <v>1217590</v>
      </c>
      <c r="J130" s="111"/>
      <c r="K130" s="122">
        <v>121759</v>
      </c>
      <c r="L130" s="120"/>
    </row>
    <row r="131" spans="2:12" ht="21" customHeight="1">
      <c r="B131" s="111" t="s">
        <v>1110</v>
      </c>
      <c r="C131" s="67" t="str">
        <f>IF(F131=0,"",VLOOKUP(F131,DS!$C$3:$E$79,3,0))</f>
        <v>AA/17T</v>
      </c>
      <c r="D131" s="112" t="s">
        <v>404</v>
      </c>
      <c r="E131" s="112">
        <v>43056</v>
      </c>
      <c r="F131" s="113" t="s">
        <v>405</v>
      </c>
      <c r="G131" s="67" t="str">
        <f>IF(F131=0,"",VLOOKUP(F131,DS!$C$3:$E$79,2,0))</f>
        <v>0101057919-029</v>
      </c>
      <c r="H131" s="113" t="s">
        <v>704</v>
      </c>
      <c r="I131" s="125">
        <v>113750</v>
      </c>
      <c r="J131" s="111"/>
      <c r="K131" s="122">
        <v>11375</v>
      </c>
      <c r="L131" s="120"/>
    </row>
    <row r="132" spans="2:12" ht="21" customHeight="1">
      <c r="B132" s="111" t="s">
        <v>1111</v>
      </c>
      <c r="C132" s="67" t="str">
        <f>IF(F132=0,"",VLOOKUP(F132,DS!$C$3:$E$79,3,0))</f>
        <v>AA/17T</v>
      </c>
      <c r="D132" s="112" t="s">
        <v>404</v>
      </c>
      <c r="E132" s="112">
        <v>43056</v>
      </c>
      <c r="F132" s="113" t="s">
        <v>405</v>
      </c>
      <c r="G132" s="67" t="str">
        <f>IF(F132=0,"",VLOOKUP(F132,DS!$C$3:$E$79,2,0))</f>
        <v>0101057919-029</v>
      </c>
      <c r="H132" s="113" t="s">
        <v>704</v>
      </c>
      <c r="I132" s="125">
        <v>4550000</v>
      </c>
      <c r="J132" s="111"/>
      <c r="K132" s="122">
        <v>455000</v>
      </c>
      <c r="L132" s="120"/>
    </row>
    <row r="133" spans="2:12" ht="21" customHeight="1">
      <c r="B133" s="111" t="s">
        <v>1112</v>
      </c>
      <c r="C133" s="67" t="str">
        <f>IF(F133=0,"",VLOOKUP(F133,DS!$C$3:$E$79,3,0))</f>
        <v>AA/17T</v>
      </c>
      <c r="D133" s="112" t="s">
        <v>404</v>
      </c>
      <c r="E133" s="112">
        <v>43063</v>
      </c>
      <c r="F133" s="113" t="s">
        <v>405</v>
      </c>
      <c r="G133" s="67" t="str">
        <f>IF(F133=0,"",VLOOKUP(F133,DS!$C$3:$E$79,2,0))</f>
        <v>0101057919-029</v>
      </c>
      <c r="H133" s="113" t="s">
        <v>590</v>
      </c>
      <c r="I133" s="125">
        <v>10000</v>
      </c>
      <c r="J133" s="111"/>
      <c r="K133" s="122">
        <v>1000</v>
      </c>
      <c r="L133" s="120"/>
    </row>
    <row r="134" spans="2:12" ht="21" customHeight="1">
      <c r="B134" s="111" t="s">
        <v>1113</v>
      </c>
      <c r="C134" s="67" t="str">
        <f>IF(F134=0,"",VLOOKUP(F134,DS!$C$3:$E$79,3,0))</f>
        <v>AA/17T</v>
      </c>
      <c r="D134" s="112" t="s">
        <v>404</v>
      </c>
      <c r="E134" s="112">
        <v>43067</v>
      </c>
      <c r="F134" s="113" t="s">
        <v>405</v>
      </c>
      <c r="G134" s="67" t="str">
        <f>IF(F134=0,"",VLOOKUP(F134,DS!$C$3:$E$79,2,0))</f>
        <v>0101057919-029</v>
      </c>
      <c r="H134" s="113" t="s">
        <v>590</v>
      </c>
      <c r="I134" s="125">
        <v>255000</v>
      </c>
      <c r="J134" s="111"/>
      <c r="K134" s="122">
        <v>25500</v>
      </c>
      <c r="L134" s="120"/>
    </row>
    <row r="135" spans="2:12" ht="21" customHeight="1">
      <c r="B135" s="111" t="s">
        <v>1114</v>
      </c>
      <c r="C135" s="67" t="str">
        <f>IF(F135=0,"",VLOOKUP(F135,DS!$C$3:$E$79,3,0))</f>
        <v>AA/17T</v>
      </c>
      <c r="D135" s="112" t="s">
        <v>404</v>
      </c>
      <c r="E135" s="112">
        <v>43068</v>
      </c>
      <c r="F135" s="113" t="s">
        <v>405</v>
      </c>
      <c r="G135" s="67" t="str">
        <f>IF(F135=0,"",VLOOKUP(F135,DS!$C$3:$E$79,2,0))</f>
        <v>0101057919-029</v>
      </c>
      <c r="H135" s="113" t="s">
        <v>590</v>
      </c>
      <c r="I135" s="125">
        <v>10000</v>
      </c>
      <c r="J135" s="111"/>
      <c r="K135" s="122">
        <v>1000</v>
      </c>
      <c r="L135" s="120"/>
    </row>
    <row r="136" spans="2:12">
      <c r="B136" s="127"/>
      <c r="C136" s="111"/>
      <c r="D136" s="112"/>
      <c r="E136" s="112"/>
      <c r="F136" s="113"/>
      <c r="G136" s="67"/>
      <c r="H136" s="113"/>
      <c r="I136" s="125"/>
      <c r="J136" s="111"/>
      <c r="K136" s="122"/>
      <c r="L136" s="120"/>
    </row>
    <row r="137" spans="2:12" s="128" customFormat="1">
      <c r="B137" s="129" t="s">
        <v>28</v>
      </c>
      <c r="C137" s="129"/>
      <c r="D137" s="130"/>
      <c r="E137" s="131"/>
      <c r="F137" s="131"/>
      <c r="G137" s="131"/>
      <c r="H137" s="131"/>
      <c r="I137" s="132">
        <f>SUM(I18:I136)</f>
        <v>1473210666</v>
      </c>
      <c r="J137" s="132">
        <f>SUM(J18:J136)</f>
        <v>0</v>
      </c>
      <c r="K137" s="132">
        <f>SUM(K18:K136)</f>
        <v>142725804</v>
      </c>
      <c r="L137" s="131"/>
    </row>
    <row r="138" spans="2:12">
      <c r="B138" s="210" t="s">
        <v>426</v>
      </c>
      <c r="C138" s="211"/>
      <c r="D138" s="211"/>
      <c r="E138" s="211"/>
      <c r="F138" s="211"/>
      <c r="G138" s="211"/>
      <c r="H138" s="211"/>
      <c r="I138" s="133"/>
      <c r="J138" s="134"/>
      <c r="K138" s="133"/>
      <c r="L138" s="135"/>
    </row>
    <row r="139" spans="2:12" s="128" customFormat="1">
      <c r="B139" s="129" t="s">
        <v>28</v>
      </c>
      <c r="C139" s="129"/>
      <c r="D139" s="130"/>
      <c r="E139" s="131"/>
      <c r="F139" s="131"/>
      <c r="G139" s="131"/>
      <c r="H139" s="131"/>
      <c r="I139" s="132"/>
      <c r="J139" s="132"/>
      <c r="K139" s="132"/>
      <c r="L139" s="131"/>
    </row>
    <row r="140" spans="2:12">
      <c r="B140" s="210" t="s">
        <v>427</v>
      </c>
      <c r="C140" s="211"/>
      <c r="D140" s="211"/>
      <c r="E140" s="211"/>
      <c r="F140" s="211"/>
      <c r="G140" s="211"/>
      <c r="H140" s="211"/>
      <c r="I140" s="133"/>
      <c r="J140" s="134"/>
      <c r="K140" s="133"/>
      <c r="L140" s="135"/>
    </row>
    <row r="141" spans="2:12">
      <c r="B141" s="136"/>
      <c r="C141" s="136"/>
      <c r="D141" s="108"/>
      <c r="E141" s="137"/>
      <c r="F141" s="136"/>
      <c r="G141" s="138"/>
      <c r="H141" s="136"/>
      <c r="I141" s="139"/>
      <c r="J141" s="136"/>
      <c r="K141" s="139"/>
      <c r="L141" s="136"/>
    </row>
    <row r="142" spans="2:12" s="128" customFormat="1">
      <c r="B142" s="129" t="s">
        <v>28</v>
      </c>
      <c r="C142" s="129"/>
      <c r="D142" s="130"/>
      <c r="E142" s="131"/>
      <c r="F142" s="131"/>
      <c r="G142" s="131"/>
      <c r="H142" s="131"/>
      <c r="I142" s="132"/>
      <c r="J142" s="131"/>
      <c r="K142" s="132"/>
      <c r="L142" s="131"/>
    </row>
    <row r="143" spans="2:12" s="128" customFormat="1">
      <c r="B143" s="210" t="s">
        <v>428</v>
      </c>
      <c r="C143" s="211"/>
      <c r="D143" s="211"/>
      <c r="E143" s="211"/>
      <c r="F143" s="211"/>
      <c r="G143" s="211"/>
      <c r="H143" s="211"/>
      <c r="I143" s="133"/>
      <c r="J143" s="134"/>
      <c r="K143" s="133"/>
      <c r="L143" s="135"/>
    </row>
    <row r="144" spans="2:12" s="128" customFormat="1">
      <c r="B144" s="136"/>
      <c r="C144" s="136"/>
      <c r="D144" s="108"/>
      <c r="E144" s="137"/>
      <c r="F144" s="136"/>
      <c r="G144" s="138"/>
      <c r="H144" s="136"/>
      <c r="I144" s="139"/>
      <c r="J144" s="136"/>
      <c r="K144" s="139"/>
      <c r="L144" s="136"/>
    </row>
    <row r="145" spans="2:12" s="128" customFormat="1">
      <c r="B145" s="129" t="s">
        <v>28</v>
      </c>
      <c r="C145" s="129"/>
      <c r="D145" s="130"/>
      <c r="E145" s="131"/>
      <c r="F145" s="131"/>
      <c r="G145" s="131"/>
      <c r="H145" s="131"/>
      <c r="I145" s="132"/>
      <c r="J145" s="131"/>
      <c r="K145" s="132"/>
      <c r="L145" s="131"/>
    </row>
    <row r="146" spans="2:12">
      <c r="B146" s="210" t="s">
        <v>68</v>
      </c>
      <c r="C146" s="211"/>
      <c r="D146" s="211"/>
      <c r="E146" s="211"/>
      <c r="F146" s="211"/>
      <c r="G146" s="211"/>
      <c r="H146" s="211"/>
      <c r="I146" s="133"/>
      <c r="J146" s="134"/>
      <c r="K146" s="133"/>
      <c r="L146" s="135"/>
    </row>
    <row r="147" spans="2:12">
      <c r="B147" s="136"/>
      <c r="C147" s="136"/>
      <c r="D147" s="108"/>
      <c r="E147" s="137"/>
      <c r="F147" s="136"/>
      <c r="G147" s="138"/>
      <c r="H147" s="136"/>
      <c r="I147" s="139"/>
      <c r="J147" s="136"/>
      <c r="K147" s="139"/>
      <c r="L147" s="136"/>
    </row>
    <row r="148" spans="2:12" s="128" customFormat="1">
      <c r="B148" s="129" t="s">
        <v>28</v>
      </c>
      <c r="C148" s="129"/>
      <c r="D148" s="130"/>
      <c r="E148" s="131"/>
      <c r="F148" s="131"/>
      <c r="G148" s="131"/>
      <c r="H148" s="131"/>
      <c r="I148" s="132"/>
      <c r="J148" s="131"/>
      <c r="K148" s="132"/>
      <c r="L148" s="131"/>
    </row>
    <row r="149" spans="2:12">
      <c r="B149" s="141"/>
      <c r="C149" s="141"/>
    </row>
    <row r="150" spans="2:12">
      <c r="B150" s="99" t="s">
        <v>429</v>
      </c>
    </row>
    <row r="151" spans="2:12">
      <c r="B151" s="99" t="s">
        <v>430</v>
      </c>
    </row>
    <row r="152" spans="2:12">
      <c r="B152" s="142"/>
      <c r="C152" s="142"/>
    </row>
    <row r="153" spans="2:12">
      <c r="B153" s="142"/>
      <c r="C153" s="142"/>
      <c r="I153" s="199" t="s">
        <v>71</v>
      </c>
      <c r="J153" s="199"/>
      <c r="K153" s="199"/>
      <c r="L153" s="199"/>
    </row>
    <row r="154" spans="2:12">
      <c r="I154" s="199" t="s">
        <v>72</v>
      </c>
      <c r="J154" s="199"/>
      <c r="K154" s="199"/>
      <c r="L154" s="199"/>
    </row>
    <row r="155" spans="2:12">
      <c r="I155" s="199" t="s">
        <v>73</v>
      </c>
      <c r="J155" s="199"/>
      <c r="K155" s="199"/>
      <c r="L155" s="199"/>
    </row>
    <row r="156" spans="2:12">
      <c r="I156" s="199" t="s">
        <v>74</v>
      </c>
      <c r="J156" s="199"/>
      <c r="K156" s="199"/>
      <c r="L156" s="199"/>
    </row>
  </sheetData>
  <mergeCells count="25">
    <mergeCell ref="I154:L154"/>
    <mergeCell ref="I155:L155"/>
    <mergeCell ref="I156:L156"/>
    <mergeCell ref="B17:L17"/>
    <mergeCell ref="B138:H138"/>
    <mergeCell ref="B140:H140"/>
    <mergeCell ref="B143:H143"/>
    <mergeCell ref="B146:H146"/>
    <mergeCell ref="I153:L153"/>
    <mergeCell ref="B12:L12"/>
    <mergeCell ref="B13:B15"/>
    <mergeCell ref="C13:E14"/>
    <mergeCell ref="F13:F15"/>
    <mergeCell ref="G13:G15"/>
    <mergeCell ref="H13:H15"/>
    <mergeCell ref="I13:I15"/>
    <mergeCell ref="J13:J15"/>
    <mergeCell ref="K13:K15"/>
    <mergeCell ref="L13:L15"/>
    <mergeCell ref="B10:L10"/>
    <mergeCell ref="B4:L4"/>
    <mergeCell ref="B5:L5"/>
    <mergeCell ref="B6:L6"/>
    <mergeCell ref="B7:L7"/>
    <mergeCell ref="B9:L9"/>
  </mergeCells>
  <printOptions horizontalCentered="1"/>
  <pageMargins left="0.2" right="0.2" top="0.25" bottom="0.25" header="0.3" footer="0.3"/>
  <pageSetup scale="85" orientation="landscape" verticalDpi="0" r:id="rId1"/>
  <drawing r:id="rId2"/>
  <legacyDrawing r:id="rId3"/>
</worksheet>
</file>

<file path=xl/worksheets/sheet23.xml><?xml version="1.0" encoding="utf-8"?>
<worksheet xmlns="http://schemas.openxmlformats.org/spreadsheetml/2006/main" xmlns:r="http://schemas.openxmlformats.org/officeDocument/2006/relationships">
  <sheetPr>
    <tabColor rgb="FFFF0000"/>
  </sheetPr>
  <dimension ref="A3:K71"/>
  <sheetViews>
    <sheetView topLeftCell="B46" workbookViewId="0">
      <selection activeCell="F55" sqref="F55"/>
    </sheetView>
  </sheetViews>
  <sheetFormatPr defaultRowHeight="12.75"/>
  <cols>
    <col min="1" max="1" width="9.140625" style="1" hidden="1" customWidth="1"/>
    <col min="2" max="2" width="6.5703125" style="3" customWidth="1"/>
    <col min="3" max="3" width="15.42578125" style="3" customWidth="1"/>
    <col min="4" max="5" width="9.140625" style="3"/>
    <col min="6" max="6" width="10.85546875" style="3" customWidth="1"/>
    <col min="7" max="7" width="33.28515625" style="3" customWidth="1"/>
    <col min="8" max="8" width="16.7109375" style="3" customWidth="1"/>
    <col min="9" max="9" width="14.42578125" style="1" customWidth="1"/>
    <col min="10" max="10" width="10.42578125" style="1" customWidth="1"/>
    <col min="11" max="11" width="9.140625" style="3"/>
    <col min="12" max="16384" width="9.140625" style="1"/>
  </cols>
  <sheetData>
    <row r="3" spans="1:11" ht="15">
      <c r="B3" s="2"/>
      <c r="C3" s="2"/>
    </row>
    <row r="4" spans="1:11" ht="15">
      <c r="B4" s="185" t="s">
        <v>0</v>
      </c>
      <c r="C4" s="185"/>
      <c r="D4" s="185"/>
      <c r="E4" s="185"/>
      <c r="F4" s="185"/>
      <c r="G4" s="185"/>
      <c r="H4" s="185"/>
      <c r="I4" s="185"/>
      <c r="J4" s="185"/>
      <c r="K4" s="185"/>
    </row>
    <row r="5" spans="1:11" ht="15">
      <c r="A5" s="1" t="s">
        <v>1</v>
      </c>
      <c r="B5" s="185"/>
      <c r="C5" s="185"/>
      <c r="D5" s="185"/>
      <c r="E5" s="185"/>
      <c r="F5" s="185"/>
      <c r="G5" s="185"/>
      <c r="H5" s="185"/>
      <c r="I5" s="185"/>
      <c r="J5" s="185"/>
      <c r="K5" s="185"/>
    </row>
    <row r="6" spans="1:11">
      <c r="B6" s="175" t="s">
        <v>2</v>
      </c>
      <c r="C6" s="175"/>
      <c r="D6" s="175"/>
      <c r="E6" s="175"/>
      <c r="F6" s="175"/>
      <c r="G6" s="175"/>
      <c r="H6" s="175"/>
      <c r="I6" s="175"/>
      <c r="J6" s="175"/>
      <c r="K6" s="175"/>
    </row>
    <row r="7" spans="1:11">
      <c r="B7" s="175" t="s">
        <v>3</v>
      </c>
      <c r="C7" s="175"/>
      <c r="D7" s="175"/>
      <c r="E7" s="175"/>
      <c r="F7" s="175"/>
      <c r="G7" s="175"/>
      <c r="H7" s="175"/>
      <c r="I7" s="175"/>
      <c r="J7" s="175"/>
      <c r="K7" s="175"/>
    </row>
    <row r="8" spans="1:11">
      <c r="B8" s="5"/>
      <c r="C8" s="5"/>
    </row>
    <row r="9" spans="1:11">
      <c r="B9" s="184" t="s">
        <v>4</v>
      </c>
      <c r="C9" s="184"/>
      <c r="D9" s="184"/>
      <c r="E9" s="184"/>
      <c r="F9" s="184"/>
      <c r="G9" s="184"/>
      <c r="H9" s="184"/>
      <c r="I9" s="184"/>
      <c r="J9" s="184"/>
      <c r="K9" s="184"/>
    </row>
    <row r="10" spans="1:11">
      <c r="B10" s="184" t="s">
        <v>5</v>
      </c>
      <c r="C10" s="184"/>
      <c r="D10" s="184"/>
      <c r="E10" s="184"/>
      <c r="F10" s="184"/>
      <c r="G10" s="184"/>
      <c r="H10" s="184"/>
      <c r="I10" s="184"/>
      <c r="J10" s="184"/>
      <c r="K10" s="184"/>
    </row>
    <row r="11" spans="1:11">
      <c r="B11" s="6"/>
      <c r="C11" s="6"/>
    </row>
    <row r="12" spans="1:11">
      <c r="B12" s="178" t="s">
        <v>6</v>
      </c>
      <c r="C12" s="178"/>
      <c r="D12" s="178"/>
      <c r="E12" s="178"/>
      <c r="F12" s="178"/>
      <c r="G12" s="178"/>
      <c r="H12" s="178"/>
      <c r="I12" s="178"/>
      <c r="J12" s="178"/>
      <c r="K12" s="178"/>
    </row>
    <row r="13" spans="1:11">
      <c r="B13" s="179" t="s">
        <v>7</v>
      </c>
      <c r="C13" s="180"/>
      <c r="D13" s="180"/>
      <c r="E13" s="180"/>
      <c r="F13" s="181"/>
      <c r="G13" s="179" t="s">
        <v>8</v>
      </c>
      <c r="H13" s="179" t="s">
        <v>9</v>
      </c>
      <c r="I13" s="179" t="s">
        <v>10</v>
      </c>
      <c r="J13" s="179" t="s">
        <v>11</v>
      </c>
      <c r="K13" s="179" t="s">
        <v>12</v>
      </c>
    </row>
    <row r="14" spans="1:11">
      <c r="B14" s="179"/>
      <c r="C14" s="182"/>
      <c r="D14" s="182"/>
      <c r="E14" s="182"/>
      <c r="F14" s="183"/>
      <c r="G14" s="179"/>
      <c r="H14" s="179"/>
      <c r="I14" s="179"/>
      <c r="J14" s="179"/>
      <c r="K14" s="179"/>
    </row>
    <row r="15" spans="1:11" ht="36">
      <c r="B15" s="179"/>
      <c r="C15" s="7" t="s">
        <v>13</v>
      </c>
      <c r="D15" s="7" t="s">
        <v>14</v>
      </c>
      <c r="E15" s="7" t="s">
        <v>15</v>
      </c>
      <c r="F15" s="7" t="s">
        <v>16</v>
      </c>
      <c r="G15" s="179"/>
      <c r="H15" s="179"/>
      <c r="I15" s="179"/>
      <c r="J15" s="179"/>
      <c r="K15" s="179"/>
    </row>
    <row r="16" spans="1:11">
      <c r="B16" s="8" t="s">
        <v>17</v>
      </c>
      <c r="C16" s="8" t="s">
        <v>18</v>
      </c>
      <c r="D16" s="8" t="s">
        <v>19</v>
      </c>
      <c r="E16" s="8" t="s">
        <v>20</v>
      </c>
      <c r="F16" s="8" t="s">
        <v>21</v>
      </c>
      <c r="G16" s="9" t="s">
        <v>22</v>
      </c>
      <c r="H16" s="10" t="s">
        <v>23</v>
      </c>
      <c r="I16" s="10" t="s">
        <v>24</v>
      </c>
      <c r="J16" s="8" t="s">
        <v>25</v>
      </c>
      <c r="K16" s="8" t="s">
        <v>26</v>
      </c>
    </row>
    <row r="17" spans="2:11">
      <c r="B17" s="176" t="s">
        <v>27</v>
      </c>
      <c r="C17" s="177"/>
      <c r="D17" s="177"/>
      <c r="E17" s="177"/>
      <c r="F17" s="177"/>
      <c r="G17" s="177"/>
      <c r="H17" s="177"/>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76" t="s">
        <v>29</v>
      </c>
      <c r="C20" s="177"/>
      <c r="D20" s="177"/>
      <c r="E20" s="177"/>
      <c r="F20" s="177"/>
      <c r="G20" s="177"/>
      <c r="H20" s="177"/>
      <c r="I20" s="11"/>
      <c r="J20" s="11"/>
      <c r="K20" s="19"/>
    </row>
    <row r="21" spans="2:11" ht="42.75" customHeight="1">
      <c r="B21" s="27" t="s">
        <v>30</v>
      </c>
      <c r="C21" s="45" t="s">
        <v>247</v>
      </c>
      <c r="D21" s="46" t="s">
        <v>32</v>
      </c>
      <c r="E21" s="29" t="s">
        <v>248</v>
      </c>
      <c r="F21" s="30">
        <v>43070</v>
      </c>
      <c r="G21" s="31" t="s">
        <v>190</v>
      </c>
      <c r="H21" s="31" t="s">
        <v>35</v>
      </c>
      <c r="I21" s="32">
        <v>2395156400</v>
      </c>
      <c r="J21" s="32"/>
      <c r="K21" s="33"/>
    </row>
    <row r="22" spans="2:11" ht="42.75" customHeight="1">
      <c r="B22" s="27" t="s">
        <v>36</v>
      </c>
      <c r="C22" s="45" t="s">
        <v>247</v>
      </c>
      <c r="D22" s="46" t="s">
        <v>32</v>
      </c>
      <c r="E22" s="29" t="s">
        <v>249</v>
      </c>
      <c r="F22" s="30">
        <v>43077</v>
      </c>
      <c r="G22" s="31" t="s">
        <v>190</v>
      </c>
      <c r="H22" s="31" t="s">
        <v>35</v>
      </c>
      <c r="I22" s="32">
        <v>2206615320</v>
      </c>
      <c r="J22" s="32"/>
      <c r="K22" s="33"/>
    </row>
    <row r="23" spans="2:11" ht="42.75" customHeight="1">
      <c r="B23" s="27" t="s">
        <v>40</v>
      </c>
      <c r="C23" s="45" t="s">
        <v>247</v>
      </c>
      <c r="D23" s="46" t="s">
        <v>32</v>
      </c>
      <c r="E23" s="29" t="s">
        <v>249</v>
      </c>
      <c r="F23" s="30">
        <v>43077</v>
      </c>
      <c r="G23" s="31" t="s">
        <v>190</v>
      </c>
      <c r="H23" s="31" t="s">
        <v>35</v>
      </c>
      <c r="I23" s="32">
        <v>3232748610</v>
      </c>
      <c r="J23" s="32"/>
      <c r="K23" s="33"/>
    </row>
    <row r="24" spans="2:11" ht="42.75" customHeight="1">
      <c r="B24" s="27" t="s">
        <v>44</v>
      </c>
      <c r="C24" s="45" t="s">
        <v>247</v>
      </c>
      <c r="D24" s="46" t="s">
        <v>32</v>
      </c>
      <c r="E24" s="29" t="s">
        <v>250</v>
      </c>
      <c r="F24" s="30">
        <v>43078</v>
      </c>
      <c r="G24" s="31" t="s">
        <v>190</v>
      </c>
      <c r="H24" s="31" t="s">
        <v>35</v>
      </c>
      <c r="I24" s="32">
        <v>3232748610</v>
      </c>
      <c r="J24" s="32"/>
      <c r="K24" s="33"/>
    </row>
    <row r="25" spans="2:11" ht="42.75" customHeight="1">
      <c r="B25" s="27" t="s">
        <v>46</v>
      </c>
      <c r="C25" s="45" t="s">
        <v>247</v>
      </c>
      <c r="D25" s="46" t="s">
        <v>32</v>
      </c>
      <c r="E25" s="29" t="s">
        <v>251</v>
      </c>
      <c r="F25" s="30">
        <v>43081</v>
      </c>
      <c r="G25" s="31" t="s">
        <v>51</v>
      </c>
      <c r="H25" s="31" t="s">
        <v>240</v>
      </c>
      <c r="I25" s="32">
        <v>958003200</v>
      </c>
      <c r="J25" s="32"/>
      <c r="K25" s="33"/>
    </row>
    <row r="26" spans="2:11" ht="42.75" customHeight="1">
      <c r="B26" s="27" t="s">
        <v>49</v>
      </c>
      <c r="C26" s="45" t="s">
        <v>247</v>
      </c>
      <c r="D26" s="46" t="s">
        <v>32</v>
      </c>
      <c r="E26" s="29" t="s">
        <v>252</v>
      </c>
      <c r="F26" s="30">
        <v>43084</v>
      </c>
      <c r="G26" s="31" t="s">
        <v>190</v>
      </c>
      <c r="H26" s="31" t="s">
        <v>35</v>
      </c>
      <c r="I26" s="32">
        <v>5386726800</v>
      </c>
      <c r="J26" s="32"/>
      <c r="K26" s="33"/>
    </row>
    <row r="27" spans="2:11" ht="42.75" customHeight="1">
      <c r="B27" s="27" t="s">
        <v>52</v>
      </c>
      <c r="C27" s="45" t="s">
        <v>247</v>
      </c>
      <c r="D27" s="46" t="s">
        <v>32</v>
      </c>
      <c r="E27" s="29" t="s">
        <v>253</v>
      </c>
      <c r="F27" s="30">
        <v>43087</v>
      </c>
      <c r="G27" s="31" t="s">
        <v>254</v>
      </c>
      <c r="H27" s="31" t="s">
        <v>103</v>
      </c>
      <c r="I27" s="32">
        <v>233604000</v>
      </c>
      <c r="J27" s="32"/>
      <c r="K27" s="33"/>
    </row>
    <row r="28" spans="2:11" ht="42.75" customHeight="1">
      <c r="B28" s="27" t="s">
        <v>58</v>
      </c>
      <c r="C28" s="45" t="s">
        <v>247</v>
      </c>
      <c r="D28" s="46" t="s">
        <v>32</v>
      </c>
      <c r="E28" s="29" t="s">
        <v>253</v>
      </c>
      <c r="F28" s="30">
        <v>43087</v>
      </c>
      <c r="G28" s="31" t="s">
        <v>254</v>
      </c>
      <c r="H28" s="31" t="s">
        <v>151</v>
      </c>
      <c r="I28" s="32">
        <v>109998000</v>
      </c>
      <c r="J28" s="32"/>
      <c r="K28" s="33"/>
    </row>
    <row r="29" spans="2:11" ht="42.75" customHeight="1">
      <c r="B29" s="27" t="s">
        <v>62</v>
      </c>
      <c r="C29" s="45" t="s">
        <v>247</v>
      </c>
      <c r="D29" s="46" t="s">
        <v>32</v>
      </c>
      <c r="E29" s="29" t="s">
        <v>253</v>
      </c>
      <c r="F29" s="30">
        <v>43087</v>
      </c>
      <c r="G29" s="31" t="s">
        <v>254</v>
      </c>
      <c r="H29" s="31" t="s">
        <v>255</v>
      </c>
      <c r="I29" s="32">
        <v>183708000</v>
      </c>
      <c r="J29" s="32"/>
      <c r="K29" s="33"/>
    </row>
    <row r="30" spans="2:11" ht="42.75" customHeight="1">
      <c r="B30" s="27" t="s">
        <v>64</v>
      </c>
      <c r="C30" s="45" t="s">
        <v>247</v>
      </c>
      <c r="D30" s="46" t="s">
        <v>32</v>
      </c>
      <c r="E30" s="29" t="s">
        <v>256</v>
      </c>
      <c r="F30" s="30">
        <v>43087</v>
      </c>
      <c r="G30" s="31" t="s">
        <v>42</v>
      </c>
      <c r="H30" s="31" t="s">
        <v>257</v>
      </c>
      <c r="I30" s="32">
        <v>594397440</v>
      </c>
      <c r="J30" s="32"/>
      <c r="K30" s="33"/>
    </row>
    <row r="31" spans="2:11" ht="42.75" customHeight="1">
      <c r="B31" s="27" t="s">
        <v>66</v>
      </c>
      <c r="C31" s="45" t="s">
        <v>247</v>
      </c>
      <c r="D31" s="46" t="s">
        <v>32</v>
      </c>
      <c r="E31" s="29" t="s">
        <v>258</v>
      </c>
      <c r="F31" s="30">
        <v>43090</v>
      </c>
      <c r="G31" s="31" t="s">
        <v>86</v>
      </c>
      <c r="H31" s="31" t="s">
        <v>259</v>
      </c>
      <c r="I31" s="32">
        <v>22317120</v>
      </c>
      <c r="J31" s="32"/>
      <c r="K31" s="33"/>
    </row>
    <row r="32" spans="2:11" ht="42.75" customHeight="1">
      <c r="B32" s="27" t="s">
        <v>94</v>
      </c>
      <c r="C32" s="45" t="s">
        <v>247</v>
      </c>
      <c r="D32" s="46" t="s">
        <v>32</v>
      </c>
      <c r="E32" s="29" t="s">
        <v>258</v>
      </c>
      <c r="F32" s="30">
        <v>43090</v>
      </c>
      <c r="G32" s="31" t="s">
        <v>86</v>
      </c>
      <c r="H32" s="31" t="s">
        <v>260</v>
      </c>
      <c r="I32" s="32">
        <v>22680000</v>
      </c>
      <c r="J32" s="32"/>
      <c r="K32" s="33"/>
    </row>
    <row r="33" spans="2:11" ht="42.75" customHeight="1">
      <c r="B33" s="27" t="s">
        <v>95</v>
      </c>
      <c r="C33" s="45" t="s">
        <v>247</v>
      </c>
      <c r="D33" s="46" t="s">
        <v>32</v>
      </c>
      <c r="E33" s="29" t="s">
        <v>258</v>
      </c>
      <c r="F33" s="30">
        <v>43090</v>
      </c>
      <c r="G33" s="31" t="s">
        <v>86</v>
      </c>
      <c r="H33" s="31" t="s">
        <v>261</v>
      </c>
      <c r="I33" s="32">
        <v>34020000</v>
      </c>
      <c r="J33" s="32"/>
      <c r="K33" s="33"/>
    </row>
    <row r="34" spans="2:11" ht="42.75" customHeight="1">
      <c r="B34" s="27" t="s">
        <v>97</v>
      </c>
      <c r="C34" s="45" t="s">
        <v>247</v>
      </c>
      <c r="D34" s="46" t="s">
        <v>32</v>
      </c>
      <c r="E34" s="29" t="s">
        <v>258</v>
      </c>
      <c r="F34" s="30">
        <v>43090</v>
      </c>
      <c r="G34" s="31" t="s">
        <v>86</v>
      </c>
      <c r="H34" s="31" t="s">
        <v>262</v>
      </c>
      <c r="I34" s="32">
        <v>32931360</v>
      </c>
      <c r="J34" s="32"/>
      <c r="K34" s="33"/>
    </row>
    <row r="35" spans="2:11" ht="42.75" customHeight="1">
      <c r="B35" s="27" t="s">
        <v>125</v>
      </c>
      <c r="C35" s="45" t="s">
        <v>247</v>
      </c>
      <c r="D35" s="46" t="s">
        <v>32</v>
      </c>
      <c r="E35" s="29" t="s">
        <v>258</v>
      </c>
      <c r="F35" s="30">
        <v>43090</v>
      </c>
      <c r="G35" s="31" t="s">
        <v>86</v>
      </c>
      <c r="H35" s="31" t="s">
        <v>130</v>
      </c>
      <c r="I35" s="32">
        <v>34020000</v>
      </c>
      <c r="J35" s="32"/>
      <c r="K35" s="33"/>
    </row>
    <row r="36" spans="2:11" ht="42.75" customHeight="1">
      <c r="B36" s="27" t="s">
        <v>146</v>
      </c>
      <c r="C36" s="45" t="s">
        <v>247</v>
      </c>
      <c r="D36" s="46" t="s">
        <v>32</v>
      </c>
      <c r="E36" s="29" t="s">
        <v>258</v>
      </c>
      <c r="F36" s="30">
        <v>43090</v>
      </c>
      <c r="G36" s="31" t="s">
        <v>86</v>
      </c>
      <c r="H36" s="31" t="s">
        <v>263</v>
      </c>
      <c r="I36" s="32">
        <v>34020000</v>
      </c>
      <c r="J36" s="32"/>
      <c r="K36" s="33"/>
    </row>
    <row r="37" spans="2:11" ht="42.75" customHeight="1">
      <c r="B37" s="27" t="s">
        <v>148</v>
      </c>
      <c r="C37" s="45" t="s">
        <v>247</v>
      </c>
      <c r="D37" s="46" t="s">
        <v>32</v>
      </c>
      <c r="E37" s="29" t="s">
        <v>264</v>
      </c>
      <c r="F37" s="30">
        <v>43094</v>
      </c>
      <c r="G37" s="31" t="s">
        <v>150</v>
      </c>
      <c r="H37" s="31" t="s">
        <v>151</v>
      </c>
      <c r="I37" s="32">
        <v>625967999.99999988</v>
      </c>
      <c r="J37" s="32"/>
      <c r="K37" s="33"/>
    </row>
    <row r="38" spans="2:11" ht="42.75" customHeight="1">
      <c r="B38" s="27" t="s">
        <v>152</v>
      </c>
      <c r="C38" s="45" t="s">
        <v>247</v>
      </c>
      <c r="D38" s="46" t="s">
        <v>32</v>
      </c>
      <c r="E38" s="29" t="s">
        <v>265</v>
      </c>
      <c r="F38" s="30">
        <v>43095</v>
      </c>
      <c r="G38" s="31" t="s">
        <v>190</v>
      </c>
      <c r="H38" s="31" t="s">
        <v>35</v>
      </c>
      <c r="I38" s="32">
        <v>1077345360</v>
      </c>
      <c r="J38" s="32"/>
      <c r="K38" s="33"/>
    </row>
    <row r="39" spans="2:11" ht="42.75" customHeight="1">
      <c r="B39" s="27" t="s">
        <v>180</v>
      </c>
      <c r="C39" s="45" t="s">
        <v>247</v>
      </c>
      <c r="D39" s="46" t="s">
        <v>32</v>
      </c>
      <c r="E39" s="29" t="s">
        <v>265</v>
      </c>
      <c r="F39" s="30">
        <v>43095</v>
      </c>
      <c r="G39" s="31" t="s">
        <v>190</v>
      </c>
      <c r="H39" s="31" t="s">
        <v>35</v>
      </c>
      <c r="I39" s="32">
        <v>1197050400</v>
      </c>
      <c r="J39" s="32"/>
      <c r="K39" s="33"/>
    </row>
    <row r="40" spans="2:11" ht="42.75" customHeight="1">
      <c r="B40" s="27" t="s">
        <v>266</v>
      </c>
      <c r="C40" s="45" t="s">
        <v>247</v>
      </c>
      <c r="D40" s="46" t="s">
        <v>32</v>
      </c>
      <c r="E40" s="29" t="s">
        <v>267</v>
      </c>
      <c r="F40" s="30">
        <v>43096</v>
      </c>
      <c r="G40" s="31" t="s">
        <v>193</v>
      </c>
      <c r="H40" s="31" t="s">
        <v>55</v>
      </c>
      <c r="I40" s="32">
        <v>2231711999.9999995</v>
      </c>
      <c r="J40" s="32"/>
      <c r="K40" s="33"/>
    </row>
    <row r="41" spans="2:11" ht="42.75" customHeight="1">
      <c r="B41" s="27" t="s">
        <v>268</v>
      </c>
      <c r="C41" s="45" t="s">
        <v>247</v>
      </c>
      <c r="D41" s="46" t="s">
        <v>32</v>
      </c>
      <c r="E41" s="29" t="s">
        <v>269</v>
      </c>
      <c r="F41" s="30">
        <v>43098</v>
      </c>
      <c r="G41" s="31" t="s">
        <v>270</v>
      </c>
      <c r="H41" s="31" t="s">
        <v>179</v>
      </c>
      <c r="I41" s="32">
        <v>816480000</v>
      </c>
      <c r="J41" s="32"/>
      <c r="K41" s="33"/>
    </row>
    <row r="42" spans="2:11" ht="42.75" customHeight="1">
      <c r="B42" s="27" t="s">
        <v>271</v>
      </c>
      <c r="C42" s="45" t="s">
        <v>247</v>
      </c>
      <c r="D42" s="46" t="s">
        <v>32</v>
      </c>
      <c r="E42" s="29" t="s">
        <v>269</v>
      </c>
      <c r="F42" s="30">
        <v>43098</v>
      </c>
      <c r="G42" s="31" t="s">
        <v>270</v>
      </c>
      <c r="H42" s="31" t="s">
        <v>35</v>
      </c>
      <c r="I42" s="32">
        <v>146286000</v>
      </c>
      <c r="J42" s="32"/>
      <c r="K42" s="33"/>
    </row>
    <row r="43" spans="2:11" ht="42.75" customHeight="1">
      <c r="B43" s="27" t="s">
        <v>272</v>
      </c>
      <c r="C43" s="45" t="s">
        <v>247</v>
      </c>
      <c r="D43" s="46" t="s">
        <v>32</v>
      </c>
      <c r="E43" s="29" t="s">
        <v>269</v>
      </c>
      <c r="F43" s="30">
        <v>43098</v>
      </c>
      <c r="G43" s="31" t="s">
        <v>270</v>
      </c>
      <c r="H43" s="31" t="s">
        <v>77</v>
      </c>
      <c r="I43" s="32">
        <v>1348416720.0000002</v>
      </c>
      <c r="J43" s="32"/>
      <c r="K43" s="33"/>
    </row>
    <row r="44" spans="2:11" ht="42.75" customHeight="1">
      <c r="B44" s="27" t="s">
        <v>273</v>
      </c>
      <c r="C44" s="45" t="s">
        <v>247</v>
      </c>
      <c r="D44" s="46" t="s">
        <v>32</v>
      </c>
      <c r="E44" s="29" t="s">
        <v>274</v>
      </c>
      <c r="F44" s="30">
        <v>43099</v>
      </c>
      <c r="G44" s="31" t="s">
        <v>190</v>
      </c>
      <c r="H44" s="31" t="s">
        <v>35</v>
      </c>
      <c r="I44" s="32">
        <v>2394100800</v>
      </c>
      <c r="J44" s="32"/>
      <c r="K44" s="33"/>
    </row>
    <row r="45" spans="2:11" s="16" customFormat="1">
      <c r="B45" s="17" t="s">
        <v>28</v>
      </c>
      <c r="C45" s="17"/>
      <c r="D45" s="17"/>
      <c r="E45" s="17"/>
      <c r="F45" s="17"/>
      <c r="G45" s="17"/>
      <c r="H45" s="17"/>
      <c r="I45" s="18">
        <f>SUM(I21:I44)</f>
        <v>28551054140</v>
      </c>
      <c r="J45" s="18">
        <f>SUM(J21:J44)</f>
        <v>0</v>
      </c>
      <c r="K45" s="17"/>
    </row>
    <row r="46" spans="2:11">
      <c r="B46" s="176" t="s">
        <v>56</v>
      </c>
      <c r="C46" s="177"/>
      <c r="D46" s="177"/>
      <c r="E46" s="177"/>
      <c r="F46" s="177"/>
      <c r="G46" s="177"/>
      <c r="H46" s="177"/>
      <c r="I46" s="11"/>
      <c r="J46" s="11"/>
      <c r="K46" s="19"/>
    </row>
    <row r="47" spans="2:11">
      <c r="B47" s="13"/>
      <c r="C47" s="13"/>
      <c r="D47" s="13"/>
      <c r="E47" s="13"/>
      <c r="F47" s="14"/>
      <c r="G47" s="13"/>
      <c r="H47" s="13"/>
      <c r="I47" s="15"/>
      <c r="J47" s="15"/>
      <c r="K47" s="13"/>
    </row>
    <row r="48" spans="2:11" s="16" customFormat="1">
      <c r="B48" s="17" t="s">
        <v>28</v>
      </c>
      <c r="C48" s="17"/>
      <c r="D48" s="17"/>
      <c r="E48" s="17"/>
      <c r="F48" s="17"/>
      <c r="G48" s="17"/>
      <c r="H48" s="17"/>
      <c r="I48" s="18"/>
      <c r="J48" s="18"/>
      <c r="K48" s="17"/>
    </row>
    <row r="49" spans="2:11" s="16" customFormat="1">
      <c r="B49" s="176" t="s">
        <v>57</v>
      </c>
      <c r="C49" s="177"/>
      <c r="D49" s="177"/>
      <c r="E49" s="177"/>
      <c r="F49" s="177"/>
      <c r="G49" s="177"/>
      <c r="H49" s="177"/>
      <c r="I49" s="11"/>
      <c r="J49" s="11"/>
      <c r="K49" s="19"/>
    </row>
    <row r="50" spans="2:11" ht="28.5" customHeight="1">
      <c r="B50" s="27" t="s">
        <v>30</v>
      </c>
      <c r="C50" s="45" t="s">
        <v>247</v>
      </c>
      <c r="D50" s="46" t="s">
        <v>32</v>
      </c>
      <c r="E50" s="29" t="s">
        <v>275</v>
      </c>
      <c r="F50" s="30">
        <v>43096</v>
      </c>
      <c r="G50" s="31" t="s">
        <v>60</v>
      </c>
      <c r="H50" s="31" t="s">
        <v>156</v>
      </c>
      <c r="I50" s="32">
        <v>31200000</v>
      </c>
      <c r="J50" s="32">
        <f>I50*10%</f>
        <v>3120000</v>
      </c>
      <c r="K50" s="33"/>
    </row>
    <row r="51" spans="2:11" ht="28.5" customHeight="1">
      <c r="B51" s="27" t="s">
        <v>36</v>
      </c>
      <c r="C51" s="45" t="s">
        <v>247</v>
      </c>
      <c r="D51" s="46" t="s">
        <v>32</v>
      </c>
      <c r="E51" s="29" t="s">
        <v>275</v>
      </c>
      <c r="F51" s="30">
        <v>43096</v>
      </c>
      <c r="G51" s="31" t="s">
        <v>60</v>
      </c>
      <c r="H51" s="31" t="s">
        <v>155</v>
      </c>
      <c r="I51" s="32">
        <v>22500000</v>
      </c>
      <c r="J51" s="32">
        <f t="shared" ref="J51:J58" si="0">I51*10%</f>
        <v>2250000</v>
      </c>
      <c r="K51" s="33"/>
    </row>
    <row r="52" spans="2:11" ht="28.5" customHeight="1">
      <c r="B52" s="27" t="s">
        <v>40</v>
      </c>
      <c r="C52" s="45" t="s">
        <v>247</v>
      </c>
      <c r="D52" s="46" t="s">
        <v>32</v>
      </c>
      <c r="E52" s="29" t="s">
        <v>275</v>
      </c>
      <c r="F52" s="30">
        <v>43096</v>
      </c>
      <c r="G52" s="31" t="s">
        <v>60</v>
      </c>
      <c r="H52" s="31" t="s">
        <v>140</v>
      </c>
      <c r="I52" s="32">
        <v>10000000</v>
      </c>
      <c r="J52" s="32">
        <f t="shared" si="0"/>
        <v>1000000</v>
      </c>
      <c r="K52" s="33"/>
    </row>
    <row r="53" spans="2:11" ht="28.5" customHeight="1">
      <c r="B53" s="27" t="s">
        <v>44</v>
      </c>
      <c r="C53" s="45" t="s">
        <v>247</v>
      </c>
      <c r="D53" s="46" t="s">
        <v>32</v>
      </c>
      <c r="E53" s="29" t="s">
        <v>275</v>
      </c>
      <c r="F53" s="30">
        <v>43096</v>
      </c>
      <c r="G53" s="31" t="s">
        <v>60</v>
      </c>
      <c r="H53" s="31" t="s">
        <v>158</v>
      </c>
      <c r="I53" s="32">
        <v>68000000</v>
      </c>
      <c r="J53" s="32">
        <f t="shared" si="0"/>
        <v>6800000</v>
      </c>
      <c r="K53" s="33"/>
    </row>
    <row r="54" spans="2:11" ht="28.5" customHeight="1">
      <c r="B54" s="27" t="s">
        <v>46</v>
      </c>
      <c r="C54" s="45" t="s">
        <v>247</v>
      </c>
      <c r="D54" s="46" t="s">
        <v>32</v>
      </c>
      <c r="E54" s="29" t="s">
        <v>275</v>
      </c>
      <c r="F54" s="30">
        <v>43096</v>
      </c>
      <c r="G54" s="31" t="s">
        <v>60</v>
      </c>
      <c r="H54" s="31" t="s">
        <v>157</v>
      </c>
      <c r="I54" s="32">
        <v>5600000</v>
      </c>
      <c r="J54" s="32">
        <f t="shared" si="0"/>
        <v>560000</v>
      </c>
      <c r="K54" s="33"/>
    </row>
    <row r="55" spans="2:11" ht="28.5" customHeight="1">
      <c r="B55" s="27" t="s">
        <v>49</v>
      </c>
      <c r="C55" s="45" t="s">
        <v>247</v>
      </c>
      <c r="D55" s="46" t="s">
        <v>32</v>
      </c>
      <c r="E55" s="29" t="s">
        <v>275</v>
      </c>
      <c r="F55" s="30">
        <v>43096</v>
      </c>
      <c r="G55" s="31" t="s">
        <v>60</v>
      </c>
      <c r="H55" s="31" t="s">
        <v>63</v>
      </c>
      <c r="I55" s="32">
        <v>4400000</v>
      </c>
      <c r="J55" s="32">
        <f t="shared" si="0"/>
        <v>440000</v>
      </c>
      <c r="K55" s="33"/>
    </row>
    <row r="56" spans="2:11" ht="28.5" customHeight="1">
      <c r="B56" s="27" t="s">
        <v>52</v>
      </c>
      <c r="C56" s="45" t="s">
        <v>247</v>
      </c>
      <c r="D56" s="46" t="s">
        <v>32</v>
      </c>
      <c r="E56" s="29" t="s">
        <v>275</v>
      </c>
      <c r="F56" s="30">
        <v>43096</v>
      </c>
      <c r="G56" s="31" t="s">
        <v>60</v>
      </c>
      <c r="H56" s="31" t="s">
        <v>65</v>
      </c>
      <c r="I56" s="32">
        <v>18500000</v>
      </c>
      <c r="J56" s="32">
        <f t="shared" si="0"/>
        <v>1850000</v>
      </c>
      <c r="K56" s="33"/>
    </row>
    <row r="57" spans="2:11" ht="28.5" customHeight="1">
      <c r="B57" s="27" t="s">
        <v>58</v>
      </c>
      <c r="C57" s="45" t="s">
        <v>247</v>
      </c>
      <c r="D57" s="46" t="s">
        <v>32</v>
      </c>
      <c r="E57" s="29" t="s">
        <v>275</v>
      </c>
      <c r="F57" s="30">
        <v>43096</v>
      </c>
      <c r="G57" s="31" t="s">
        <v>60</v>
      </c>
      <c r="H57" s="31" t="s">
        <v>179</v>
      </c>
      <c r="I57" s="32">
        <v>10000000</v>
      </c>
      <c r="J57" s="32">
        <f t="shared" si="0"/>
        <v>1000000</v>
      </c>
      <c r="K57" s="33"/>
    </row>
    <row r="58" spans="2:11" ht="28.5" customHeight="1">
      <c r="B58" s="27" t="s">
        <v>62</v>
      </c>
      <c r="C58" s="45" t="s">
        <v>247</v>
      </c>
      <c r="D58" s="46" t="s">
        <v>32</v>
      </c>
      <c r="E58" s="29" t="s">
        <v>276</v>
      </c>
      <c r="F58" s="30">
        <v>43096</v>
      </c>
      <c r="G58" s="31" t="s">
        <v>60</v>
      </c>
      <c r="H58" s="31" t="s">
        <v>159</v>
      </c>
      <c r="I58" s="32">
        <v>34500000</v>
      </c>
      <c r="J58" s="32">
        <f t="shared" si="0"/>
        <v>3450000</v>
      </c>
      <c r="K58" s="33"/>
    </row>
    <row r="59" spans="2:11">
      <c r="B59" s="34"/>
      <c r="C59" s="35"/>
      <c r="D59" s="35"/>
      <c r="E59" s="34"/>
      <c r="F59" s="36"/>
      <c r="G59" s="37"/>
      <c r="H59" s="37"/>
      <c r="I59" s="44">
        <f>SUM(I50:I58)</f>
        <v>204700000</v>
      </c>
      <c r="J59" s="44">
        <f>SUM(J50:J58)</f>
        <v>20470000</v>
      </c>
      <c r="K59" s="38"/>
    </row>
    <row r="60" spans="2:11" s="16" customFormat="1">
      <c r="B60" s="17" t="s">
        <v>28</v>
      </c>
      <c r="C60" s="17"/>
      <c r="D60" s="17"/>
      <c r="E60" s="17"/>
      <c r="F60" s="17"/>
      <c r="G60" s="17"/>
      <c r="H60" s="17"/>
      <c r="I60" s="18"/>
      <c r="J60" s="18"/>
      <c r="K60" s="17"/>
    </row>
    <row r="61" spans="2:11">
      <c r="B61" s="176" t="s">
        <v>68</v>
      </c>
      <c r="C61" s="177"/>
      <c r="D61" s="177"/>
      <c r="E61" s="177"/>
      <c r="F61" s="177"/>
      <c r="G61" s="177"/>
      <c r="H61" s="177"/>
      <c r="I61" s="11"/>
      <c r="J61" s="11"/>
      <c r="K61" s="19"/>
    </row>
    <row r="62" spans="2:11">
      <c r="B62" s="13"/>
      <c r="C62" s="13"/>
      <c r="D62" s="13"/>
      <c r="E62" s="13"/>
      <c r="F62" s="14"/>
      <c r="G62" s="13"/>
      <c r="H62" s="13"/>
      <c r="I62" s="15"/>
      <c r="J62" s="15"/>
      <c r="K62" s="13"/>
    </row>
    <row r="63" spans="2:11" s="16" customFormat="1">
      <c r="B63" s="17" t="s">
        <v>28</v>
      </c>
      <c r="C63" s="17"/>
      <c r="D63" s="17"/>
      <c r="E63" s="17"/>
      <c r="F63" s="17"/>
      <c r="G63" s="17"/>
      <c r="H63" s="17"/>
      <c r="I63" s="18"/>
      <c r="J63" s="18"/>
      <c r="K63" s="17"/>
    </row>
    <row r="64" spans="2:11">
      <c r="B64" s="39"/>
      <c r="C64" s="39"/>
    </row>
    <row r="65" spans="2:11">
      <c r="B65" s="3" t="s">
        <v>69</v>
      </c>
    </row>
    <row r="66" spans="2:11">
      <c r="B66" s="3" t="s">
        <v>70</v>
      </c>
    </row>
    <row r="67" spans="2:11">
      <c r="B67" s="40"/>
      <c r="C67" s="40"/>
    </row>
    <row r="68" spans="2:11">
      <c r="B68" s="40"/>
      <c r="C68" s="40"/>
      <c r="I68" s="175" t="s">
        <v>71</v>
      </c>
      <c r="J68" s="175"/>
      <c r="K68" s="175"/>
    </row>
    <row r="69" spans="2:11">
      <c r="I69" s="175" t="s">
        <v>72</v>
      </c>
      <c r="J69" s="175"/>
      <c r="K69" s="175"/>
    </row>
    <row r="70" spans="2:11">
      <c r="I70" s="175" t="s">
        <v>73</v>
      </c>
      <c r="J70" s="175"/>
      <c r="K70" s="175"/>
    </row>
    <row r="71" spans="2:11">
      <c r="I71" s="175" t="s">
        <v>74</v>
      </c>
      <c r="J71" s="175"/>
      <c r="K71" s="175"/>
    </row>
  </sheetData>
  <mergeCells count="23">
    <mergeCell ref="B10:K10"/>
    <mergeCell ref="B4:K4"/>
    <mergeCell ref="B5:K5"/>
    <mergeCell ref="B6:K6"/>
    <mergeCell ref="B7:K7"/>
    <mergeCell ref="B9:K9"/>
    <mergeCell ref="B12:K12"/>
    <mergeCell ref="B13:B15"/>
    <mergeCell ref="C13:F14"/>
    <mergeCell ref="G13:G15"/>
    <mergeCell ref="H13:H15"/>
    <mergeCell ref="I13:I15"/>
    <mergeCell ref="J13:J15"/>
    <mergeCell ref="K13:K15"/>
    <mergeCell ref="I69:K69"/>
    <mergeCell ref="I70:K70"/>
    <mergeCell ref="I71:K71"/>
    <mergeCell ref="B17:H17"/>
    <mergeCell ref="B20:H20"/>
    <mergeCell ref="B46:H46"/>
    <mergeCell ref="B49:H49"/>
    <mergeCell ref="B61:H61"/>
    <mergeCell ref="I68:K68"/>
  </mergeCells>
  <printOptions horizontalCentered="1"/>
  <pageMargins left="0.2" right="0.2" top="0.25" bottom="0.25" header="0.3" footer="0.3"/>
  <pageSetup scale="85" orientation="landscape" verticalDpi="0" r:id="rId1"/>
  <drawing r:id="rId2"/>
  <legacyDrawing r:id="rId3"/>
</worksheet>
</file>

<file path=xl/worksheets/sheet24.xml><?xml version="1.0" encoding="utf-8"?>
<worksheet xmlns="http://schemas.openxmlformats.org/spreadsheetml/2006/main" xmlns:r="http://schemas.openxmlformats.org/officeDocument/2006/relationships">
  <sheetPr>
    <tabColor rgb="FF00B0F0"/>
  </sheetPr>
  <dimension ref="A3:L126"/>
  <sheetViews>
    <sheetView topLeftCell="B93" workbookViewId="0">
      <selection activeCell="H124" sqref="H124"/>
    </sheetView>
  </sheetViews>
  <sheetFormatPr defaultRowHeight="12"/>
  <cols>
    <col min="1" max="1" width="9.140625" style="99"/>
    <col min="2" max="2" width="5.28515625" style="99" customWidth="1"/>
    <col min="3" max="3" width="9.140625" style="99"/>
    <col min="4" max="4" width="9.140625" style="101"/>
    <col min="5" max="5" width="10.140625" style="102" customWidth="1"/>
    <col min="6" max="6" width="37.42578125" style="102" customWidth="1"/>
    <col min="7" max="7" width="15.5703125" style="102" customWidth="1"/>
    <col min="8" max="8" width="28" style="102" customWidth="1"/>
    <col min="9" max="9" width="13" style="99" customWidth="1"/>
    <col min="10" max="10" width="6.140625" style="103" customWidth="1"/>
    <col min="11" max="11" width="15.140625" style="99" customWidth="1"/>
    <col min="12" max="12" width="5.7109375" style="102" customWidth="1"/>
    <col min="13" max="16384" width="9.140625" style="99"/>
  </cols>
  <sheetData>
    <row r="3" spans="1:12">
      <c r="B3" s="100"/>
      <c r="C3" s="100"/>
    </row>
    <row r="4" spans="1:12">
      <c r="B4" s="198" t="s">
        <v>277</v>
      </c>
      <c r="C4" s="198"/>
      <c r="D4" s="198"/>
      <c r="E4" s="198"/>
      <c r="F4" s="198"/>
      <c r="G4" s="198"/>
      <c r="H4" s="198"/>
      <c r="I4" s="198"/>
      <c r="J4" s="198"/>
      <c r="K4" s="198"/>
      <c r="L4" s="198"/>
    </row>
    <row r="5" spans="1:12">
      <c r="A5" s="99" t="s">
        <v>278</v>
      </c>
      <c r="B5" s="198"/>
      <c r="C5" s="198"/>
      <c r="D5" s="198"/>
      <c r="E5" s="198"/>
      <c r="F5" s="198"/>
      <c r="G5" s="198"/>
      <c r="H5" s="198"/>
      <c r="I5" s="198"/>
      <c r="J5" s="198"/>
      <c r="K5" s="198"/>
      <c r="L5" s="198"/>
    </row>
    <row r="6" spans="1:12">
      <c r="B6" s="199" t="s">
        <v>2</v>
      </c>
      <c r="C6" s="199"/>
      <c r="D6" s="199"/>
      <c r="E6" s="199"/>
      <c r="F6" s="199"/>
      <c r="G6" s="199"/>
      <c r="H6" s="199"/>
      <c r="I6" s="199"/>
      <c r="J6" s="199"/>
      <c r="K6" s="199"/>
      <c r="L6" s="199"/>
    </row>
    <row r="7" spans="1:12">
      <c r="B7" s="199" t="s">
        <v>279</v>
      </c>
      <c r="C7" s="199"/>
      <c r="D7" s="199"/>
      <c r="E7" s="199"/>
      <c r="F7" s="199"/>
      <c r="G7" s="199"/>
      <c r="H7" s="199"/>
      <c r="I7" s="199"/>
      <c r="J7" s="199"/>
      <c r="K7" s="199"/>
      <c r="L7" s="199"/>
    </row>
    <row r="8" spans="1:12">
      <c r="B8" s="101"/>
      <c r="C8" s="101"/>
    </row>
    <row r="9" spans="1:12">
      <c r="B9" s="197" t="s">
        <v>4</v>
      </c>
      <c r="C9" s="197"/>
      <c r="D9" s="197"/>
      <c r="E9" s="197"/>
      <c r="F9" s="197"/>
      <c r="G9" s="197"/>
      <c r="H9" s="197"/>
      <c r="I9" s="197"/>
      <c r="J9" s="197"/>
      <c r="K9" s="197"/>
      <c r="L9" s="197"/>
    </row>
    <row r="10" spans="1:12">
      <c r="B10" s="197" t="s">
        <v>5</v>
      </c>
      <c r="C10" s="197"/>
      <c r="D10" s="197"/>
      <c r="E10" s="197"/>
      <c r="F10" s="197"/>
      <c r="G10" s="197"/>
      <c r="H10" s="197"/>
      <c r="I10" s="197"/>
      <c r="J10" s="197"/>
      <c r="K10" s="197"/>
      <c r="L10" s="197"/>
    </row>
    <row r="11" spans="1:12">
      <c r="B11" s="104"/>
      <c r="C11" s="104"/>
    </row>
    <row r="12" spans="1:12">
      <c r="B12" s="200" t="s">
        <v>6</v>
      </c>
      <c r="C12" s="200"/>
      <c r="D12" s="200"/>
      <c r="E12" s="200"/>
      <c r="F12" s="200"/>
      <c r="G12" s="200"/>
      <c r="H12" s="200"/>
      <c r="I12" s="200"/>
      <c r="J12" s="200"/>
      <c r="K12" s="200"/>
      <c r="L12" s="200"/>
    </row>
    <row r="13" spans="1:12">
      <c r="B13" s="201" t="s">
        <v>7</v>
      </c>
      <c r="C13" s="202"/>
      <c r="D13" s="202"/>
      <c r="E13" s="203"/>
      <c r="F13" s="201" t="s">
        <v>280</v>
      </c>
      <c r="G13" s="201" t="s">
        <v>281</v>
      </c>
      <c r="H13" s="201" t="s">
        <v>9</v>
      </c>
      <c r="I13" s="201" t="s">
        <v>282</v>
      </c>
      <c r="J13" s="206" t="s">
        <v>283</v>
      </c>
      <c r="K13" s="201" t="s">
        <v>11</v>
      </c>
      <c r="L13" s="201" t="s">
        <v>12</v>
      </c>
    </row>
    <row r="14" spans="1:12">
      <c r="B14" s="201"/>
      <c r="C14" s="204"/>
      <c r="D14" s="204"/>
      <c r="E14" s="205"/>
      <c r="F14" s="201"/>
      <c r="G14" s="201"/>
      <c r="H14" s="201"/>
      <c r="I14" s="201"/>
      <c r="J14" s="206"/>
      <c r="K14" s="201"/>
      <c r="L14" s="201"/>
    </row>
    <row r="15" spans="1:12" ht="36">
      <c r="B15" s="201"/>
      <c r="C15" s="105" t="s">
        <v>13</v>
      </c>
      <c r="D15" s="105" t="s">
        <v>15</v>
      </c>
      <c r="E15" s="105" t="s">
        <v>16</v>
      </c>
      <c r="F15" s="201"/>
      <c r="G15" s="201"/>
      <c r="H15" s="201"/>
      <c r="I15" s="201"/>
      <c r="J15" s="206"/>
      <c r="K15" s="201"/>
      <c r="L15" s="201"/>
    </row>
    <row r="16" spans="1:12">
      <c r="B16" s="106" t="s">
        <v>17</v>
      </c>
      <c r="C16" s="107" t="s">
        <v>18</v>
      </c>
      <c r="D16" s="107" t="s">
        <v>20</v>
      </c>
      <c r="E16" s="107" t="s">
        <v>21</v>
      </c>
      <c r="F16" s="108" t="s">
        <v>22</v>
      </c>
      <c r="G16" s="108" t="s">
        <v>284</v>
      </c>
      <c r="H16" s="106" t="s">
        <v>23</v>
      </c>
      <c r="I16" s="109" t="s">
        <v>24</v>
      </c>
      <c r="J16" s="106" t="s">
        <v>25</v>
      </c>
      <c r="K16" s="107" t="s">
        <v>26</v>
      </c>
      <c r="L16" s="107" t="s">
        <v>285</v>
      </c>
    </row>
    <row r="17" spans="2:12">
      <c r="B17" s="207" t="s">
        <v>286</v>
      </c>
      <c r="C17" s="208"/>
      <c r="D17" s="208"/>
      <c r="E17" s="208"/>
      <c r="F17" s="208"/>
      <c r="G17" s="208"/>
      <c r="H17" s="208"/>
      <c r="I17" s="208"/>
      <c r="J17" s="208"/>
      <c r="K17" s="208"/>
      <c r="L17" s="209"/>
    </row>
    <row r="18" spans="2:12" ht="21.75" customHeight="1">
      <c r="B18" s="110" t="s">
        <v>30</v>
      </c>
      <c r="C18" s="67" t="str">
        <f>IF(F18=0,"",VLOOKUP(F18,DS!$C$3:$E$75,3,0))</f>
        <v>HS/16P</v>
      </c>
      <c r="D18" s="112" t="s">
        <v>1211</v>
      </c>
      <c r="E18" s="112">
        <v>43068</v>
      </c>
      <c r="F18" s="113" t="s">
        <v>537</v>
      </c>
      <c r="G18" s="67" t="str">
        <f>IF(F18=0,"",VLOOKUP(F18,DS!$C$3:$E$79,2,0))</f>
        <v>1100601422</v>
      </c>
      <c r="H18" s="113" t="s">
        <v>1212</v>
      </c>
      <c r="I18" s="114">
        <v>8200635</v>
      </c>
      <c r="J18" s="115"/>
      <c r="K18" s="114">
        <v>540873</v>
      </c>
      <c r="L18" s="116"/>
    </row>
    <row r="19" spans="2:12" ht="21.75" customHeight="1">
      <c r="B19" s="111" t="s">
        <v>36</v>
      </c>
      <c r="C19" s="67" t="str">
        <f>IF(F19=0,"",VLOOKUP(F19,DS!$C$3:$E$75,3,0))</f>
        <v>AC/17E</v>
      </c>
      <c r="D19" s="112" t="s">
        <v>1213</v>
      </c>
      <c r="E19" s="112">
        <v>43075</v>
      </c>
      <c r="F19" s="113" t="s">
        <v>304</v>
      </c>
      <c r="G19" s="67" t="str">
        <f>IF(F19=0,"",VLOOKUP(F19,DS!$C$3:$E$79,2,0))</f>
        <v>0300942001017</v>
      </c>
      <c r="H19" s="113" t="s">
        <v>1214</v>
      </c>
      <c r="I19" s="118">
        <v>33974700</v>
      </c>
      <c r="J19" s="111"/>
      <c r="K19" s="114">
        <v>3397470</v>
      </c>
      <c r="L19" s="119"/>
    </row>
    <row r="20" spans="2:12" ht="21.75" customHeight="1">
      <c r="B20" s="111" t="s">
        <v>40</v>
      </c>
      <c r="C20" s="67" t="str">
        <f>IF(F20=0,"",VLOOKUP(F20,DS!$C$3:$E$75,3,0))</f>
        <v>AC/17E</v>
      </c>
      <c r="D20" s="112" t="s">
        <v>1215</v>
      </c>
      <c r="E20" s="112">
        <v>43086</v>
      </c>
      <c r="F20" s="113" t="s">
        <v>304</v>
      </c>
      <c r="G20" s="67" t="str">
        <f>IF(F20=0,"",VLOOKUP(F20,DS!$C$3:$E$79,2,0))</f>
        <v>0300942001017</v>
      </c>
      <c r="H20" s="113" t="s">
        <v>1216</v>
      </c>
      <c r="I20" s="118">
        <v>28105200</v>
      </c>
      <c r="J20" s="111"/>
      <c r="K20" s="114">
        <v>2810520</v>
      </c>
      <c r="L20" s="120"/>
    </row>
    <row r="21" spans="2:12" ht="21.75" customHeight="1">
      <c r="B21" s="111" t="s">
        <v>44</v>
      </c>
      <c r="C21" s="67" t="str">
        <f>IF(F21=0,"",VLOOKUP(F21,DS!$C$3:$E$75,3,0))</f>
        <v>AC/17E</v>
      </c>
      <c r="D21" s="112" t="s">
        <v>1217</v>
      </c>
      <c r="E21" s="112">
        <v>43095</v>
      </c>
      <c r="F21" s="113" t="s">
        <v>304</v>
      </c>
      <c r="G21" s="67" t="str">
        <f>IF(F21=0,"",VLOOKUP(F21,DS!$C$3:$E$79,2,0))</f>
        <v>0300942001017</v>
      </c>
      <c r="H21" s="113" t="s">
        <v>1218</v>
      </c>
      <c r="I21" s="121">
        <v>22985700</v>
      </c>
      <c r="J21" s="111"/>
      <c r="K21" s="114">
        <v>2298570</v>
      </c>
      <c r="L21" s="120"/>
    </row>
    <row r="22" spans="2:12" ht="21.75" customHeight="1">
      <c r="B22" s="111" t="s">
        <v>46</v>
      </c>
      <c r="C22" s="67" t="str">
        <f>IF(F22=0,"",VLOOKUP(F22,DS!$C$3:$E$75,3,0))</f>
        <v>AA/16P</v>
      </c>
      <c r="D22" s="112" t="s">
        <v>1219</v>
      </c>
      <c r="E22" s="112">
        <v>43082</v>
      </c>
      <c r="F22" s="113" t="s">
        <v>293</v>
      </c>
      <c r="G22" s="67" t="str">
        <f>IF(F22=0,"",VLOOKUP(F22,DS!$C$3:$E$79,2,0))</f>
        <v>0303092786</v>
      </c>
      <c r="H22" s="113" t="s">
        <v>294</v>
      </c>
      <c r="I22" s="118">
        <v>4179985</v>
      </c>
      <c r="J22" s="111"/>
      <c r="K22" s="122">
        <v>417999</v>
      </c>
      <c r="L22" s="120"/>
    </row>
    <row r="23" spans="2:12" ht="21.75" customHeight="1">
      <c r="B23" s="111" t="s">
        <v>49</v>
      </c>
      <c r="C23" s="67" t="str">
        <f>IF(F23=0,"",VLOOKUP(F23,DS!$C$3:$E$75,3,0))</f>
        <v>AP/16P</v>
      </c>
      <c r="D23" s="112" t="s">
        <v>1220</v>
      </c>
      <c r="E23" s="112">
        <v>43077</v>
      </c>
      <c r="F23" s="113" t="s">
        <v>474</v>
      </c>
      <c r="G23" s="67" t="str">
        <f>IF(F23=0,"",VLOOKUP(F23,DS!$C$3:$E$79,2,0))</f>
        <v>3700480244</v>
      </c>
      <c r="H23" s="113" t="s">
        <v>475</v>
      </c>
      <c r="I23" s="118">
        <v>6942436</v>
      </c>
      <c r="J23" s="111"/>
      <c r="K23" s="114">
        <v>694244</v>
      </c>
      <c r="L23" s="119"/>
    </row>
    <row r="24" spans="2:12" ht="21.75" customHeight="1">
      <c r="B24" s="111" t="s">
        <v>52</v>
      </c>
      <c r="C24" s="67" t="str">
        <f>IF(F24=0,"",VLOOKUP(F24,DS!$C$3:$E$75,3,0))</f>
        <v>AP/16P</v>
      </c>
      <c r="D24" s="112" t="s">
        <v>1221</v>
      </c>
      <c r="E24" s="112">
        <v>43083</v>
      </c>
      <c r="F24" s="113" t="s">
        <v>474</v>
      </c>
      <c r="G24" s="67" t="str">
        <f>IF(F24=0,"",VLOOKUP(F24,DS!$C$3:$E$79,2,0))</f>
        <v>3700480244</v>
      </c>
      <c r="H24" s="113" t="s">
        <v>475</v>
      </c>
      <c r="I24" s="118">
        <v>3000000</v>
      </c>
      <c r="J24" s="111"/>
      <c r="K24" s="114">
        <v>300000</v>
      </c>
      <c r="L24" s="120"/>
    </row>
    <row r="25" spans="2:12" ht="21.75" customHeight="1">
      <c r="B25" s="111" t="s">
        <v>58</v>
      </c>
      <c r="C25" s="67" t="str">
        <f>IF(F25=0,"",VLOOKUP(F25,DS!$C$3:$E$75,3,0))</f>
        <v>AP/16P</v>
      </c>
      <c r="D25" s="112" t="s">
        <v>1222</v>
      </c>
      <c r="E25" s="112">
        <v>43099</v>
      </c>
      <c r="F25" s="113" t="s">
        <v>474</v>
      </c>
      <c r="G25" s="67" t="str">
        <f>IF(F25=0,"",VLOOKUP(F25,DS!$C$3:$E$79,2,0))</f>
        <v>3700480244</v>
      </c>
      <c r="H25" s="113" t="s">
        <v>475</v>
      </c>
      <c r="I25" s="124">
        <v>138056208</v>
      </c>
      <c r="J25" s="111"/>
      <c r="K25" s="114">
        <v>13805621</v>
      </c>
      <c r="L25" s="120"/>
    </row>
    <row r="26" spans="2:12" ht="21.75" customHeight="1">
      <c r="B26" s="111" t="s">
        <v>62</v>
      </c>
      <c r="C26" s="67" t="str">
        <f>IF(F26=0,"",VLOOKUP(F26,DS!$C$3:$E$75,3,0))</f>
        <v>TA/16P</v>
      </c>
      <c r="D26" s="112" t="s">
        <v>1223</v>
      </c>
      <c r="E26" s="112">
        <v>43081</v>
      </c>
      <c r="F26" s="113" t="s">
        <v>432</v>
      </c>
      <c r="G26" s="67" t="str">
        <f>IF(F26=0,"",VLOOKUP(F26,DS!$C$3:$E$79,2,0))</f>
        <v>0312790184</v>
      </c>
      <c r="H26" s="113" t="s">
        <v>433</v>
      </c>
      <c r="I26" s="118">
        <v>21363636</v>
      </c>
      <c r="J26" s="111"/>
      <c r="K26" s="114">
        <v>2136364</v>
      </c>
      <c r="L26" s="120"/>
    </row>
    <row r="27" spans="2:12" ht="21.75" customHeight="1">
      <c r="B27" s="111" t="s">
        <v>64</v>
      </c>
      <c r="C27" s="67" t="str">
        <f>IF(F27=0,"",VLOOKUP(F27,DS!$C$3:$E$75,3,0))</f>
        <v>AD/16P</v>
      </c>
      <c r="D27" s="112" t="s">
        <v>1224</v>
      </c>
      <c r="E27" s="112">
        <v>43098</v>
      </c>
      <c r="F27" s="113" t="s">
        <v>288</v>
      </c>
      <c r="G27" s="67" t="str">
        <f>IF(F27=0,"",VLOOKUP(F27,DS!$C$3:$E$79,2,0))</f>
        <v>0313408566</v>
      </c>
      <c r="H27" s="113" t="s">
        <v>289</v>
      </c>
      <c r="I27" s="118">
        <v>11852750</v>
      </c>
      <c r="J27" s="111"/>
      <c r="K27" s="122">
        <v>1185275</v>
      </c>
      <c r="L27" s="120"/>
    </row>
    <row r="28" spans="2:12" ht="21.75" customHeight="1">
      <c r="B28" s="111" t="s">
        <v>66</v>
      </c>
      <c r="C28" s="67" t="str">
        <f>IF(F28=0,"",VLOOKUP(F28,DS!$C$3:$E$75,3,0))</f>
        <v>AD/16P</v>
      </c>
      <c r="D28" s="112" t="s">
        <v>1225</v>
      </c>
      <c r="E28" s="112">
        <v>43098</v>
      </c>
      <c r="F28" s="113" t="s">
        <v>288</v>
      </c>
      <c r="G28" s="67" t="str">
        <f>IF(F28=0,"",VLOOKUP(F28,DS!$C$3:$E$79,2,0))</f>
        <v>0313408566</v>
      </c>
      <c r="H28" s="113" t="s">
        <v>289</v>
      </c>
      <c r="I28" s="118">
        <v>11852750</v>
      </c>
      <c r="J28" s="118"/>
      <c r="K28" s="122">
        <v>1185275</v>
      </c>
      <c r="L28" s="120"/>
    </row>
    <row r="29" spans="2:12" ht="21.75" customHeight="1">
      <c r="B29" s="111" t="s">
        <v>94</v>
      </c>
      <c r="C29" s="67" t="str">
        <f>IF(F29=0,"",VLOOKUP(F29,DS!$C$3:$E$75,3,0))</f>
        <v>AD/16P</v>
      </c>
      <c r="D29" s="112" t="s">
        <v>1226</v>
      </c>
      <c r="E29" s="112">
        <v>43098</v>
      </c>
      <c r="F29" s="113" t="s">
        <v>288</v>
      </c>
      <c r="G29" s="67" t="str">
        <f>IF(F29=0,"",VLOOKUP(F29,DS!$C$3:$E$79,2,0))</f>
        <v>0313408566</v>
      </c>
      <c r="H29" s="113" t="s">
        <v>289</v>
      </c>
      <c r="I29" s="118">
        <v>26731250</v>
      </c>
      <c r="J29" s="111"/>
      <c r="K29" s="118">
        <v>2673125</v>
      </c>
      <c r="L29" s="120"/>
    </row>
    <row r="30" spans="2:12" ht="21.75" customHeight="1">
      <c r="B30" s="111" t="s">
        <v>95</v>
      </c>
      <c r="C30" s="67" t="str">
        <f>IF(F30=0,"",VLOOKUP(F30,DS!$C$3:$E$75,3,0))</f>
        <v>AD/16P</v>
      </c>
      <c r="D30" s="112" t="s">
        <v>1227</v>
      </c>
      <c r="E30" s="112">
        <v>43098</v>
      </c>
      <c r="F30" s="113" t="s">
        <v>288</v>
      </c>
      <c r="G30" s="67" t="str">
        <f>IF(F30=0,"",VLOOKUP(F30,DS!$C$3:$E$79,2,0))</f>
        <v>0313408566</v>
      </c>
      <c r="H30" s="113" t="s">
        <v>289</v>
      </c>
      <c r="I30" s="118">
        <v>26731250</v>
      </c>
      <c r="J30" s="111"/>
      <c r="K30" s="122">
        <v>2673125</v>
      </c>
      <c r="L30" s="120"/>
    </row>
    <row r="31" spans="2:12" ht="21.75" customHeight="1">
      <c r="B31" s="111" t="s">
        <v>97</v>
      </c>
      <c r="C31" s="67" t="str">
        <f>IF(F31=0,"",VLOOKUP(F31,DS!$C$3:$E$75,3,0))</f>
        <v>AD/16P</v>
      </c>
      <c r="D31" s="112" t="s">
        <v>1228</v>
      </c>
      <c r="E31" s="112">
        <v>43098</v>
      </c>
      <c r="F31" s="113" t="s">
        <v>288</v>
      </c>
      <c r="G31" s="67" t="str">
        <f>IF(F31=0,"",VLOOKUP(F31,DS!$C$3:$E$79,2,0))</f>
        <v>0313408566</v>
      </c>
      <c r="H31" s="113" t="s">
        <v>289</v>
      </c>
      <c r="I31" s="118">
        <v>16812250</v>
      </c>
      <c r="J31" s="111"/>
      <c r="K31" s="122">
        <v>1681225</v>
      </c>
      <c r="L31" s="120"/>
    </row>
    <row r="32" spans="2:12" ht="21.75" customHeight="1">
      <c r="B32" s="111" t="s">
        <v>125</v>
      </c>
      <c r="C32" s="67" t="str">
        <f>IF(F32=0,"",VLOOKUP(F32,DS!$C$3:$E$75,3,0))</f>
        <v>AD/16P</v>
      </c>
      <c r="D32" s="112" t="s">
        <v>1229</v>
      </c>
      <c r="E32" s="112">
        <v>43098</v>
      </c>
      <c r="F32" s="113" t="s">
        <v>288</v>
      </c>
      <c r="G32" s="67" t="str">
        <f>IF(F32=0,"",VLOOKUP(F32,DS!$C$3:$E$79,2,0))</f>
        <v>0313408566</v>
      </c>
      <c r="H32" s="113" t="s">
        <v>289</v>
      </c>
      <c r="I32" s="118">
        <v>6438250</v>
      </c>
      <c r="J32" s="111"/>
      <c r="K32" s="122">
        <v>643825</v>
      </c>
      <c r="L32" s="120"/>
    </row>
    <row r="33" spans="2:12" ht="21.75" customHeight="1">
      <c r="B33" s="111" t="s">
        <v>146</v>
      </c>
      <c r="C33" s="67" t="str">
        <f>IF(F33=0,"",VLOOKUP(F33,DS!$C$3:$E$75,3,0))</f>
        <v>AD/16P</v>
      </c>
      <c r="D33" s="112" t="s">
        <v>1230</v>
      </c>
      <c r="E33" s="112">
        <v>43099</v>
      </c>
      <c r="F33" s="113" t="s">
        <v>288</v>
      </c>
      <c r="G33" s="67" t="str">
        <f>IF(F33=0,"",VLOOKUP(F33,DS!$C$3:$E$79,2,0))</f>
        <v>0313408566</v>
      </c>
      <c r="H33" s="113" t="s">
        <v>1231</v>
      </c>
      <c r="I33" s="118">
        <v>2274500</v>
      </c>
      <c r="J33" s="111"/>
      <c r="K33" s="122">
        <v>227450</v>
      </c>
      <c r="L33" s="120"/>
    </row>
    <row r="34" spans="2:12" ht="21.75" customHeight="1">
      <c r="B34" s="111" t="s">
        <v>148</v>
      </c>
      <c r="C34" s="67" t="str">
        <f>IF(F34=0,"",VLOOKUP(F34,DS!$C$3:$E$75,3,0))</f>
        <v>AA/16P</v>
      </c>
      <c r="D34" s="112" t="s">
        <v>1232</v>
      </c>
      <c r="E34" s="112">
        <v>43098</v>
      </c>
      <c r="F34" s="113" t="s">
        <v>293</v>
      </c>
      <c r="G34" s="67" t="str">
        <f>IF(F34=0,"",VLOOKUP(F34,DS!$C$3:$E$79,2,0))</f>
        <v>0303092786</v>
      </c>
      <c r="H34" s="113" t="s">
        <v>294</v>
      </c>
      <c r="I34" s="118">
        <v>4862335</v>
      </c>
      <c r="J34" s="111"/>
      <c r="K34" s="122">
        <v>486234</v>
      </c>
      <c r="L34" s="120"/>
    </row>
    <row r="35" spans="2:12" ht="21.75" customHeight="1">
      <c r="B35" s="111" t="s">
        <v>152</v>
      </c>
      <c r="C35" s="67" t="str">
        <f>IF(F35=0,"",VLOOKUP(F35,DS!$C$3:$E$75,3,0))</f>
        <v>AA/16P</v>
      </c>
      <c r="D35" s="112" t="s">
        <v>1233</v>
      </c>
      <c r="E35" s="112">
        <v>43098</v>
      </c>
      <c r="F35" s="113" t="s">
        <v>293</v>
      </c>
      <c r="G35" s="67" t="str">
        <f>IF(F35=0,"",VLOOKUP(F35,DS!$C$3:$E$79,2,0))</f>
        <v>0303092786</v>
      </c>
      <c r="H35" s="113" t="s">
        <v>294</v>
      </c>
      <c r="I35" s="118">
        <v>4179985</v>
      </c>
      <c r="J35" s="111"/>
      <c r="K35" s="122">
        <v>417999</v>
      </c>
      <c r="L35" s="120"/>
    </row>
    <row r="36" spans="2:12" ht="21.75" customHeight="1">
      <c r="B36" s="111" t="s">
        <v>180</v>
      </c>
      <c r="C36" s="67" t="str">
        <f>IF(F36=0,"",VLOOKUP(F36,DS!$C$3:$E$75,3,0))</f>
        <v>AA/16P</v>
      </c>
      <c r="D36" s="112" t="s">
        <v>1234</v>
      </c>
      <c r="E36" s="112">
        <v>43098</v>
      </c>
      <c r="F36" s="113" t="s">
        <v>293</v>
      </c>
      <c r="G36" s="67" t="str">
        <f>IF(F36=0,"",VLOOKUP(F36,DS!$C$3:$E$79,2,0))</f>
        <v>0303092786</v>
      </c>
      <c r="H36" s="113" t="s">
        <v>294</v>
      </c>
      <c r="I36" s="118">
        <v>4179985</v>
      </c>
      <c r="J36" s="111"/>
      <c r="K36" s="118">
        <v>417999</v>
      </c>
      <c r="L36" s="122"/>
    </row>
    <row r="37" spans="2:12" ht="21.75" customHeight="1">
      <c r="B37" s="111" t="s">
        <v>266</v>
      </c>
      <c r="C37" s="67" t="str">
        <f>IF(F37=0,"",VLOOKUP(F37,DS!$C$3:$E$75,3,0))</f>
        <v>AA/16P</v>
      </c>
      <c r="D37" s="112" t="s">
        <v>1235</v>
      </c>
      <c r="E37" s="112">
        <v>43098</v>
      </c>
      <c r="F37" s="113" t="s">
        <v>293</v>
      </c>
      <c r="G37" s="67" t="str">
        <f>IF(F37=0,"",VLOOKUP(F37,DS!$C$3:$E$79,2,0))</f>
        <v>0303092786</v>
      </c>
      <c r="H37" s="113" t="s">
        <v>294</v>
      </c>
      <c r="I37" s="118">
        <v>1276075</v>
      </c>
      <c r="J37" s="111"/>
      <c r="K37" s="118">
        <v>127608</v>
      </c>
      <c r="L37" s="120"/>
    </row>
    <row r="38" spans="2:12" ht="21.75" customHeight="1">
      <c r="B38" s="111" t="s">
        <v>268</v>
      </c>
      <c r="C38" s="67" t="str">
        <f>IF(F38=0,"",VLOOKUP(F38,DS!$C$3:$E$75,3,0))</f>
        <v>AA/16P</v>
      </c>
      <c r="D38" s="112" t="s">
        <v>1236</v>
      </c>
      <c r="E38" s="112">
        <v>43098</v>
      </c>
      <c r="F38" s="113" t="s">
        <v>293</v>
      </c>
      <c r="G38" s="67" t="str">
        <f>IF(F38=0,"",VLOOKUP(F38,DS!$C$3:$E$79,2,0))</f>
        <v>0303092786</v>
      </c>
      <c r="H38" s="113" t="s">
        <v>294</v>
      </c>
      <c r="I38" s="118">
        <v>4179985</v>
      </c>
      <c r="J38" s="111"/>
      <c r="K38" s="118">
        <v>417999</v>
      </c>
      <c r="L38" s="120"/>
    </row>
    <row r="39" spans="2:12" ht="21.75" customHeight="1">
      <c r="B39" s="111" t="s">
        <v>271</v>
      </c>
      <c r="C39" s="67" t="str">
        <f>IF(F39=0,"",VLOOKUP(F39,DS!$C$3:$E$75,3,0))</f>
        <v>HS/16P</v>
      </c>
      <c r="D39" s="112" t="s">
        <v>1237</v>
      </c>
      <c r="E39" s="112">
        <v>43068</v>
      </c>
      <c r="F39" s="113" t="s">
        <v>537</v>
      </c>
      <c r="G39" s="67" t="str">
        <f>IF(F39=0,"",VLOOKUP(F39,DS!$C$3:$E$79,2,0))</f>
        <v>1100601422</v>
      </c>
      <c r="H39" s="113" t="s">
        <v>1238</v>
      </c>
      <c r="I39" s="118">
        <v>7758335</v>
      </c>
      <c r="J39" s="111"/>
      <c r="K39" s="118">
        <v>518643</v>
      </c>
      <c r="L39" s="120"/>
    </row>
    <row r="40" spans="2:12" ht="21.75" customHeight="1">
      <c r="B40" s="111" t="s">
        <v>272</v>
      </c>
      <c r="C40" s="67" t="str">
        <f>IF(F40=0,"",VLOOKUP(F40,DS!$C$3:$E$75,3,0))</f>
        <v>BT/17P</v>
      </c>
      <c r="D40" s="143" t="s">
        <v>177</v>
      </c>
      <c r="E40" s="112">
        <v>43074</v>
      </c>
      <c r="F40" s="113" t="s">
        <v>1150</v>
      </c>
      <c r="G40" s="67" t="str">
        <f>IF(F40=0,"",VLOOKUP(F40,DS!$C$3:$E$79,2,0))</f>
        <v>0312654537</v>
      </c>
      <c r="H40" s="113" t="s">
        <v>924</v>
      </c>
      <c r="I40" s="118">
        <v>13619047</v>
      </c>
      <c r="J40" s="111"/>
      <c r="K40" s="118">
        <v>680953</v>
      </c>
      <c r="L40" s="120"/>
    </row>
    <row r="41" spans="2:12" ht="21.75" customHeight="1">
      <c r="B41" s="111" t="s">
        <v>273</v>
      </c>
      <c r="C41" s="67" t="str">
        <f>IF(F41=0,"",VLOOKUP(F41,DS!$C$3:$E$75,3,0))</f>
        <v>BT/17P</v>
      </c>
      <c r="D41" s="112" t="s">
        <v>182</v>
      </c>
      <c r="E41" s="112">
        <v>43075</v>
      </c>
      <c r="F41" s="113" t="s">
        <v>1150</v>
      </c>
      <c r="G41" s="67" t="str">
        <f>IF(F41=0,"",VLOOKUP(F41,DS!$C$3:$E$79,2,0))</f>
        <v>0312654537</v>
      </c>
      <c r="H41" s="113" t="s">
        <v>928</v>
      </c>
      <c r="I41" s="125">
        <v>17090909</v>
      </c>
      <c r="J41" s="111"/>
      <c r="K41" s="118">
        <v>1709091</v>
      </c>
      <c r="L41" s="120"/>
    </row>
    <row r="42" spans="2:12" ht="21.75" customHeight="1">
      <c r="B42" s="111" t="s">
        <v>324</v>
      </c>
      <c r="C42" s="67" t="str">
        <f>IF(F42=0,"",VLOOKUP(F42,DS!$C$3:$E$75,3,0))</f>
        <v>NH/15P</v>
      </c>
      <c r="D42" s="112" t="s">
        <v>1239</v>
      </c>
      <c r="E42" s="112">
        <v>43077</v>
      </c>
      <c r="F42" s="113" t="s">
        <v>316</v>
      </c>
      <c r="G42" s="67" t="str">
        <f>IF(F42=0,"",VLOOKUP(F42,DS!$C$3:$E$79,2,0))</f>
        <v>0302673259</v>
      </c>
      <c r="H42" s="113" t="s">
        <v>1240</v>
      </c>
      <c r="I42" s="125">
        <v>3696000</v>
      </c>
      <c r="J42" s="111"/>
      <c r="K42" s="118">
        <v>3815660</v>
      </c>
      <c r="L42" s="120"/>
    </row>
    <row r="43" spans="2:12" ht="21.75" customHeight="1">
      <c r="B43" s="111" t="s">
        <v>325</v>
      </c>
      <c r="C43" s="67" t="str">
        <f>IF(F43=0,"",VLOOKUP(F43,DS!$C$3:$E$75,3,0))</f>
        <v>NH/15P</v>
      </c>
      <c r="D43" s="112" t="s">
        <v>1239</v>
      </c>
      <c r="E43" s="112">
        <v>43077</v>
      </c>
      <c r="F43" s="113" t="s">
        <v>316</v>
      </c>
      <c r="G43" s="67" t="str">
        <f>IF(F43=0,"",VLOOKUP(F43,DS!$C$3:$E$79,2,0))</f>
        <v>0302673259</v>
      </c>
      <c r="H43" s="113" t="s">
        <v>1241</v>
      </c>
      <c r="I43" s="125">
        <v>13249500</v>
      </c>
      <c r="J43" s="111"/>
      <c r="L43" s="120"/>
    </row>
    <row r="44" spans="2:12" ht="21.75" customHeight="1">
      <c r="B44" s="111" t="s">
        <v>295</v>
      </c>
      <c r="C44" s="67" t="str">
        <f>IF(F44=0,"",VLOOKUP(F44,DS!$C$3:$E$75,3,0))</f>
        <v>NH/15P</v>
      </c>
      <c r="D44" s="112" t="s">
        <v>1239</v>
      </c>
      <c r="E44" s="112">
        <v>43077</v>
      </c>
      <c r="F44" s="113" t="s">
        <v>316</v>
      </c>
      <c r="G44" s="67" t="str">
        <f>IF(F44=0,"",VLOOKUP(F44,DS!$C$3:$E$79,2,0))</f>
        <v>0302673259</v>
      </c>
      <c r="H44" s="113" t="s">
        <v>556</v>
      </c>
      <c r="I44" s="125">
        <v>9329400</v>
      </c>
      <c r="J44" s="111"/>
      <c r="L44" s="120"/>
    </row>
    <row r="45" spans="2:12" ht="21.75" customHeight="1">
      <c r="B45" s="111" t="s">
        <v>499</v>
      </c>
      <c r="C45" s="67" t="str">
        <f>IF(F45=0,"",VLOOKUP(F45,DS!$C$3:$E$75,3,0))</f>
        <v>NH/15P</v>
      </c>
      <c r="D45" s="154" t="s">
        <v>1239</v>
      </c>
      <c r="E45" s="112">
        <v>43077</v>
      </c>
      <c r="F45" s="113" t="s">
        <v>316</v>
      </c>
      <c r="G45" s="67" t="str">
        <f>IF(F45=0,"",VLOOKUP(F45,DS!$C$3:$E$79,2,0))</f>
        <v>0302673259</v>
      </c>
      <c r="H45" s="113" t="s">
        <v>319</v>
      </c>
      <c r="I45" s="125">
        <v>7163000</v>
      </c>
      <c r="J45" s="111"/>
      <c r="L45" s="120"/>
    </row>
    <row r="46" spans="2:12" ht="21.75" customHeight="1">
      <c r="B46" s="111" t="s">
        <v>326</v>
      </c>
      <c r="C46" s="67" t="str">
        <f>IF(F46=0,"",VLOOKUP(F46,DS!$C$3:$E$75,3,0))</f>
        <v>NH/15P</v>
      </c>
      <c r="D46" s="112" t="s">
        <v>1239</v>
      </c>
      <c r="E46" s="112">
        <v>43077</v>
      </c>
      <c r="F46" s="113" t="s">
        <v>316</v>
      </c>
      <c r="G46" s="67" t="str">
        <f>IF(F46=0,"",VLOOKUP(F46,DS!$C$3:$E$79,2,0))</f>
        <v>0302673259</v>
      </c>
      <c r="H46" s="113" t="s">
        <v>557</v>
      </c>
      <c r="I46" s="125">
        <v>4718700</v>
      </c>
      <c r="J46" s="111"/>
      <c r="L46" s="120"/>
    </row>
    <row r="47" spans="2:12" ht="21.75" customHeight="1">
      <c r="B47" s="111" t="s">
        <v>330</v>
      </c>
      <c r="C47" s="67" t="str">
        <f>IF(F47=0,"",VLOOKUP(F47,DS!$C$3:$E$75,3,0))</f>
        <v>NH/15P</v>
      </c>
      <c r="D47" s="112" t="s">
        <v>1242</v>
      </c>
      <c r="E47" s="112">
        <v>43083</v>
      </c>
      <c r="F47" s="113" t="s">
        <v>316</v>
      </c>
      <c r="G47" s="67" t="str">
        <f>IF(F47=0,"",VLOOKUP(F47,DS!$C$3:$E$79,2,0))</f>
        <v>0302673259</v>
      </c>
      <c r="H47" s="113" t="s">
        <v>319</v>
      </c>
      <c r="I47" s="125">
        <v>23750000</v>
      </c>
      <c r="J47" s="111"/>
      <c r="K47" s="125">
        <v>4938580</v>
      </c>
      <c r="L47" s="120"/>
    </row>
    <row r="48" spans="2:12" ht="21.75" customHeight="1">
      <c r="B48" s="111" t="s">
        <v>338</v>
      </c>
      <c r="C48" s="67" t="str">
        <f>IF(F48=0,"",VLOOKUP(F48,DS!$C$3:$E$75,3,0))</f>
        <v>NH/15P</v>
      </c>
      <c r="D48" s="112" t="s">
        <v>1242</v>
      </c>
      <c r="E48" s="112">
        <v>43083</v>
      </c>
      <c r="F48" s="113" t="s">
        <v>316</v>
      </c>
      <c r="G48" s="67" t="str">
        <f>IF(F48=0,"",VLOOKUP(F48,DS!$C$3:$E$79,2,0))</f>
        <v>0302673259</v>
      </c>
      <c r="H48" s="113" t="s">
        <v>1243</v>
      </c>
      <c r="I48" s="125">
        <v>2234400</v>
      </c>
      <c r="J48" s="111"/>
      <c r="L48" s="120"/>
    </row>
    <row r="49" spans="2:12" ht="21.75" customHeight="1">
      <c r="B49" s="111" t="s">
        <v>342</v>
      </c>
      <c r="C49" s="67" t="str">
        <f>IF(F49=0,"",VLOOKUP(F49,DS!$C$3:$E$75,3,0))</f>
        <v>NH/15P</v>
      </c>
      <c r="D49" s="112" t="s">
        <v>1242</v>
      </c>
      <c r="E49" s="112">
        <v>43083</v>
      </c>
      <c r="F49" s="113" t="s">
        <v>316</v>
      </c>
      <c r="G49" s="67" t="str">
        <f>IF(F49=0,"",VLOOKUP(F49,DS!$C$3:$E$79,2,0))</f>
        <v>0302673259</v>
      </c>
      <c r="H49" s="113" t="s">
        <v>1244</v>
      </c>
      <c r="I49" s="125">
        <v>1945400</v>
      </c>
      <c r="J49" s="111"/>
      <c r="L49" s="120"/>
    </row>
    <row r="50" spans="2:12" ht="21.75" customHeight="1">
      <c r="B50" s="111" t="s">
        <v>346</v>
      </c>
      <c r="C50" s="67" t="str">
        <f>IF(F50=0,"",VLOOKUP(F50,DS!$C$3:$E$75,3,0))</f>
        <v>NH/15P</v>
      </c>
      <c r="D50" s="112" t="s">
        <v>1242</v>
      </c>
      <c r="E50" s="112">
        <v>43083</v>
      </c>
      <c r="F50" s="113" t="s">
        <v>316</v>
      </c>
      <c r="G50" s="67" t="str">
        <f>IF(F50=0,"",VLOOKUP(F50,DS!$C$3:$E$79,2,0))</f>
        <v>0302673259</v>
      </c>
      <c r="H50" s="113" t="s">
        <v>954</v>
      </c>
      <c r="I50" s="125">
        <v>21456000</v>
      </c>
      <c r="J50" s="111"/>
      <c r="L50" s="120"/>
    </row>
    <row r="51" spans="2:12" ht="21.75" customHeight="1">
      <c r="B51" s="111" t="s">
        <v>350</v>
      </c>
      <c r="C51" s="67" t="str">
        <f>IF(F51=0,"",VLOOKUP(F51,DS!$C$3:$E$75,3,0))</f>
        <v>BT/17P</v>
      </c>
      <c r="D51" s="112" t="s">
        <v>1245</v>
      </c>
      <c r="E51" s="112">
        <v>43096</v>
      </c>
      <c r="F51" s="113" t="s">
        <v>1150</v>
      </c>
      <c r="G51" s="67" t="str">
        <f>IF(F51=0,"",VLOOKUP(F51,DS!$C$3:$E$79,2,0))</f>
        <v>0312654537</v>
      </c>
      <c r="H51" s="113" t="s">
        <v>924</v>
      </c>
      <c r="I51" s="125">
        <v>13523809</v>
      </c>
      <c r="J51" s="111"/>
      <c r="K51" s="125">
        <v>676191</v>
      </c>
      <c r="L51" s="120"/>
    </row>
    <row r="52" spans="2:12" ht="21.75" customHeight="1">
      <c r="B52" s="111" t="s">
        <v>352</v>
      </c>
      <c r="C52" s="67" t="str">
        <f>IF(F52=0,"",VLOOKUP(F52,DS!$C$3:$E$75,3,0))</f>
        <v>BT/17P</v>
      </c>
      <c r="D52" s="112" t="s">
        <v>1246</v>
      </c>
      <c r="E52" s="112">
        <v>43097</v>
      </c>
      <c r="F52" s="113" t="s">
        <v>1150</v>
      </c>
      <c r="G52" s="67" t="str">
        <f>IF(F52=0,"",VLOOKUP(F52,DS!$C$3:$E$79,2,0))</f>
        <v>0312654537</v>
      </c>
      <c r="H52" s="113" t="s">
        <v>928</v>
      </c>
      <c r="I52" s="125">
        <v>17090909</v>
      </c>
      <c r="J52" s="111"/>
      <c r="K52" s="125">
        <v>1709091</v>
      </c>
      <c r="L52" s="120"/>
    </row>
    <row r="53" spans="2:12" ht="21.75" customHeight="1">
      <c r="B53" s="111" t="s">
        <v>356</v>
      </c>
      <c r="C53" s="67" t="str">
        <f>IF(F53=0,"",VLOOKUP(F53,DS!$C$3:$E$75,3,0))</f>
        <v>TP/16P</v>
      </c>
      <c r="D53" s="112" t="s">
        <v>1247</v>
      </c>
      <c r="E53" s="112">
        <v>43098</v>
      </c>
      <c r="F53" s="113" t="s">
        <v>649</v>
      </c>
      <c r="G53" s="67" t="str">
        <f>IF(F53=0,"",VLOOKUP(F53,DS!$C$3:$E$79,2,0))</f>
        <v>0301755780</v>
      </c>
      <c r="H53" s="113" t="s">
        <v>650</v>
      </c>
      <c r="I53" s="125">
        <v>99414000</v>
      </c>
      <c r="J53" s="111"/>
      <c r="K53" s="125">
        <v>9941400</v>
      </c>
      <c r="L53" s="120"/>
    </row>
    <row r="54" spans="2:12" ht="21.75" customHeight="1">
      <c r="B54" s="111" t="s">
        <v>360</v>
      </c>
      <c r="C54" s="67" t="str">
        <f>IF(F54=0,"",VLOOKUP(F54,DS!$C$3:$E$75,3,0))</f>
        <v>NH/15P</v>
      </c>
      <c r="D54" s="112" t="s">
        <v>1248</v>
      </c>
      <c r="E54" s="112">
        <v>43099</v>
      </c>
      <c r="F54" s="113" t="s">
        <v>316</v>
      </c>
      <c r="G54" s="67" t="str">
        <f>IF(F54=0,"",VLOOKUP(F54,DS!$C$3:$E$79,2,0))</f>
        <v>0302673259</v>
      </c>
      <c r="H54" s="113" t="s">
        <v>318</v>
      </c>
      <c r="I54" s="125">
        <v>21726000</v>
      </c>
      <c r="J54" s="111"/>
      <c r="K54" s="125">
        <v>2462600</v>
      </c>
      <c r="L54" s="120"/>
    </row>
    <row r="55" spans="2:12" ht="21.75" customHeight="1">
      <c r="B55" s="111" t="s">
        <v>364</v>
      </c>
      <c r="C55" s="67" t="str">
        <f>IF(F55=0,"",VLOOKUP(F55,DS!$C$3:$E$75,3,0))</f>
        <v>NH/15P</v>
      </c>
      <c r="D55" s="112" t="s">
        <v>1248</v>
      </c>
      <c r="E55" s="112">
        <v>43099</v>
      </c>
      <c r="F55" s="113" t="s">
        <v>316</v>
      </c>
      <c r="G55" s="67" t="str">
        <f>IF(F55=0,"",VLOOKUP(F55,DS!$C$3:$E$79,2,0))</f>
        <v>0302673259</v>
      </c>
      <c r="H55" s="113" t="s">
        <v>320</v>
      </c>
      <c r="I55" s="125">
        <v>2900000</v>
      </c>
      <c r="J55" s="111"/>
      <c r="L55" s="120"/>
    </row>
    <row r="56" spans="2:12" ht="21.75" customHeight="1">
      <c r="B56" s="111" t="s">
        <v>368</v>
      </c>
      <c r="C56" s="67" t="str">
        <f>IF(F56=0,"",VLOOKUP(F56,DS!$C$3:$E$75,3,0))</f>
        <v>DD/17P</v>
      </c>
      <c r="D56" s="112" t="s">
        <v>1249</v>
      </c>
      <c r="E56" s="112">
        <v>43073</v>
      </c>
      <c r="F56" s="113" t="s">
        <v>686</v>
      </c>
      <c r="G56" s="67" t="str">
        <f>IF(F56=0,"",VLOOKUP(F56,DS!$C$3:$E$79,2,0))</f>
        <v>0303799374</v>
      </c>
      <c r="H56" s="113" t="s">
        <v>1250</v>
      </c>
      <c r="I56" s="125">
        <v>3770978</v>
      </c>
      <c r="J56" s="111"/>
      <c r="K56" s="125">
        <v>377098</v>
      </c>
      <c r="L56" s="120"/>
    </row>
    <row r="57" spans="2:12" ht="21.75" customHeight="1">
      <c r="B57" s="111" t="s">
        <v>370</v>
      </c>
      <c r="C57" s="67" t="str">
        <f>IF(F57=0,"",VLOOKUP(F57,DS!$C$3:$E$75,3,0))</f>
        <v>AA/14P</v>
      </c>
      <c r="D57" s="112" t="s">
        <v>1251</v>
      </c>
      <c r="E57" s="112">
        <v>43074</v>
      </c>
      <c r="F57" s="113" t="s">
        <v>358</v>
      </c>
      <c r="G57" s="67" t="str">
        <f>IF(F57=0,"",VLOOKUP(F57,DS!$C$3:$E$79,2,0))</f>
        <v>0302499201</v>
      </c>
      <c r="H57" s="113" t="s">
        <v>359</v>
      </c>
      <c r="I57" s="125">
        <v>11422727</v>
      </c>
      <c r="J57" s="111"/>
      <c r="K57" s="125">
        <v>1142273</v>
      </c>
      <c r="L57" s="120"/>
    </row>
    <row r="58" spans="2:12" ht="21.75" customHeight="1">
      <c r="B58" s="111" t="s">
        <v>374</v>
      </c>
      <c r="C58" s="67" t="str">
        <f>IF(F58=0,"",VLOOKUP(F58,DS!$C$3:$E$75,3,0))</f>
        <v>AA/16P</v>
      </c>
      <c r="D58" s="112" t="s">
        <v>1252</v>
      </c>
      <c r="E58" s="112">
        <v>43074</v>
      </c>
      <c r="F58" s="113" t="s">
        <v>344</v>
      </c>
      <c r="G58" s="67" t="str">
        <f>IF(F58=0,"",VLOOKUP(F58,DS!$C$3:$E$79,2,0))</f>
        <v>0300450673</v>
      </c>
      <c r="H58" s="113" t="s">
        <v>682</v>
      </c>
      <c r="I58" s="125">
        <v>2756491</v>
      </c>
      <c r="J58" s="111"/>
      <c r="K58" s="125">
        <v>275649</v>
      </c>
      <c r="L58" s="120"/>
    </row>
    <row r="59" spans="2:12" ht="21.75" customHeight="1">
      <c r="B59" s="111" t="s">
        <v>376</v>
      </c>
      <c r="C59" s="67" t="str">
        <f>IF(F59=0,"",VLOOKUP(F59,DS!$C$3:$E$75,3,0))</f>
        <v>AA/14P</v>
      </c>
      <c r="D59" s="112" t="s">
        <v>1253</v>
      </c>
      <c r="E59" s="112">
        <v>43075</v>
      </c>
      <c r="F59" s="113" t="s">
        <v>517</v>
      </c>
      <c r="G59" s="67" t="str">
        <f>IF(F59=0,"",VLOOKUP(F59,DS!$C$3:$E$79,2,0))</f>
        <v>0301481321</v>
      </c>
      <c r="H59" s="113" t="s">
        <v>373</v>
      </c>
      <c r="I59" s="125">
        <v>3205000</v>
      </c>
      <c r="J59" s="111"/>
      <c r="K59" s="125">
        <v>320500</v>
      </c>
      <c r="L59" s="120"/>
    </row>
    <row r="60" spans="2:12" ht="21.75" customHeight="1">
      <c r="B60" s="111" t="s">
        <v>380</v>
      </c>
      <c r="C60" s="67" t="str">
        <f>IF(F60=0,"",VLOOKUP(F60,DS!$C$3:$E$75,3,0))</f>
        <v>LA/16E</v>
      </c>
      <c r="D60" s="112" t="s">
        <v>1254</v>
      </c>
      <c r="E60" s="112">
        <v>43075</v>
      </c>
      <c r="F60" s="113" t="s">
        <v>348</v>
      </c>
      <c r="G60" s="67" t="str">
        <f>IF(F60=0,"",VLOOKUP(F60,DS!$C$3:$E$79,2,0))</f>
        <v>0106869738-030</v>
      </c>
      <c r="H60" s="113" t="s">
        <v>1255</v>
      </c>
      <c r="I60" s="125">
        <v>1928035</v>
      </c>
      <c r="J60" s="111"/>
      <c r="K60" s="125">
        <v>192804</v>
      </c>
      <c r="L60" s="120"/>
    </row>
    <row r="61" spans="2:12" ht="21.75" customHeight="1">
      <c r="B61" s="111" t="s">
        <v>382</v>
      </c>
      <c r="C61" s="67" t="str">
        <f>IF(F61=0,"",VLOOKUP(F61,DS!$C$3:$E$75,3,0))</f>
        <v>LA/16E</v>
      </c>
      <c r="D61" s="113" t="s">
        <v>1256</v>
      </c>
      <c r="E61" s="112">
        <v>43075</v>
      </c>
      <c r="F61" s="113" t="s">
        <v>348</v>
      </c>
      <c r="G61" s="67" t="str">
        <f>IF(F61=0,"",VLOOKUP(F61,DS!$C$3:$E$79,2,0))</f>
        <v>0106869738-030</v>
      </c>
      <c r="H61" s="113" t="s">
        <v>1255</v>
      </c>
      <c r="I61" s="125">
        <v>921848</v>
      </c>
      <c r="J61" s="111"/>
      <c r="K61" s="125">
        <v>92185</v>
      </c>
      <c r="L61" s="120"/>
    </row>
    <row r="62" spans="2:12" ht="21.75" customHeight="1">
      <c r="B62" s="111" t="s">
        <v>385</v>
      </c>
      <c r="C62" s="67" t="str">
        <f>IF(F62=0,"",VLOOKUP(F62,DS!$C$3:$E$75,3,0))</f>
        <v>TP/17P</v>
      </c>
      <c r="D62" s="112" t="s">
        <v>1257</v>
      </c>
      <c r="E62" s="112">
        <v>43076</v>
      </c>
      <c r="F62" s="113" t="s">
        <v>1065</v>
      </c>
      <c r="G62" s="67" t="str">
        <f>IF(F62=0,"",VLOOKUP(F62,DS!$C$3:$E$79,2,0))</f>
        <v>302554935</v>
      </c>
      <c r="H62" s="113" t="s">
        <v>337</v>
      </c>
      <c r="I62" s="125">
        <v>3500000</v>
      </c>
      <c r="J62" s="111"/>
      <c r="K62" s="125">
        <v>175000</v>
      </c>
      <c r="L62" s="120"/>
    </row>
    <row r="63" spans="2:12" ht="21.75" customHeight="1">
      <c r="B63" s="111" t="s">
        <v>389</v>
      </c>
      <c r="C63" s="67" t="str">
        <f>IF(F63=0,"",VLOOKUP(F63,DS!$C$3:$E$75,3,0))</f>
        <v>TP/17P</v>
      </c>
      <c r="D63" s="112" t="s">
        <v>1258</v>
      </c>
      <c r="E63" s="112">
        <v>43076</v>
      </c>
      <c r="F63" s="113" t="s">
        <v>1065</v>
      </c>
      <c r="G63" s="67" t="str">
        <f>IF(F63=0,"",VLOOKUP(F63,DS!$C$3:$E$79,2,0))</f>
        <v>302554935</v>
      </c>
      <c r="H63" s="113" t="s">
        <v>337</v>
      </c>
      <c r="I63" s="125">
        <v>400000</v>
      </c>
      <c r="J63" s="111"/>
      <c r="K63" s="125">
        <v>20000</v>
      </c>
      <c r="L63" s="120"/>
    </row>
    <row r="64" spans="2:12" ht="21.75" customHeight="1">
      <c r="B64" s="111" t="s">
        <v>391</v>
      </c>
      <c r="C64" s="67" t="str">
        <f>IF(F64=0,"",VLOOKUP(F64,DS!$C$3:$E$75,3,0))</f>
        <v>PA/16P</v>
      </c>
      <c r="D64" s="112" t="s">
        <v>1259</v>
      </c>
      <c r="E64" s="112">
        <v>43077</v>
      </c>
      <c r="F64" s="113" t="s">
        <v>333</v>
      </c>
      <c r="G64" s="67" t="str">
        <f>IF(F64=0,"",VLOOKUP(F64,DS!$C$3:$E$79,2,0))</f>
        <v>0301225896</v>
      </c>
      <c r="H64" s="113" t="s">
        <v>334</v>
      </c>
      <c r="I64" s="125">
        <v>860000</v>
      </c>
      <c r="J64" s="111"/>
      <c r="K64" s="125">
        <v>86000</v>
      </c>
      <c r="L64" s="120"/>
    </row>
    <row r="65" spans="2:12" ht="21.75" customHeight="1">
      <c r="B65" s="111" t="s">
        <v>394</v>
      </c>
      <c r="C65" s="67" t="str">
        <f>IF(F65=0,"",VLOOKUP(F65,DS!$C$3:$E$75,3,0))</f>
        <v>PT/16P</v>
      </c>
      <c r="D65" s="112" t="s">
        <v>1260</v>
      </c>
      <c r="E65" s="112">
        <v>43083</v>
      </c>
      <c r="F65" s="113" t="s">
        <v>808</v>
      </c>
      <c r="G65" s="67" t="str">
        <f>IF(F65=0,"",VLOOKUP(F65,DS!$C$3:$E$79,2,0))</f>
        <v>0305200772</v>
      </c>
      <c r="H65" s="113" t="s">
        <v>809</v>
      </c>
      <c r="I65" s="125">
        <v>1800000</v>
      </c>
      <c r="J65" s="111"/>
      <c r="K65" s="125">
        <v>180000</v>
      </c>
      <c r="L65" s="120"/>
    </row>
    <row r="66" spans="2:12" ht="21.75" customHeight="1">
      <c r="B66" s="111" t="s">
        <v>398</v>
      </c>
      <c r="C66" s="67" t="str">
        <f>IF(F66=0,"",VLOOKUP(F66,DS!$C$3:$E$75,3,0))</f>
        <v>AA/14P</v>
      </c>
      <c r="D66" s="112" t="s">
        <v>1261</v>
      </c>
      <c r="E66" s="112">
        <v>43084</v>
      </c>
      <c r="F66" s="113" t="s">
        <v>358</v>
      </c>
      <c r="G66" s="67" t="str">
        <f>IF(F66=0,"",VLOOKUP(F66,DS!$C$3:$E$79,2,0))</f>
        <v>0302499201</v>
      </c>
      <c r="H66" s="113" t="s">
        <v>359</v>
      </c>
      <c r="I66" s="125">
        <v>11422727</v>
      </c>
      <c r="J66" s="111"/>
      <c r="K66" s="125">
        <v>1142273</v>
      </c>
      <c r="L66" s="120"/>
    </row>
    <row r="67" spans="2:12" ht="21.75" customHeight="1">
      <c r="B67" s="111" t="s">
        <v>400</v>
      </c>
      <c r="C67" s="67" t="str">
        <f>IF(F67=0,"",VLOOKUP(F67,DS!$C$3:$E$75,3,0))</f>
        <v>AA/16P</v>
      </c>
      <c r="D67" s="112" t="s">
        <v>1262</v>
      </c>
      <c r="E67" s="112">
        <v>43084</v>
      </c>
      <c r="F67" s="113" t="s">
        <v>344</v>
      </c>
      <c r="G67" s="67" t="str">
        <f>IF(F67=0,"",VLOOKUP(F67,DS!$C$3:$E$79,2,0))</f>
        <v>0300450673</v>
      </c>
      <c r="H67" s="113" t="s">
        <v>682</v>
      </c>
      <c r="I67" s="125">
        <v>2500072</v>
      </c>
      <c r="J67" s="111"/>
      <c r="K67" s="125">
        <v>250008</v>
      </c>
      <c r="L67" s="120"/>
    </row>
    <row r="68" spans="2:12" ht="21.75" customHeight="1">
      <c r="B68" s="111" t="s">
        <v>403</v>
      </c>
      <c r="C68" s="67" t="str">
        <f>IF(F68=0,"",VLOOKUP(F68,DS!$C$3:$E$75,3,0))</f>
        <v>AA/16P</v>
      </c>
      <c r="D68" s="112" t="s">
        <v>1263</v>
      </c>
      <c r="E68" s="112">
        <v>43089</v>
      </c>
      <c r="F68" s="113" t="s">
        <v>344</v>
      </c>
      <c r="G68" s="67" t="str">
        <f>IF(F68=0,"",VLOOKUP(F68,DS!$C$3:$E$79,2,0))</f>
        <v>0300450673</v>
      </c>
      <c r="H68" s="113" t="s">
        <v>682</v>
      </c>
      <c r="I68" s="125">
        <v>1688291</v>
      </c>
      <c r="J68" s="111"/>
      <c r="K68" s="125">
        <v>168829</v>
      </c>
      <c r="L68" s="120"/>
    </row>
    <row r="69" spans="2:12" ht="21.75" customHeight="1">
      <c r="B69" s="111" t="s">
        <v>407</v>
      </c>
      <c r="C69" s="67" t="str">
        <f>IF(F69=0,"",VLOOKUP(F69,DS!$C$3:$E$75,3,0))</f>
        <v>SE/17P</v>
      </c>
      <c r="D69" s="112" t="s">
        <v>1264</v>
      </c>
      <c r="E69" s="112">
        <v>43094</v>
      </c>
      <c r="F69" s="113" t="s">
        <v>984</v>
      </c>
      <c r="G69" s="67" t="str">
        <f>IF(F69=0,"",VLOOKUP(F69,DS!$C$3:$E$79,2,0))</f>
        <v>0300740037</v>
      </c>
      <c r="H69" s="113" t="s">
        <v>1265</v>
      </c>
      <c r="I69" s="125">
        <v>354533</v>
      </c>
      <c r="J69" s="111"/>
      <c r="K69" s="125">
        <v>35453</v>
      </c>
      <c r="L69" s="120"/>
    </row>
    <row r="70" spans="2:12" ht="21.75" customHeight="1">
      <c r="B70" s="111" t="s">
        <v>408</v>
      </c>
      <c r="C70" s="67" t="str">
        <f>IF(F70=0,"",VLOOKUP(F70,DS!$C$3:$E$75,3,0))</f>
        <v>AA/14P</v>
      </c>
      <c r="D70" s="112" t="s">
        <v>1266</v>
      </c>
      <c r="E70" s="112">
        <v>43095</v>
      </c>
      <c r="F70" s="113" t="s">
        <v>517</v>
      </c>
      <c r="G70" s="67" t="str">
        <f>IF(F70=0,"",VLOOKUP(F70,DS!$C$3:$E$79,2,0))</f>
        <v>0301481321</v>
      </c>
      <c r="H70" s="113" t="s">
        <v>373</v>
      </c>
      <c r="I70" s="125">
        <v>4290000</v>
      </c>
      <c r="J70" s="111"/>
      <c r="K70" s="125">
        <v>429000</v>
      </c>
      <c r="L70" s="120"/>
    </row>
    <row r="71" spans="2:12" ht="21.75" customHeight="1">
      <c r="B71" s="111" t="s">
        <v>409</v>
      </c>
      <c r="C71" s="67" t="str">
        <f>IF(F71=0,"",VLOOKUP(F71,DS!$C$3:$E$75,3,0))</f>
        <v>TT/16P</v>
      </c>
      <c r="D71" s="112" t="s">
        <v>1267</v>
      </c>
      <c r="E71" s="112">
        <v>43097</v>
      </c>
      <c r="F71" s="113" t="s">
        <v>354</v>
      </c>
      <c r="G71" s="67" t="str">
        <f>IF(F71=0,"",VLOOKUP(F71,DS!$C$3:$E$79,2,0))</f>
        <v>0300710843</v>
      </c>
      <c r="H71" s="113" t="s">
        <v>373</v>
      </c>
      <c r="I71" s="125">
        <v>2670854</v>
      </c>
      <c r="J71" s="111"/>
      <c r="K71" s="125">
        <v>267085</v>
      </c>
      <c r="L71" s="120"/>
    </row>
    <row r="72" spans="2:12" ht="21.75" customHeight="1">
      <c r="B72" s="111" t="s">
        <v>410</v>
      </c>
      <c r="C72" s="67" t="str">
        <f>IF(F72=0,"",VLOOKUP(F72,DS!$C$3:$E$75,3,0))</f>
        <v>HL/15P</v>
      </c>
      <c r="D72" s="112" t="s">
        <v>1268</v>
      </c>
      <c r="E72" s="112">
        <v>43098</v>
      </c>
      <c r="F72" s="113" t="s">
        <v>396</v>
      </c>
      <c r="G72" s="67" t="str">
        <f>IF(F72=0,"",VLOOKUP(F72,DS!$C$3:$E$79,2,0))</f>
        <v>1100678866</v>
      </c>
      <c r="H72" s="113" t="s">
        <v>1269</v>
      </c>
      <c r="I72" s="125">
        <v>11500000</v>
      </c>
      <c r="J72" s="111"/>
      <c r="K72" s="125">
        <v>1150000</v>
      </c>
      <c r="L72" s="120"/>
    </row>
    <row r="73" spans="2:12" ht="21.75" customHeight="1">
      <c r="B73" s="111" t="s">
        <v>411</v>
      </c>
      <c r="C73" s="67" t="str">
        <f>IF(F73=0,"",VLOOKUP(F73,DS!$C$3:$E$75,3,0))</f>
        <v>AA/16P</v>
      </c>
      <c r="D73" s="112" t="s">
        <v>1270</v>
      </c>
      <c r="E73" s="112">
        <v>43100</v>
      </c>
      <c r="F73" s="113" t="s">
        <v>344</v>
      </c>
      <c r="G73" s="67" t="str">
        <f>IF(F73=0,"",VLOOKUP(F73,DS!$C$3:$E$79,2,0))</f>
        <v>0300450673</v>
      </c>
      <c r="H73" s="113" t="s">
        <v>682</v>
      </c>
      <c r="I73" s="125">
        <v>3047927</v>
      </c>
      <c r="J73" s="111"/>
      <c r="K73" s="122">
        <v>304793</v>
      </c>
      <c r="L73" s="120"/>
    </row>
    <row r="74" spans="2:12" ht="21.75" customHeight="1">
      <c r="B74" s="111" t="s">
        <v>412</v>
      </c>
      <c r="C74" s="67"/>
      <c r="D74" s="112"/>
      <c r="E74" s="112">
        <v>43100</v>
      </c>
      <c r="F74" s="113" t="s">
        <v>401</v>
      </c>
      <c r="G74" s="67"/>
      <c r="H74" s="113" t="s">
        <v>1090</v>
      </c>
      <c r="I74" s="125">
        <v>1390909</v>
      </c>
      <c r="J74" s="111"/>
      <c r="K74" s="122">
        <v>139091</v>
      </c>
      <c r="L74" s="120"/>
    </row>
    <row r="75" spans="2:12" ht="21.75" customHeight="1">
      <c r="B75" s="111" t="s">
        <v>413</v>
      </c>
      <c r="C75" s="67" t="str">
        <f>IF(F75=0,"",VLOOKUP(F75,DS!$C$3:$E$75,3,0))</f>
        <v>MM/16T</v>
      </c>
      <c r="D75" s="112" t="s">
        <v>766</v>
      </c>
      <c r="E75" s="112">
        <v>43096</v>
      </c>
      <c r="F75" s="113" t="s">
        <v>767</v>
      </c>
      <c r="G75" s="67" t="str">
        <f>IF(F75=0,"",VLOOKUP(F75,DS!$C$3:$E$79,2,0))</f>
        <v>0301179079</v>
      </c>
      <c r="H75" s="113" t="s">
        <v>526</v>
      </c>
      <c r="I75" s="125">
        <v>50000</v>
      </c>
      <c r="J75" s="111"/>
      <c r="K75" s="122">
        <v>5000</v>
      </c>
      <c r="L75" s="120"/>
    </row>
    <row r="76" spans="2:12" ht="21.75" customHeight="1">
      <c r="B76" s="111" t="s">
        <v>414</v>
      </c>
      <c r="C76" s="67" t="str">
        <f>IF(F76=0,"",VLOOKUP(F76,DS!$C$3:$E$75,3,0))</f>
        <v>MM/16T</v>
      </c>
      <c r="D76" s="112" t="s">
        <v>766</v>
      </c>
      <c r="E76" s="112">
        <v>43096</v>
      </c>
      <c r="F76" s="113" t="s">
        <v>767</v>
      </c>
      <c r="G76" s="67" t="str">
        <f>IF(F76=0,"",VLOOKUP(F76,DS!$C$3:$E$79,2,0))</f>
        <v>0301179079</v>
      </c>
      <c r="H76" s="113" t="s">
        <v>526</v>
      </c>
      <c r="I76" s="125">
        <v>50000</v>
      </c>
      <c r="J76" s="111"/>
      <c r="K76" s="122">
        <v>5000</v>
      </c>
      <c r="L76" s="120"/>
    </row>
    <row r="77" spans="2:12" ht="21.75" customHeight="1">
      <c r="B77" s="111" t="s">
        <v>415</v>
      </c>
      <c r="C77" s="67" t="str">
        <f>IF(F77=0,"",VLOOKUP(F77,DS!$C$3:$E$75,3,0))</f>
        <v>MM/16T</v>
      </c>
      <c r="D77" s="112" t="s">
        <v>766</v>
      </c>
      <c r="E77" s="112">
        <v>43096</v>
      </c>
      <c r="F77" s="113" t="s">
        <v>767</v>
      </c>
      <c r="G77" s="67" t="str">
        <f>IF(F77=0,"",VLOOKUP(F77,DS!$C$3:$E$79,2,0))</f>
        <v>0301179079</v>
      </c>
      <c r="H77" s="113" t="s">
        <v>526</v>
      </c>
      <c r="I77" s="125">
        <v>50000</v>
      </c>
      <c r="J77" s="111"/>
      <c r="K77" s="122">
        <v>5000</v>
      </c>
      <c r="L77" s="120"/>
    </row>
    <row r="78" spans="2:12" ht="21.75" customHeight="1">
      <c r="B78" s="111" t="s">
        <v>417</v>
      </c>
      <c r="C78" s="67" t="str">
        <f>IF(F78=0,"",VLOOKUP(F78,DS!$C$3:$E$75,3,0))</f>
        <v>MM/16T</v>
      </c>
      <c r="D78" s="112" t="s">
        <v>766</v>
      </c>
      <c r="E78" s="112">
        <v>43096</v>
      </c>
      <c r="F78" s="113" t="s">
        <v>767</v>
      </c>
      <c r="G78" s="67" t="str">
        <f>IF(F78=0,"",VLOOKUP(F78,DS!$C$3:$E$79,2,0))</f>
        <v>0301179079</v>
      </c>
      <c r="H78" s="113" t="s">
        <v>526</v>
      </c>
      <c r="I78" s="125">
        <v>50000</v>
      </c>
      <c r="J78" s="111"/>
      <c r="K78" s="122">
        <v>5000</v>
      </c>
      <c r="L78" s="120"/>
    </row>
    <row r="79" spans="2:12" ht="21.75" customHeight="1">
      <c r="B79" s="111" t="s">
        <v>421</v>
      </c>
      <c r="C79" s="67" t="str">
        <f>IF(F79=0,"",VLOOKUP(F79,DS!$C$3:$E$75,3,0))</f>
        <v>SG/17T</v>
      </c>
      <c r="D79" s="112" t="s">
        <v>820</v>
      </c>
      <c r="E79" s="112">
        <v>43070</v>
      </c>
      <c r="F79" s="113" t="s">
        <v>821</v>
      </c>
      <c r="G79" s="67" t="str">
        <f>IF(F79=0,"",VLOOKUP(F79,DS!$C$3:$E$79,2,0))</f>
        <v>0100233583-007</v>
      </c>
      <c r="H79" s="113" t="s">
        <v>406</v>
      </c>
      <c r="I79" s="125">
        <v>1000000</v>
      </c>
      <c r="J79" s="111"/>
      <c r="K79" s="122">
        <v>100000</v>
      </c>
      <c r="L79" s="120"/>
    </row>
    <row r="80" spans="2:12" ht="21.75" customHeight="1">
      <c r="B80" s="111" t="s">
        <v>422</v>
      </c>
      <c r="C80" s="67" t="str">
        <f>IF(F80=0,"",VLOOKUP(F80,DS!$C$3:$E$75,3,0))</f>
        <v>SG/17T</v>
      </c>
      <c r="D80" s="112" t="s">
        <v>820</v>
      </c>
      <c r="E80" s="112">
        <v>43081</v>
      </c>
      <c r="F80" s="113" t="s">
        <v>821</v>
      </c>
      <c r="G80" s="67" t="str">
        <f>IF(F80=0,"",VLOOKUP(F80,DS!$C$3:$E$79,2,0))</f>
        <v>0100233583-007</v>
      </c>
      <c r="H80" s="113" t="s">
        <v>406</v>
      </c>
      <c r="I80" s="125">
        <v>1000000</v>
      </c>
      <c r="J80" s="111"/>
      <c r="K80" s="122">
        <v>100000</v>
      </c>
      <c r="L80" s="120"/>
    </row>
    <row r="81" spans="2:12" ht="21.75" customHeight="1">
      <c r="B81" s="111" t="s">
        <v>423</v>
      </c>
      <c r="C81" s="67" t="str">
        <f>IF(F81=0,"",VLOOKUP(F81,DS!$C$3:$E$75,3,0))</f>
        <v>SG/17T</v>
      </c>
      <c r="D81" s="112" t="s">
        <v>820</v>
      </c>
      <c r="E81" s="112">
        <v>43090</v>
      </c>
      <c r="F81" s="113" t="s">
        <v>821</v>
      </c>
      <c r="G81" s="67" t="str">
        <f>IF(F81=0,"",VLOOKUP(F81,DS!$C$3:$E$79,2,0))</f>
        <v>0100233583-007</v>
      </c>
      <c r="H81" s="113" t="s">
        <v>406</v>
      </c>
      <c r="I81" s="125">
        <v>60000</v>
      </c>
      <c r="J81" s="111"/>
      <c r="K81" s="122">
        <v>6000</v>
      </c>
      <c r="L81" s="120"/>
    </row>
    <row r="82" spans="2:12" ht="21.75" customHeight="1">
      <c r="B82" s="111" t="s">
        <v>424</v>
      </c>
      <c r="C82" s="67" t="str">
        <f>IF(F82=0,"",VLOOKUP(F82,DS!$C$3:$E$75,3,0))</f>
        <v>SG/17T</v>
      </c>
      <c r="D82" s="112" t="s">
        <v>820</v>
      </c>
      <c r="E82" s="112">
        <v>43090</v>
      </c>
      <c r="F82" s="113" t="s">
        <v>821</v>
      </c>
      <c r="G82" s="67" t="str">
        <f>IF(F82=0,"",VLOOKUP(F82,DS!$C$3:$E$79,2,0))</f>
        <v>0100233583-007</v>
      </c>
      <c r="H82" s="113" t="s">
        <v>406</v>
      </c>
      <c r="I82" s="125">
        <v>15000</v>
      </c>
      <c r="J82" s="111"/>
      <c r="K82" s="122">
        <v>1500</v>
      </c>
      <c r="L82" s="120"/>
    </row>
    <row r="83" spans="2:12" ht="21.75" customHeight="1">
      <c r="B83" s="111" t="s">
        <v>425</v>
      </c>
      <c r="C83" s="67" t="str">
        <f>IF(F83=0,"",VLOOKUP(F83,DS!$C$3:$E$75,3,0))</f>
        <v>SG/17T</v>
      </c>
      <c r="D83" s="112" t="s">
        <v>820</v>
      </c>
      <c r="E83" s="112">
        <v>43090</v>
      </c>
      <c r="F83" s="113" t="s">
        <v>821</v>
      </c>
      <c r="G83" s="67" t="str">
        <f>IF(F83=0,"",VLOOKUP(F83,DS!$C$3:$E$79,2,0))</f>
        <v>0100233583-007</v>
      </c>
      <c r="H83" s="113" t="s">
        <v>406</v>
      </c>
      <c r="I83" s="125">
        <v>15000</v>
      </c>
      <c r="J83" s="111"/>
      <c r="K83" s="122">
        <v>1500</v>
      </c>
      <c r="L83" s="120"/>
    </row>
    <row r="84" spans="2:12" ht="21.75" customHeight="1">
      <c r="B84" s="111" t="s">
        <v>589</v>
      </c>
      <c r="C84" s="67" t="str">
        <f>IF(F84=0,"",VLOOKUP(F84,DS!$C$3:$E$75,3,0))</f>
        <v>SG/17T</v>
      </c>
      <c r="D84" s="112" t="s">
        <v>820</v>
      </c>
      <c r="E84" s="112">
        <v>43090</v>
      </c>
      <c r="F84" s="113" t="s">
        <v>821</v>
      </c>
      <c r="G84" s="67" t="str">
        <f>IF(F84=0,"",VLOOKUP(F84,DS!$C$3:$E$79,2,0))</f>
        <v>0100233583-007</v>
      </c>
      <c r="H84" s="113" t="s">
        <v>406</v>
      </c>
      <c r="I84" s="125">
        <v>15000</v>
      </c>
      <c r="J84" s="111"/>
      <c r="K84" s="122">
        <v>1500</v>
      </c>
      <c r="L84" s="120"/>
    </row>
    <row r="85" spans="2:12" ht="21.75" customHeight="1">
      <c r="B85" s="111" t="s">
        <v>591</v>
      </c>
      <c r="C85" s="67" t="str">
        <f>IF(F85=0,"",VLOOKUP(F85,DS!$C$3:$E$75,3,0))</f>
        <v>SG/17T</v>
      </c>
      <c r="D85" s="112" t="s">
        <v>820</v>
      </c>
      <c r="E85" s="112">
        <v>43090</v>
      </c>
      <c r="F85" s="113" t="s">
        <v>821</v>
      </c>
      <c r="G85" s="67" t="str">
        <f>IF(F85=0,"",VLOOKUP(F85,DS!$C$3:$E$79,2,0))</f>
        <v>0100233583-007</v>
      </c>
      <c r="H85" s="113" t="s">
        <v>406</v>
      </c>
      <c r="I85" s="125">
        <v>15000</v>
      </c>
      <c r="J85" s="111"/>
      <c r="K85" s="122">
        <v>1500</v>
      </c>
      <c r="L85" s="120"/>
    </row>
    <row r="86" spans="2:12" ht="21.75" customHeight="1">
      <c r="B86" s="111" t="s">
        <v>592</v>
      </c>
      <c r="C86" s="67" t="str">
        <f>IF(F86=0,"",VLOOKUP(F86,DS!$C$3:$E$75,3,0))</f>
        <v>SG/17T</v>
      </c>
      <c r="D86" s="112" t="s">
        <v>820</v>
      </c>
      <c r="E86" s="112">
        <v>43091</v>
      </c>
      <c r="F86" s="113" t="s">
        <v>821</v>
      </c>
      <c r="G86" s="67" t="str">
        <f>IF(F86=0,"",VLOOKUP(F86,DS!$C$3:$E$79,2,0))</f>
        <v>0100233583-007</v>
      </c>
      <c r="H86" s="113" t="s">
        <v>406</v>
      </c>
      <c r="I86" s="125">
        <v>60000</v>
      </c>
      <c r="J86" s="111"/>
      <c r="K86" s="122">
        <v>6000</v>
      </c>
      <c r="L86" s="120"/>
    </row>
    <row r="87" spans="2:12" ht="21.75" customHeight="1">
      <c r="B87" s="111" t="s">
        <v>593</v>
      </c>
      <c r="C87" s="67" t="str">
        <f>IF(F87=0,"",VLOOKUP(F87,DS!$C$3:$E$75,3,0))</f>
        <v>SG/17T</v>
      </c>
      <c r="D87" s="112" t="s">
        <v>820</v>
      </c>
      <c r="E87" s="112">
        <v>43094</v>
      </c>
      <c r="F87" s="113" t="s">
        <v>821</v>
      </c>
      <c r="G87" s="67" t="str">
        <f>IF(F87=0,"",VLOOKUP(F87,DS!$C$3:$E$79,2,0))</f>
        <v>0100233583-007</v>
      </c>
      <c r="H87" s="113" t="s">
        <v>406</v>
      </c>
      <c r="I87" s="125">
        <v>156000</v>
      </c>
      <c r="J87" s="111"/>
      <c r="K87" s="125">
        <v>15600</v>
      </c>
      <c r="L87" s="120"/>
    </row>
    <row r="88" spans="2:12" ht="21.75" customHeight="1">
      <c r="B88" s="111" t="s">
        <v>594</v>
      </c>
      <c r="C88" s="67" t="str">
        <f>IF(F88=0,"",VLOOKUP(F88,DS!$C$3:$E$75,3,0))</f>
        <v>SG/17T</v>
      </c>
      <c r="D88" s="112" t="s">
        <v>820</v>
      </c>
      <c r="E88" s="112">
        <v>43463</v>
      </c>
      <c r="F88" s="113" t="s">
        <v>821</v>
      </c>
      <c r="G88" s="67" t="str">
        <f>IF(F88=0,"",VLOOKUP(F88,DS!$C$3:$E$79,2,0))</f>
        <v>0100233583-007</v>
      </c>
      <c r="H88" s="113" t="s">
        <v>1091</v>
      </c>
      <c r="I88" s="125">
        <v>26000</v>
      </c>
      <c r="J88" s="111"/>
      <c r="K88" s="122">
        <v>2600</v>
      </c>
      <c r="L88" s="120"/>
    </row>
    <row r="89" spans="2:12" ht="21.75" customHeight="1">
      <c r="B89" s="111" t="s">
        <v>595</v>
      </c>
      <c r="C89" s="67" t="str">
        <f>IF(F89=0,"",VLOOKUP(F89,DS!$C$3:$E$75,3,0))</f>
        <v>BT/17T</v>
      </c>
      <c r="D89" s="112" t="s">
        <v>418</v>
      </c>
      <c r="E89" s="112">
        <v>43045</v>
      </c>
      <c r="F89" s="113" t="s">
        <v>419</v>
      </c>
      <c r="G89" s="67" t="str">
        <f>IF(F89=0,"",VLOOKUP(F89,DS!$C$3:$E$79,2,0))</f>
        <v>0301179079-035</v>
      </c>
      <c r="H89" s="113" t="s">
        <v>590</v>
      </c>
      <c r="I89" s="125">
        <v>227500</v>
      </c>
      <c r="J89" s="111"/>
      <c r="K89" s="122">
        <v>22750</v>
      </c>
      <c r="L89" s="120"/>
    </row>
    <row r="90" spans="2:12" ht="21.75" customHeight="1">
      <c r="B90" s="111" t="s">
        <v>597</v>
      </c>
      <c r="C90" s="67" t="str">
        <f>IF(F90=0,"",VLOOKUP(F90,DS!$C$3:$E$75,3,0))</f>
        <v>BT/17T</v>
      </c>
      <c r="D90" s="112" t="s">
        <v>418</v>
      </c>
      <c r="E90" s="112">
        <v>43045</v>
      </c>
      <c r="F90" s="113" t="s">
        <v>419</v>
      </c>
      <c r="G90" s="67" t="str">
        <f>IF(F90=0,"",VLOOKUP(F90,DS!$C$3:$E$79,2,0))</f>
        <v>0301179079-035</v>
      </c>
      <c r="H90" s="113" t="s">
        <v>1271</v>
      </c>
      <c r="I90" s="125">
        <v>113750</v>
      </c>
      <c r="J90" s="111"/>
      <c r="K90" s="122">
        <v>11375</v>
      </c>
      <c r="L90" s="120"/>
    </row>
    <row r="91" spans="2:12" ht="21.75" customHeight="1">
      <c r="B91" s="111" t="s">
        <v>598</v>
      </c>
      <c r="C91" s="67" t="str">
        <f>IF(F91=0,"",VLOOKUP(F91,DS!$C$3:$E$75,3,0))</f>
        <v>BT/17T</v>
      </c>
      <c r="D91" s="112" t="s">
        <v>418</v>
      </c>
      <c r="E91" s="112">
        <v>43075</v>
      </c>
      <c r="F91" s="113" t="s">
        <v>419</v>
      </c>
      <c r="G91" s="67" t="str">
        <f>IF(F91=0,"",VLOOKUP(F91,DS!$C$3:$E$79,2,0))</f>
        <v>0301179079-035</v>
      </c>
      <c r="H91" s="113" t="s">
        <v>590</v>
      </c>
      <c r="I91" s="125">
        <v>15000</v>
      </c>
      <c r="J91" s="111"/>
      <c r="K91" s="122">
        <v>1500</v>
      </c>
      <c r="L91" s="120"/>
    </row>
    <row r="92" spans="2:12" ht="21.75" customHeight="1">
      <c r="B92" s="111" t="s">
        <v>599</v>
      </c>
      <c r="C92" s="67" t="str">
        <f>IF(F92=0,"",VLOOKUP(F92,DS!$C$3:$E$75,3,0))</f>
        <v>BT/17P</v>
      </c>
      <c r="D92" s="112" t="s">
        <v>418</v>
      </c>
      <c r="E92" s="112">
        <v>43087</v>
      </c>
      <c r="F92" s="113" t="s">
        <v>1150</v>
      </c>
      <c r="G92" s="67" t="str">
        <f>IF(F92=0,"",VLOOKUP(F92,DS!$C$3:$E$79,2,0))</f>
        <v>0312654537</v>
      </c>
      <c r="H92" s="113" t="s">
        <v>590</v>
      </c>
      <c r="I92" s="125">
        <v>22800</v>
      </c>
      <c r="J92" s="111"/>
      <c r="K92" s="122">
        <v>2280</v>
      </c>
      <c r="L92" s="120"/>
    </row>
    <row r="93" spans="2:12" ht="21.75" customHeight="1">
      <c r="B93" s="111" t="s">
        <v>600</v>
      </c>
      <c r="C93" s="67" t="str">
        <f>IF(F93=0,"",VLOOKUP(F93,DS!$C$3:$E$75,3,0))</f>
        <v>BT/17T</v>
      </c>
      <c r="D93" s="112" t="s">
        <v>418</v>
      </c>
      <c r="E93" s="112">
        <v>43097</v>
      </c>
      <c r="F93" s="113" t="s">
        <v>419</v>
      </c>
      <c r="G93" s="67" t="str">
        <f>IF(F93=0,"",VLOOKUP(F93,DS!$C$3:$E$79,2,0))</f>
        <v>0301179079-035</v>
      </c>
      <c r="H93" s="113" t="s">
        <v>526</v>
      </c>
      <c r="I93" s="125">
        <v>50000</v>
      </c>
      <c r="J93" s="111"/>
      <c r="K93" s="122">
        <v>5000</v>
      </c>
      <c r="L93" s="120"/>
    </row>
    <row r="94" spans="2:12" ht="21.75" customHeight="1">
      <c r="B94" s="111" t="s">
        <v>601</v>
      </c>
      <c r="C94" s="67" t="str">
        <f>IF(F94=0,"",VLOOKUP(F94,DS!$C$3:$E$75,3,0))</f>
        <v>BT/17T</v>
      </c>
      <c r="D94" s="112" t="s">
        <v>418</v>
      </c>
      <c r="E94" s="112">
        <v>43097</v>
      </c>
      <c r="F94" s="113" t="s">
        <v>419</v>
      </c>
      <c r="G94" s="67" t="str">
        <f>IF(F94=0,"",VLOOKUP(F94,DS!$C$3:$E$79,2,0))</f>
        <v>0301179079-035</v>
      </c>
      <c r="H94" s="113" t="s">
        <v>526</v>
      </c>
      <c r="I94" s="125">
        <v>50000</v>
      </c>
      <c r="J94" s="111"/>
      <c r="K94" s="122">
        <v>5000</v>
      </c>
      <c r="L94" s="120"/>
    </row>
    <row r="95" spans="2:12" ht="21.75" customHeight="1">
      <c r="B95" s="111" t="s">
        <v>602</v>
      </c>
      <c r="C95" s="67" t="str">
        <f>IF(F95=0,"",VLOOKUP(F95,DS!$C$3:$E$75,3,0))</f>
        <v>BT/17T</v>
      </c>
      <c r="D95" s="112" t="s">
        <v>418</v>
      </c>
      <c r="E95" s="112">
        <v>43097</v>
      </c>
      <c r="F95" s="113" t="s">
        <v>419</v>
      </c>
      <c r="G95" s="67" t="str">
        <f>IF(F95=0,"",VLOOKUP(F95,DS!$C$3:$E$79,2,0))</f>
        <v>0301179079-035</v>
      </c>
      <c r="H95" s="113" t="s">
        <v>590</v>
      </c>
      <c r="I95" s="125">
        <v>1500000</v>
      </c>
      <c r="J95" s="111"/>
      <c r="K95" s="122">
        <v>150000</v>
      </c>
      <c r="L95" s="120"/>
    </row>
    <row r="96" spans="2:12" ht="21.75" customHeight="1">
      <c r="B96" s="111" t="s">
        <v>603</v>
      </c>
      <c r="C96" s="67" t="str">
        <f>IF(F96=0,"",VLOOKUP(F96,DS!$C$3:$E$75,3,0))</f>
        <v>AA/17T</v>
      </c>
      <c r="D96" s="112" t="s">
        <v>404</v>
      </c>
      <c r="E96" s="112">
        <v>43074</v>
      </c>
      <c r="F96" s="113" t="s">
        <v>405</v>
      </c>
      <c r="G96" s="67" t="str">
        <f>IF(F96=0,"",VLOOKUP(F96,DS!$C$3:$E$79,2,0))</f>
        <v>0101057919-029</v>
      </c>
      <c r="H96" s="113" t="s">
        <v>590</v>
      </c>
      <c r="I96" s="125">
        <v>180000</v>
      </c>
      <c r="J96" s="111"/>
      <c r="K96" s="122">
        <v>18000</v>
      </c>
      <c r="L96" s="120"/>
    </row>
    <row r="97" spans="2:12" ht="21.75" customHeight="1">
      <c r="B97" s="111" t="s">
        <v>604</v>
      </c>
      <c r="C97" s="67" t="str">
        <f>IF(F97=0,"",VLOOKUP(F97,DS!$C$3:$E$75,3,0))</f>
        <v>AA/17T</v>
      </c>
      <c r="D97" s="112" t="s">
        <v>404</v>
      </c>
      <c r="E97" s="112">
        <v>43077</v>
      </c>
      <c r="F97" s="113" t="s">
        <v>405</v>
      </c>
      <c r="G97" s="67" t="str">
        <f>IF(F97=0,"",VLOOKUP(F97,DS!$C$3:$E$79,2,0))</f>
        <v>0101057919-029</v>
      </c>
      <c r="H97" s="113" t="s">
        <v>590</v>
      </c>
      <c r="I97" s="125">
        <v>113750</v>
      </c>
      <c r="J97" s="111"/>
      <c r="K97" s="122">
        <v>11375</v>
      </c>
      <c r="L97" s="120"/>
    </row>
    <row r="98" spans="2:12" ht="21.75" customHeight="1">
      <c r="B98" s="111" t="s">
        <v>605</v>
      </c>
      <c r="C98" s="67" t="str">
        <f>IF(F98=0,"",VLOOKUP(F98,DS!$C$3:$E$75,3,0))</f>
        <v>AA/17T</v>
      </c>
      <c r="D98" s="112" t="s">
        <v>404</v>
      </c>
      <c r="E98" s="112">
        <v>43077</v>
      </c>
      <c r="F98" s="113" t="s">
        <v>405</v>
      </c>
      <c r="G98" s="67" t="str">
        <f>IF(F98=0,"",VLOOKUP(F98,DS!$C$3:$E$79,2,0))</f>
        <v>0101057919-029</v>
      </c>
      <c r="H98" s="113" t="s">
        <v>704</v>
      </c>
      <c r="I98" s="125">
        <v>1166256</v>
      </c>
      <c r="J98" s="111"/>
      <c r="K98" s="122">
        <v>116626</v>
      </c>
      <c r="L98" s="120"/>
    </row>
    <row r="99" spans="2:12" ht="21.75" customHeight="1">
      <c r="B99" s="111" t="s">
        <v>606</v>
      </c>
      <c r="C99" s="67" t="str">
        <f>IF(F99=0,"",VLOOKUP(F99,DS!$C$3:$E$75,3,0))</f>
        <v>AA/17T</v>
      </c>
      <c r="D99" s="112" t="s">
        <v>404</v>
      </c>
      <c r="E99" s="112">
        <v>43088</v>
      </c>
      <c r="F99" s="113" t="s">
        <v>405</v>
      </c>
      <c r="G99" s="67" t="str">
        <f>IF(F99=0,"",VLOOKUP(F99,DS!$C$3:$E$79,2,0))</f>
        <v>0101057919-029</v>
      </c>
      <c r="H99" s="113" t="s">
        <v>590</v>
      </c>
      <c r="I99" s="125">
        <v>1000000</v>
      </c>
      <c r="J99" s="111"/>
      <c r="K99" s="122">
        <v>100000</v>
      </c>
      <c r="L99" s="120"/>
    </row>
    <row r="100" spans="2:12" ht="21.75" customHeight="1">
      <c r="B100" s="111" t="s">
        <v>607</v>
      </c>
      <c r="C100" s="67" t="str">
        <f>IF(F100=0,"",VLOOKUP(F100,DS!$C$3:$E$75,3,0))</f>
        <v>AA/17T</v>
      </c>
      <c r="D100" s="112" t="s">
        <v>404</v>
      </c>
      <c r="E100" s="112">
        <v>43090</v>
      </c>
      <c r="F100" s="113" t="s">
        <v>405</v>
      </c>
      <c r="G100" s="67" t="str">
        <f>IF(F100=0,"",VLOOKUP(F100,DS!$C$3:$E$79,2,0))</f>
        <v>0101057919-029</v>
      </c>
      <c r="H100" s="113" t="s">
        <v>704</v>
      </c>
      <c r="I100" s="125">
        <v>113750</v>
      </c>
      <c r="J100" s="111"/>
      <c r="K100" s="122">
        <v>11375</v>
      </c>
      <c r="L100" s="120"/>
    </row>
    <row r="101" spans="2:12" ht="21.75" customHeight="1">
      <c r="B101" s="111" t="s">
        <v>608</v>
      </c>
      <c r="C101" s="67" t="str">
        <f>IF(F101=0,"",VLOOKUP(F101,DS!$C$3:$E$75,3,0))</f>
        <v>AA/17T</v>
      </c>
      <c r="D101" s="112" t="s">
        <v>404</v>
      </c>
      <c r="E101" s="112">
        <v>43090</v>
      </c>
      <c r="F101" s="113" t="s">
        <v>405</v>
      </c>
      <c r="G101" s="67" t="str">
        <f>IF(F101=0,"",VLOOKUP(F101,DS!$C$3:$E$79,2,0))</f>
        <v>0101057919-029</v>
      </c>
      <c r="H101" s="113" t="s">
        <v>704</v>
      </c>
      <c r="I101" s="125">
        <v>1153152</v>
      </c>
      <c r="J101" s="111"/>
      <c r="K101" s="122">
        <v>115315</v>
      </c>
      <c r="L101" s="120"/>
    </row>
    <row r="102" spans="2:12" ht="21.75" customHeight="1">
      <c r="B102" s="111" t="s">
        <v>609</v>
      </c>
      <c r="C102" s="67" t="str">
        <f>IF(F102=0,"",VLOOKUP(F102,DS!$C$3:$E$75,3,0))</f>
        <v>AA/17T</v>
      </c>
      <c r="D102" s="112" t="s">
        <v>404</v>
      </c>
      <c r="E102" s="112">
        <v>43094</v>
      </c>
      <c r="F102" s="113" t="s">
        <v>405</v>
      </c>
      <c r="G102" s="67" t="str">
        <f>IF(F102=0,"",VLOOKUP(F102,DS!$C$3:$E$79,2,0))</f>
        <v>0101057919-029</v>
      </c>
      <c r="H102" s="113" t="s">
        <v>704</v>
      </c>
      <c r="I102" s="125">
        <v>113750</v>
      </c>
      <c r="J102" s="111"/>
      <c r="K102" s="122">
        <v>11375</v>
      </c>
      <c r="L102" s="120"/>
    </row>
    <row r="103" spans="2:12" ht="21.75" customHeight="1">
      <c r="B103" s="111" t="s">
        <v>610</v>
      </c>
      <c r="C103" s="67" t="str">
        <f>IF(F103=0,"",VLOOKUP(F103,DS!$C$3:$E$75,3,0))</f>
        <v>AA/17T</v>
      </c>
      <c r="D103" s="112" t="s">
        <v>404</v>
      </c>
      <c r="E103" s="112">
        <v>43095</v>
      </c>
      <c r="F103" s="113" t="s">
        <v>405</v>
      </c>
      <c r="G103" s="67" t="str">
        <f>IF(F103=0,"",VLOOKUP(F103,DS!$C$3:$E$79,2,0))</f>
        <v>0101057919-029</v>
      </c>
      <c r="H103" s="113" t="s">
        <v>590</v>
      </c>
      <c r="I103" s="125">
        <v>1000000</v>
      </c>
      <c r="J103" s="111"/>
      <c r="K103" s="122">
        <v>100000</v>
      </c>
      <c r="L103" s="120"/>
    </row>
    <row r="104" spans="2:12" ht="21.75" customHeight="1">
      <c r="B104" s="111" t="s">
        <v>702</v>
      </c>
      <c r="C104" s="67" t="str">
        <f>IF(F104=0,"",VLOOKUP(F104,DS!$C$3:$E$75,3,0))</f>
        <v>AA/17T</v>
      </c>
      <c r="D104" s="112" t="s">
        <v>404</v>
      </c>
      <c r="E104" s="112">
        <v>43098</v>
      </c>
      <c r="F104" s="113" t="s">
        <v>405</v>
      </c>
      <c r="G104" s="67" t="str">
        <f>IF(F104=0,"",VLOOKUP(F104,DS!$C$3:$E$79,2,0))</f>
        <v>0101057919-029</v>
      </c>
      <c r="H104" s="113" t="s">
        <v>590</v>
      </c>
      <c r="I104" s="125">
        <v>10000</v>
      </c>
      <c r="J104" s="111"/>
      <c r="K104" s="122">
        <v>1000</v>
      </c>
      <c r="L104" s="120"/>
    </row>
    <row r="105" spans="2:12" ht="21.75" customHeight="1">
      <c r="B105" s="111" t="s">
        <v>703</v>
      </c>
      <c r="C105" s="67" t="str">
        <f>IF(F105=0,"",VLOOKUP(F105,DS!$C$3:$E$75,3,0))</f>
        <v>AA/17T</v>
      </c>
      <c r="D105" s="112" t="s">
        <v>404</v>
      </c>
      <c r="E105" s="112">
        <v>43098</v>
      </c>
      <c r="F105" s="113" t="s">
        <v>405</v>
      </c>
      <c r="G105" s="67" t="str">
        <f>IF(F105=0,"",VLOOKUP(F105,DS!$C$3:$E$79,2,0))</f>
        <v>0101057919-029</v>
      </c>
      <c r="H105" s="113" t="s">
        <v>590</v>
      </c>
      <c r="I105" s="125">
        <v>16860</v>
      </c>
      <c r="J105" s="111"/>
      <c r="K105" s="122">
        <v>1686</v>
      </c>
      <c r="L105" s="120"/>
    </row>
    <row r="106" spans="2:12" ht="21.75" hidden="1" customHeight="1">
      <c r="B106" s="127"/>
      <c r="C106" s="111"/>
      <c r="D106" s="112"/>
      <c r="E106" s="112"/>
      <c r="F106" s="113"/>
      <c r="G106" s="67"/>
      <c r="H106" s="113"/>
      <c r="I106" s="125"/>
      <c r="J106" s="111"/>
      <c r="K106" s="122"/>
      <c r="L106" s="120"/>
    </row>
    <row r="107" spans="2:12" s="128" customFormat="1">
      <c r="B107" s="129" t="s">
        <v>28</v>
      </c>
      <c r="C107" s="129"/>
      <c r="D107" s="130"/>
      <c r="E107" s="131"/>
      <c r="F107" s="131"/>
      <c r="G107" s="131"/>
      <c r="H107" s="131"/>
      <c r="I107" s="132">
        <f>SUM(I18:I106)</f>
        <v>747684234</v>
      </c>
      <c r="J107" s="132">
        <f>SUM(J18:J106)</f>
        <v>0</v>
      </c>
      <c r="K107" s="132">
        <f>SUM(K18:K106)</f>
        <v>72679907</v>
      </c>
      <c r="L107" s="131"/>
    </row>
    <row r="108" spans="2:12">
      <c r="B108" s="210" t="s">
        <v>426</v>
      </c>
      <c r="C108" s="211"/>
      <c r="D108" s="211"/>
      <c r="E108" s="211"/>
      <c r="F108" s="211"/>
      <c r="G108" s="211"/>
      <c r="H108" s="211"/>
      <c r="I108" s="133"/>
      <c r="J108" s="134"/>
      <c r="K108" s="133"/>
      <c r="L108" s="135"/>
    </row>
    <row r="109" spans="2:12" s="128" customFormat="1">
      <c r="B109" s="129" t="s">
        <v>28</v>
      </c>
      <c r="C109" s="129"/>
      <c r="D109" s="130"/>
      <c r="E109" s="131"/>
      <c r="F109" s="131"/>
      <c r="G109" s="131"/>
      <c r="H109" s="131"/>
      <c r="I109" s="132"/>
      <c r="J109" s="132"/>
      <c r="K109" s="132"/>
      <c r="L109" s="131"/>
    </row>
    <row r="110" spans="2:12">
      <c r="B110" s="210" t="s">
        <v>427</v>
      </c>
      <c r="C110" s="211"/>
      <c r="D110" s="211"/>
      <c r="E110" s="211"/>
      <c r="F110" s="211"/>
      <c r="G110" s="211"/>
      <c r="H110" s="211"/>
      <c r="I110" s="133"/>
      <c r="J110" s="134"/>
      <c r="K110" s="133"/>
      <c r="L110" s="135"/>
    </row>
    <row r="111" spans="2:12">
      <c r="B111" s="136"/>
      <c r="C111" s="136"/>
      <c r="D111" s="108"/>
      <c r="E111" s="137"/>
      <c r="F111" s="136"/>
      <c r="G111" s="138"/>
      <c r="H111" s="136"/>
      <c r="I111" s="139"/>
      <c r="J111" s="136"/>
      <c r="K111" s="139"/>
      <c r="L111" s="136"/>
    </row>
    <row r="112" spans="2:12" s="128" customFormat="1">
      <c r="B112" s="129" t="s">
        <v>28</v>
      </c>
      <c r="C112" s="129"/>
      <c r="D112" s="130"/>
      <c r="E112" s="131"/>
      <c r="F112" s="131"/>
      <c r="G112" s="131"/>
      <c r="H112" s="131"/>
      <c r="I112" s="132"/>
      <c r="J112" s="131"/>
      <c r="K112" s="132"/>
      <c r="L112" s="131"/>
    </row>
    <row r="113" spans="2:12" s="128" customFormat="1">
      <c r="B113" s="210" t="s">
        <v>428</v>
      </c>
      <c r="C113" s="211"/>
      <c r="D113" s="211"/>
      <c r="E113" s="211"/>
      <c r="F113" s="211"/>
      <c r="G113" s="211"/>
      <c r="H113" s="211"/>
      <c r="I113" s="133"/>
      <c r="J113" s="134"/>
      <c r="K113" s="133"/>
      <c r="L113" s="135"/>
    </row>
    <row r="114" spans="2:12" s="128" customFormat="1">
      <c r="B114" s="136"/>
      <c r="C114" s="136"/>
      <c r="D114" s="108"/>
      <c r="E114" s="137"/>
      <c r="F114" s="136"/>
      <c r="G114" s="138"/>
      <c r="H114" s="136"/>
      <c r="I114" s="139"/>
      <c r="J114" s="136"/>
      <c r="K114" s="139"/>
      <c r="L114" s="136"/>
    </row>
    <row r="115" spans="2:12" s="128" customFormat="1">
      <c r="B115" s="129" t="s">
        <v>28</v>
      </c>
      <c r="C115" s="129"/>
      <c r="D115" s="130"/>
      <c r="E115" s="131"/>
      <c r="F115" s="131"/>
      <c r="G115" s="131"/>
      <c r="H115" s="131"/>
      <c r="I115" s="132"/>
      <c r="J115" s="131"/>
      <c r="K115" s="132"/>
      <c r="L115" s="131"/>
    </row>
    <row r="116" spans="2:12">
      <c r="B116" s="210" t="s">
        <v>68</v>
      </c>
      <c r="C116" s="211"/>
      <c r="D116" s="211"/>
      <c r="E116" s="211"/>
      <c r="F116" s="211"/>
      <c r="G116" s="211"/>
      <c r="H116" s="211"/>
      <c r="I116" s="133"/>
      <c r="J116" s="134"/>
      <c r="K116" s="133"/>
      <c r="L116" s="135"/>
    </row>
    <row r="117" spans="2:12">
      <c r="B117" s="136"/>
      <c r="C117" s="136"/>
      <c r="D117" s="108"/>
      <c r="E117" s="137"/>
      <c r="F117" s="136"/>
      <c r="G117" s="138"/>
      <c r="H117" s="136"/>
      <c r="I117" s="139"/>
      <c r="J117" s="136"/>
      <c r="K117" s="139"/>
      <c r="L117" s="136"/>
    </row>
    <row r="118" spans="2:12" s="128" customFormat="1">
      <c r="B118" s="129" t="s">
        <v>28</v>
      </c>
      <c r="C118" s="129"/>
      <c r="D118" s="130"/>
      <c r="E118" s="131"/>
      <c r="F118" s="131"/>
      <c r="G118" s="131"/>
      <c r="H118" s="131"/>
      <c r="I118" s="132"/>
      <c r="J118" s="131"/>
      <c r="K118" s="132"/>
      <c r="L118" s="131"/>
    </row>
    <row r="119" spans="2:12">
      <c r="B119" s="141"/>
      <c r="C119" s="141"/>
    </row>
    <row r="120" spans="2:12">
      <c r="B120" s="99" t="s">
        <v>429</v>
      </c>
    </row>
    <row r="121" spans="2:12">
      <c r="B121" s="99" t="s">
        <v>430</v>
      </c>
    </row>
    <row r="122" spans="2:12">
      <c r="B122" s="142"/>
      <c r="C122" s="142"/>
    </row>
    <row r="123" spans="2:12">
      <c r="B123" s="142"/>
      <c r="C123" s="142"/>
      <c r="I123" s="199" t="s">
        <v>71</v>
      </c>
      <c r="J123" s="199"/>
      <c r="K123" s="199"/>
      <c r="L123" s="199"/>
    </row>
    <row r="124" spans="2:12">
      <c r="I124" s="199" t="s">
        <v>72</v>
      </c>
      <c r="J124" s="199"/>
      <c r="K124" s="199"/>
      <c r="L124" s="199"/>
    </row>
    <row r="125" spans="2:12">
      <c r="I125" s="199" t="s">
        <v>73</v>
      </c>
      <c r="J125" s="199"/>
      <c r="K125" s="199"/>
      <c r="L125" s="199"/>
    </row>
    <row r="126" spans="2:12">
      <c r="I126" s="199" t="s">
        <v>74</v>
      </c>
      <c r="J126" s="199"/>
      <c r="K126" s="199"/>
      <c r="L126" s="199"/>
    </row>
  </sheetData>
  <mergeCells count="25">
    <mergeCell ref="I124:L124"/>
    <mergeCell ref="I125:L125"/>
    <mergeCell ref="I126:L126"/>
    <mergeCell ref="B17:L17"/>
    <mergeCell ref="B108:H108"/>
    <mergeCell ref="B110:H110"/>
    <mergeCell ref="B113:H113"/>
    <mergeCell ref="B116:H116"/>
    <mergeCell ref="I123:L123"/>
    <mergeCell ref="B12:L12"/>
    <mergeCell ref="B13:B15"/>
    <mergeCell ref="C13:E14"/>
    <mergeCell ref="F13:F15"/>
    <mergeCell ref="G13:G15"/>
    <mergeCell ref="H13:H15"/>
    <mergeCell ref="I13:I15"/>
    <mergeCell ref="J13:J15"/>
    <mergeCell ref="K13:K15"/>
    <mergeCell ref="L13:L15"/>
    <mergeCell ref="B10:L10"/>
    <mergeCell ref="B4:L4"/>
    <mergeCell ref="B5:L5"/>
    <mergeCell ref="B6:L6"/>
    <mergeCell ref="B7:L7"/>
    <mergeCell ref="B9:L9"/>
  </mergeCells>
  <printOptions horizontalCentered="1"/>
  <pageMargins left="0.2" right="0.2" top="0.25" bottom="0.25" header="0.3" footer="0.3"/>
  <pageSetup scale="85" orientation="landscape" verticalDpi="0" r:id="rId1"/>
  <drawing r:id="rId2"/>
  <legacyDrawing r:id="rId3"/>
</worksheet>
</file>

<file path=xl/worksheets/sheet25.xml><?xml version="1.0" encoding="utf-8"?>
<worksheet xmlns="http://schemas.openxmlformats.org/spreadsheetml/2006/main" xmlns:r="http://schemas.openxmlformats.org/officeDocument/2006/relationships">
  <dimension ref="B2:E80"/>
  <sheetViews>
    <sheetView tabSelected="1" workbookViewId="0">
      <selection activeCell="L7" sqref="L7"/>
    </sheetView>
  </sheetViews>
  <sheetFormatPr defaultRowHeight="12.75"/>
  <cols>
    <col min="1" max="1" width="9.140625" style="1"/>
    <col min="2" max="2" width="9.140625" style="4"/>
    <col min="3" max="3" width="56.85546875" style="1" customWidth="1"/>
    <col min="4" max="4" width="24.140625" style="1" customWidth="1"/>
    <col min="5" max="5" width="15.5703125" style="1" customWidth="1"/>
    <col min="6" max="16384" width="9.140625" style="1"/>
  </cols>
  <sheetData>
    <row r="2" spans="2:5" s="16" customFormat="1" ht="28.5" customHeight="1">
      <c r="B2" s="156" t="s">
        <v>7</v>
      </c>
      <c r="C2" s="156" t="s">
        <v>1316</v>
      </c>
      <c r="D2" s="156" t="s">
        <v>1317</v>
      </c>
      <c r="E2" s="16" t="s">
        <v>1318</v>
      </c>
    </row>
    <row r="3" spans="2:5" ht="18" customHeight="1">
      <c r="B3" s="4">
        <v>1</v>
      </c>
      <c r="C3" s="161" t="s">
        <v>474</v>
      </c>
      <c r="D3" s="157" t="s">
        <v>1345</v>
      </c>
      <c r="E3" s="1" t="s">
        <v>1346</v>
      </c>
    </row>
    <row r="4" spans="2:5" ht="18" customHeight="1">
      <c r="B4" s="4">
        <f>B3+1</f>
        <v>2</v>
      </c>
      <c r="C4" s="161" t="s">
        <v>448</v>
      </c>
      <c r="D4" s="157" t="s">
        <v>1393</v>
      </c>
      <c r="E4" s="1" t="s">
        <v>1394</v>
      </c>
    </row>
    <row r="5" spans="2:5" ht="18" customHeight="1">
      <c r="B5" s="4">
        <f t="shared" ref="B5:B27" si="0">B4+1</f>
        <v>3</v>
      </c>
      <c r="C5" s="161" t="s">
        <v>1084</v>
      </c>
    </row>
    <row r="6" spans="2:5" ht="18" customHeight="1">
      <c r="B6" s="4">
        <f t="shared" si="0"/>
        <v>4</v>
      </c>
      <c r="C6" s="31" t="s">
        <v>366</v>
      </c>
      <c r="D6" s="157" t="s">
        <v>1433</v>
      </c>
      <c r="E6" s="1" t="s">
        <v>1434</v>
      </c>
    </row>
    <row r="7" spans="2:5" ht="18" customHeight="1">
      <c r="B7" s="4">
        <f t="shared" si="0"/>
        <v>5</v>
      </c>
      <c r="C7" s="31" t="s">
        <v>387</v>
      </c>
      <c r="D7" s="157" t="s">
        <v>1399</v>
      </c>
      <c r="E7" s="1" t="s">
        <v>1400</v>
      </c>
    </row>
    <row r="8" spans="2:5" ht="18" customHeight="1">
      <c r="B8" s="4">
        <f t="shared" si="0"/>
        <v>6</v>
      </c>
      <c r="C8" s="31" t="s">
        <v>340</v>
      </c>
    </row>
    <row r="9" spans="2:5" ht="18" customHeight="1">
      <c r="B9" s="4">
        <f t="shared" si="0"/>
        <v>7</v>
      </c>
      <c r="C9" s="161" t="s">
        <v>564</v>
      </c>
      <c r="D9" s="157" t="s">
        <v>1420</v>
      </c>
      <c r="E9" s="1" t="s">
        <v>1421</v>
      </c>
    </row>
    <row r="10" spans="2:5" ht="18" customHeight="1">
      <c r="B10" s="4">
        <f t="shared" si="0"/>
        <v>8</v>
      </c>
      <c r="C10" s="161" t="s">
        <v>344</v>
      </c>
      <c r="D10" s="157" t="s">
        <v>1377</v>
      </c>
      <c r="E10" s="1" t="s">
        <v>1352</v>
      </c>
    </row>
    <row r="11" spans="2:5" ht="18" customHeight="1">
      <c r="B11" s="4">
        <f t="shared" si="0"/>
        <v>9</v>
      </c>
      <c r="C11" s="161" t="s">
        <v>304</v>
      </c>
      <c r="D11" s="157" t="s">
        <v>1325</v>
      </c>
      <c r="E11" s="1" t="s">
        <v>1326</v>
      </c>
    </row>
    <row r="12" spans="2:5" ht="18" customHeight="1">
      <c r="B12" s="4">
        <f t="shared" si="0"/>
        <v>10</v>
      </c>
      <c r="C12" s="161" t="s">
        <v>446</v>
      </c>
      <c r="D12" s="157" t="s">
        <v>1432</v>
      </c>
      <c r="E12" s="1" t="s">
        <v>1352</v>
      </c>
    </row>
    <row r="13" spans="2:5" ht="18" customHeight="1">
      <c r="B13" s="4">
        <f t="shared" si="0"/>
        <v>11</v>
      </c>
      <c r="C13" s="31" t="s">
        <v>299</v>
      </c>
      <c r="D13" s="157" t="s">
        <v>1355</v>
      </c>
      <c r="E13" s="1" t="s">
        <v>1356</v>
      </c>
    </row>
    <row r="14" spans="2:5" ht="18" customHeight="1">
      <c r="B14" s="4">
        <f t="shared" si="0"/>
        <v>12</v>
      </c>
      <c r="C14" s="161" t="s">
        <v>313</v>
      </c>
      <c r="D14" s="157" t="s">
        <v>1368</v>
      </c>
      <c r="E14" s="1" t="s">
        <v>1369</v>
      </c>
    </row>
    <row r="15" spans="2:5" ht="18" customHeight="1">
      <c r="B15" s="4">
        <f t="shared" si="0"/>
        <v>13</v>
      </c>
      <c r="C15" s="31" t="s">
        <v>378</v>
      </c>
      <c r="D15" s="157" t="s">
        <v>1386</v>
      </c>
      <c r="E15" s="1" t="s">
        <v>1387</v>
      </c>
    </row>
    <row r="16" spans="2:5" ht="18" customHeight="1">
      <c r="B16" s="4">
        <f t="shared" si="0"/>
        <v>14</v>
      </c>
      <c r="C16" s="161" t="s">
        <v>1195</v>
      </c>
      <c r="D16" s="157" t="s">
        <v>1442</v>
      </c>
      <c r="E16" s="1" t="s">
        <v>1443</v>
      </c>
    </row>
    <row r="17" spans="2:5" ht="18" customHeight="1">
      <c r="B17" s="4">
        <f t="shared" si="0"/>
        <v>15</v>
      </c>
      <c r="C17" s="161" t="s">
        <v>396</v>
      </c>
      <c r="D17" s="157" t="s">
        <v>1364</v>
      </c>
      <c r="E17" s="1" t="s">
        <v>1365</v>
      </c>
    </row>
    <row r="18" spans="2:5" ht="18" customHeight="1">
      <c r="B18" s="4">
        <f t="shared" si="0"/>
        <v>16</v>
      </c>
      <c r="C18" s="161" t="s">
        <v>293</v>
      </c>
      <c r="D18" s="157" t="s">
        <v>1351</v>
      </c>
      <c r="E18" s="1" t="s">
        <v>1352</v>
      </c>
    </row>
    <row r="19" spans="2:5" ht="18" customHeight="1">
      <c r="B19" s="4">
        <f t="shared" si="0"/>
        <v>17</v>
      </c>
      <c r="C19" s="31" t="s">
        <v>354</v>
      </c>
      <c r="D19" s="157" t="s">
        <v>1382</v>
      </c>
      <c r="E19" s="1" t="s">
        <v>1383</v>
      </c>
    </row>
    <row r="20" spans="2:5" ht="18" customHeight="1">
      <c r="B20" s="4">
        <f t="shared" si="0"/>
        <v>18</v>
      </c>
      <c r="C20" s="161" t="s">
        <v>686</v>
      </c>
      <c r="D20" s="157" t="s">
        <v>1416</v>
      </c>
      <c r="E20" s="1" t="s">
        <v>1417</v>
      </c>
    </row>
    <row r="21" spans="2:5" ht="18" customHeight="1">
      <c r="B21" s="4">
        <f t="shared" si="0"/>
        <v>19</v>
      </c>
      <c r="C21" s="161" t="s">
        <v>288</v>
      </c>
      <c r="D21" s="157" t="s">
        <v>1353</v>
      </c>
      <c r="E21" s="1" t="s">
        <v>1354</v>
      </c>
    </row>
    <row r="22" spans="2:5" ht="18" customHeight="1">
      <c r="B22" s="4">
        <f t="shared" si="0"/>
        <v>20</v>
      </c>
      <c r="C22" s="31" t="s">
        <v>311</v>
      </c>
      <c r="D22" s="157" t="s">
        <v>1343</v>
      </c>
      <c r="E22" s="1" t="s">
        <v>1344</v>
      </c>
    </row>
    <row r="23" spans="2:5" ht="18" customHeight="1">
      <c r="B23" s="4">
        <f t="shared" si="0"/>
        <v>21</v>
      </c>
      <c r="C23" s="161" t="s">
        <v>537</v>
      </c>
      <c r="D23" s="157" t="s">
        <v>1327</v>
      </c>
      <c r="E23" s="1" t="s">
        <v>1328</v>
      </c>
    </row>
    <row r="24" spans="2:5" ht="18" customHeight="1">
      <c r="B24" s="4">
        <f t="shared" si="0"/>
        <v>22</v>
      </c>
      <c r="C24" s="31" t="s">
        <v>649</v>
      </c>
      <c r="D24" s="157" t="s">
        <v>1319</v>
      </c>
      <c r="E24" s="1" t="s">
        <v>1320</v>
      </c>
    </row>
    <row r="25" spans="2:5" ht="18" customHeight="1">
      <c r="B25" s="4">
        <f t="shared" si="0"/>
        <v>23</v>
      </c>
      <c r="C25" s="161" t="s">
        <v>1150</v>
      </c>
      <c r="D25" s="157" t="s">
        <v>1321</v>
      </c>
      <c r="E25" s="1" t="s">
        <v>1331</v>
      </c>
    </row>
    <row r="26" spans="2:5" ht="18" customHeight="1">
      <c r="B26" s="4">
        <f t="shared" si="0"/>
        <v>24</v>
      </c>
      <c r="C26" s="161" t="s">
        <v>738</v>
      </c>
      <c r="D26" s="157" t="s">
        <v>1329</v>
      </c>
      <c r="E26" s="1" t="s">
        <v>1330</v>
      </c>
    </row>
    <row r="27" spans="2:5" ht="18" customHeight="1">
      <c r="B27" s="4">
        <f t="shared" si="0"/>
        <v>25</v>
      </c>
      <c r="C27" s="161" t="s">
        <v>362</v>
      </c>
      <c r="D27" s="157" t="s">
        <v>1374</v>
      </c>
      <c r="E27" s="1" t="s">
        <v>1373</v>
      </c>
    </row>
    <row r="28" spans="2:5" ht="18" customHeight="1">
      <c r="B28" s="4">
        <f t="shared" ref="B28" si="1">B27+1</f>
        <v>26</v>
      </c>
      <c r="C28" s="161" t="s">
        <v>1322</v>
      </c>
      <c r="D28" s="157" t="s">
        <v>1323</v>
      </c>
      <c r="E28" s="1" t="s">
        <v>1324</v>
      </c>
    </row>
    <row r="29" spans="2:5" ht="18" customHeight="1">
      <c r="B29" s="4">
        <f t="shared" ref="B29:B80" si="2">B28+1</f>
        <v>27</v>
      </c>
      <c r="C29" s="161" t="s">
        <v>1332</v>
      </c>
      <c r="D29" s="157" t="s">
        <v>1333</v>
      </c>
      <c r="E29" s="1" t="s">
        <v>1334</v>
      </c>
    </row>
    <row r="30" spans="2:5" ht="18" customHeight="1">
      <c r="B30" s="4">
        <f t="shared" si="2"/>
        <v>28</v>
      </c>
      <c r="C30" s="161" t="s">
        <v>384</v>
      </c>
      <c r="D30" s="157" t="s">
        <v>1395</v>
      </c>
      <c r="E30" s="157" t="s">
        <v>1396</v>
      </c>
    </row>
    <row r="31" spans="2:5" ht="18" customHeight="1">
      <c r="B31" s="4">
        <f t="shared" si="2"/>
        <v>29</v>
      </c>
      <c r="C31" s="161" t="s">
        <v>984</v>
      </c>
      <c r="D31" s="157" t="s">
        <v>1395</v>
      </c>
      <c r="E31" s="157" t="s">
        <v>1396</v>
      </c>
    </row>
    <row r="32" spans="2:5" ht="18" customHeight="1">
      <c r="B32" s="4">
        <f t="shared" si="2"/>
        <v>30</v>
      </c>
      <c r="C32" s="161" t="s">
        <v>543</v>
      </c>
      <c r="D32" s="157" t="s">
        <v>1403</v>
      </c>
      <c r="E32" s="1" t="s">
        <v>1404</v>
      </c>
    </row>
    <row r="33" spans="2:5" ht="18" customHeight="1">
      <c r="B33" s="4">
        <f t="shared" si="2"/>
        <v>31</v>
      </c>
      <c r="C33" s="161" t="s">
        <v>514</v>
      </c>
      <c r="D33" s="157" t="s">
        <v>1405</v>
      </c>
      <c r="E33" s="1" t="s">
        <v>1406</v>
      </c>
    </row>
    <row r="34" spans="2:5" ht="18" customHeight="1">
      <c r="B34" s="4">
        <f t="shared" si="2"/>
        <v>32</v>
      </c>
      <c r="C34" s="161" t="s">
        <v>316</v>
      </c>
      <c r="D34" s="157" t="s">
        <v>1339</v>
      </c>
      <c r="E34" s="1" t="s">
        <v>1340</v>
      </c>
    </row>
    <row r="35" spans="2:5" ht="18" customHeight="1">
      <c r="B35" s="4">
        <f t="shared" si="2"/>
        <v>33</v>
      </c>
      <c r="C35" s="161" t="s">
        <v>358</v>
      </c>
      <c r="D35" s="157" t="s">
        <v>1407</v>
      </c>
      <c r="E35" s="1" t="s">
        <v>1398</v>
      </c>
    </row>
    <row r="36" spans="2:5" ht="18" customHeight="1">
      <c r="B36" s="4">
        <f t="shared" si="2"/>
        <v>34</v>
      </c>
      <c r="C36" s="161" t="s">
        <v>517</v>
      </c>
      <c r="D36" s="157" t="s">
        <v>1397</v>
      </c>
      <c r="E36" s="1" t="s">
        <v>1398</v>
      </c>
    </row>
    <row r="37" spans="2:5" ht="18" customHeight="1">
      <c r="B37" s="4">
        <f t="shared" si="2"/>
        <v>35</v>
      </c>
      <c r="C37" s="161" t="s">
        <v>808</v>
      </c>
      <c r="D37" s="157" t="s">
        <v>1422</v>
      </c>
      <c r="E37" s="1" t="s">
        <v>1423</v>
      </c>
    </row>
    <row r="38" spans="2:5" ht="18" customHeight="1">
      <c r="B38" s="4">
        <f t="shared" si="2"/>
        <v>36</v>
      </c>
      <c r="C38" s="161" t="s">
        <v>572</v>
      </c>
      <c r="D38" s="157" t="s">
        <v>1391</v>
      </c>
      <c r="E38" s="1" t="s">
        <v>1392</v>
      </c>
    </row>
    <row r="39" spans="2:5" ht="18" customHeight="1">
      <c r="B39" s="4">
        <f t="shared" si="2"/>
        <v>37</v>
      </c>
      <c r="C39" s="161" t="s">
        <v>432</v>
      </c>
      <c r="D39" s="157" t="s">
        <v>1335</v>
      </c>
      <c r="E39" s="1" t="s">
        <v>1336</v>
      </c>
    </row>
    <row r="40" spans="2:5" ht="18" customHeight="1">
      <c r="B40" s="4">
        <f t="shared" si="2"/>
        <v>38</v>
      </c>
      <c r="C40" s="161" t="s">
        <v>328</v>
      </c>
      <c r="D40" s="157" t="s">
        <v>1337</v>
      </c>
      <c r="E40" s="1" t="s">
        <v>1338</v>
      </c>
    </row>
    <row r="41" spans="2:5" ht="18" customHeight="1">
      <c r="B41" s="4">
        <f t="shared" si="2"/>
        <v>39</v>
      </c>
      <c r="C41" s="161" t="s">
        <v>322</v>
      </c>
      <c r="D41" s="157" t="s">
        <v>1412</v>
      </c>
      <c r="E41" s="1" t="s">
        <v>1413</v>
      </c>
    </row>
    <row r="42" spans="2:5" ht="18" customHeight="1">
      <c r="B42" s="4">
        <f t="shared" si="2"/>
        <v>40</v>
      </c>
      <c r="C42" s="161" t="s">
        <v>767</v>
      </c>
      <c r="D42" s="157" t="s">
        <v>1362</v>
      </c>
      <c r="E42" s="1" t="s">
        <v>1363</v>
      </c>
    </row>
    <row r="43" spans="2:5" ht="18" customHeight="1">
      <c r="B43" s="4">
        <f t="shared" si="2"/>
        <v>41</v>
      </c>
      <c r="C43" s="161" t="s">
        <v>419</v>
      </c>
      <c r="D43" s="157" t="s">
        <v>1360</v>
      </c>
      <c r="E43" s="1" t="s">
        <v>1361</v>
      </c>
    </row>
    <row r="44" spans="2:5" ht="18" customHeight="1">
      <c r="B44" s="4">
        <f t="shared" si="2"/>
        <v>42</v>
      </c>
      <c r="C44" s="161" t="s">
        <v>405</v>
      </c>
      <c r="D44" s="157" t="s">
        <v>1357</v>
      </c>
      <c r="E44" s="1" t="s">
        <v>1435</v>
      </c>
    </row>
    <row r="45" spans="2:5" ht="18" customHeight="1">
      <c r="B45" s="4">
        <f t="shared" si="2"/>
        <v>43</v>
      </c>
      <c r="C45" s="161" t="s">
        <v>821</v>
      </c>
      <c r="D45" s="1" t="s">
        <v>1358</v>
      </c>
      <c r="E45" s="1" t="s">
        <v>1359</v>
      </c>
    </row>
    <row r="46" spans="2:5" ht="18" customHeight="1">
      <c r="B46" s="4">
        <f t="shared" si="2"/>
        <v>44</v>
      </c>
      <c r="C46" s="161" t="s">
        <v>451</v>
      </c>
      <c r="D46" s="157" t="s">
        <v>1372</v>
      </c>
      <c r="E46" s="1" t="s">
        <v>1373</v>
      </c>
    </row>
    <row r="47" spans="2:5" ht="18" customHeight="1">
      <c r="B47" s="4">
        <f t="shared" si="2"/>
        <v>45</v>
      </c>
      <c r="C47" s="161" t="s">
        <v>1065</v>
      </c>
      <c r="D47" s="157" t="s">
        <v>1429</v>
      </c>
      <c r="E47" s="1" t="s">
        <v>1413</v>
      </c>
    </row>
    <row r="48" spans="2:5" ht="18" customHeight="1">
      <c r="B48" s="4">
        <f t="shared" si="2"/>
        <v>46</v>
      </c>
      <c r="C48" s="161" t="s">
        <v>348</v>
      </c>
      <c r="D48" s="1" t="s">
        <v>1378</v>
      </c>
      <c r="E48" s="1" t="s">
        <v>1379</v>
      </c>
    </row>
    <row r="49" spans="2:5" ht="18" customHeight="1">
      <c r="B49" s="4">
        <f t="shared" si="2"/>
        <v>47</v>
      </c>
      <c r="C49" s="161" t="s">
        <v>333</v>
      </c>
      <c r="D49" s="157" t="s">
        <v>1389</v>
      </c>
      <c r="E49" s="1" t="s">
        <v>1390</v>
      </c>
    </row>
    <row r="50" spans="2:5" ht="18" customHeight="1">
      <c r="B50" s="4">
        <f t="shared" si="2"/>
        <v>48</v>
      </c>
      <c r="C50" s="161" t="s">
        <v>630</v>
      </c>
      <c r="D50" s="1" t="s">
        <v>1341</v>
      </c>
      <c r="E50" s="1" t="s">
        <v>1342</v>
      </c>
    </row>
    <row r="51" spans="2:5" ht="18" customHeight="1">
      <c r="B51" s="4">
        <f t="shared" si="2"/>
        <v>49</v>
      </c>
      <c r="C51" s="161" t="s">
        <v>716</v>
      </c>
      <c r="D51" s="1" t="s">
        <v>1347</v>
      </c>
      <c r="E51" s="1" t="s">
        <v>1348</v>
      </c>
    </row>
    <row r="52" spans="2:5" ht="18" customHeight="1">
      <c r="B52" s="4">
        <f t="shared" si="2"/>
        <v>50</v>
      </c>
      <c r="C52" s="161" t="s">
        <v>435</v>
      </c>
      <c r="D52" s="1" t="s">
        <v>1349</v>
      </c>
      <c r="E52" s="1" t="s">
        <v>1350</v>
      </c>
    </row>
    <row r="53" spans="2:5" ht="18" customHeight="1">
      <c r="B53" s="4">
        <f t="shared" si="2"/>
        <v>51</v>
      </c>
      <c r="C53" s="161" t="s">
        <v>949</v>
      </c>
      <c r="D53" s="157" t="s">
        <v>1438</v>
      </c>
      <c r="E53" s="1" t="s">
        <v>1439</v>
      </c>
    </row>
    <row r="54" spans="2:5" ht="18" customHeight="1">
      <c r="B54" s="4">
        <f t="shared" si="2"/>
        <v>52</v>
      </c>
      <c r="C54" s="161" t="s">
        <v>1036</v>
      </c>
      <c r="D54" s="157" t="s">
        <v>1446</v>
      </c>
      <c r="E54" s="1" t="s">
        <v>1447</v>
      </c>
    </row>
    <row r="55" spans="2:5" ht="18" customHeight="1">
      <c r="B55" s="4">
        <f t="shared" si="2"/>
        <v>53</v>
      </c>
      <c r="C55" s="161" t="s">
        <v>372</v>
      </c>
      <c r="D55" s="1" t="s">
        <v>1366</v>
      </c>
      <c r="E55" s="1" t="s">
        <v>1367</v>
      </c>
    </row>
    <row r="56" spans="2:5" ht="18" customHeight="1">
      <c r="B56" s="4">
        <f t="shared" si="2"/>
        <v>54</v>
      </c>
      <c r="C56" s="161" t="s">
        <v>461</v>
      </c>
      <c r="D56" s="1" t="s">
        <v>1370</v>
      </c>
      <c r="E56" s="1" t="s">
        <v>1371</v>
      </c>
    </row>
    <row r="57" spans="2:5" ht="18" customHeight="1">
      <c r="B57" s="4">
        <f t="shared" si="2"/>
        <v>55</v>
      </c>
      <c r="C57" s="161" t="s">
        <v>447</v>
      </c>
      <c r="D57" s="1" t="s">
        <v>1375</v>
      </c>
      <c r="E57" s="1" t="s">
        <v>1376</v>
      </c>
    </row>
    <row r="58" spans="2:5" ht="18" customHeight="1">
      <c r="B58" s="4">
        <f t="shared" si="2"/>
        <v>56</v>
      </c>
      <c r="C58" s="161" t="s">
        <v>927</v>
      </c>
      <c r="D58" s="1" t="s">
        <v>1380</v>
      </c>
      <c r="E58" s="1" t="s">
        <v>1381</v>
      </c>
    </row>
    <row r="59" spans="2:5" ht="18" customHeight="1">
      <c r="B59" s="4">
        <f t="shared" si="2"/>
        <v>57</v>
      </c>
      <c r="C59" s="161" t="s">
        <v>659</v>
      </c>
      <c r="D59" s="1" t="s">
        <v>1384</v>
      </c>
      <c r="E59" s="1" t="s">
        <v>1385</v>
      </c>
    </row>
    <row r="60" spans="2:5" ht="18" customHeight="1">
      <c r="B60" s="4">
        <f t="shared" si="2"/>
        <v>58</v>
      </c>
      <c r="C60" s="161" t="s">
        <v>581</v>
      </c>
      <c r="D60" s="157" t="s">
        <v>1408</v>
      </c>
      <c r="E60" s="1" t="s">
        <v>1409</v>
      </c>
    </row>
    <row r="61" spans="2:5" ht="18" customHeight="1">
      <c r="B61" s="4">
        <f t="shared" si="2"/>
        <v>59</v>
      </c>
      <c r="C61" s="161" t="s">
        <v>664</v>
      </c>
      <c r="D61" s="157" t="s">
        <v>1388</v>
      </c>
      <c r="E61" s="1" t="s">
        <v>1352</v>
      </c>
    </row>
    <row r="62" spans="2:5" ht="18" customHeight="1">
      <c r="B62" s="4">
        <f t="shared" si="2"/>
        <v>60</v>
      </c>
      <c r="C62" s="161" t="s">
        <v>1401</v>
      </c>
      <c r="D62" s="157" t="s">
        <v>1402</v>
      </c>
      <c r="E62" s="1" t="s">
        <v>1320</v>
      </c>
    </row>
    <row r="63" spans="2:5" ht="18" customHeight="1">
      <c r="B63" s="4">
        <f t="shared" si="2"/>
        <v>61</v>
      </c>
      <c r="C63" s="161" t="s">
        <v>669</v>
      </c>
      <c r="D63" s="157" t="s">
        <v>1410</v>
      </c>
      <c r="E63" s="1" t="s">
        <v>1411</v>
      </c>
    </row>
    <row r="64" spans="2:5" ht="18" customHeight="1">
      <c r="B64" s="4">
        <f t="shared" si="2"/>
        <v>62</v>
      </c>
      <c r="C64" s="161" t="s">
        <v>674</v>
      </c>
      <c r="D64" s="157" t="s">
        <v>1414</v>
      </c>
      <c r="E64" s="1" t="s">
        <v>1415</v>
      </c>
    </row>
    <row r="65" spans="2:5" ht="18" customHeight="1">
      <c r="B65" s="4">
        <f t="shared" si="2"/>
        <v>63</v>
      </c>
      <c r="C65" s="161" t="s">
        <v>691</v>
      </c>
      <c r="D65" s="157" t="s">
        <v>1418</v>
      </c>
      <c r="E65" s="1" t="s">
        <v>1419</v>
      </c>
    </row>
    <row r="66" spans="2:5" ht="18" customHeight="1">
      <c r="B66" s="4">
        <f t="shared" si="2"/>
        <v>64</v>
      </c>
      <c r="C66" s="161" t="s">
        <v>859</v>
      </c>
      <c r="D66" s="157" t="s">
        <v>1424</v>
      </c>
      <c r="E66" s="1" t="s">
        <v>1352</v>
      </c>
    </row>
    <row r="67" spans="2:5" ht="18" customHeight="1">
      <c r="B67" s="4">
        <f t="shared" si="2"/>
        <v>65</v>
      </c>
      <c r="C67" s="161" t="s">
        <v>874</v>
      </c>
      <c r="D67" s="157" t="s">
        <v>1425</v>
      </c>
      <c r="E67" s="1" t="s">
        <v>1426</v>
      </c>
    </row>
    <row r="68" spans="2:5" ht="18" customHeight="1">
      <c r="B68" s="4">
        <f t="shared" si="2"/>
        <v>66</v>
      </c>
      <c r="C68" s="161" t="s">
        <v>877</v>
      </c>
      <c r="D68" s="157" t="s">
        <v>1427</v>
      </c>
      <c r="E68" s="1" t="s">
        <v>1428</v>
      </c>
    </row>
    <row r="69" spans="2:5" ht="18" customHeight="1">
      <c r="B69" s="4">
        <f t="shared" si="2"/>
        <v>67</v>
      </c>
      <c r="C69" s="161" t="s">
        <v>454</v>
      </c>
      <c r="D69" s="157" t="s">
        <v>1430</v>
      </c>
      <c r="E69" s="1" t="s">
        <v>1431</v>
      </c>
    </row>
    <row r="70" spans="2:5" ht="18" customHeight="1">
      <c r="B70" s="4">
        <f t="shared" si="2"/>
        <v>68</v>
      </c>
      <c r="C70" s="161" t="s">
        <v>336</v>
      </c>
      <c r="D70" s="157" t="s">
        <v>1429</v>
      </c>
      <c r="E70" s="1" t="s">
        <v>1413</v>
      </c>
    </row>
    <row r="71" spans="2:5" ht="18" customHeight="1">
      <c r="B71" s="4">
        <f t="shared" si="2"/>
        <v>69</v>
      </c>
      <c r="C71" s="161" t="s">
        <v>366</v>
      </c>
      <c r="D71" s="157" t="s">
        <v>1433</v>
      </c>
      <c r="E71" s="1" t="s">
        <v>1434</v>
      </c>
    </row>
    <row r="72" spans="2:5" ht="18" customHeight="1">
      <c r="B72" s="4">
        <f t="shared" si="2"/>
        <v>70</v>
      </c>
      <c r="C72" s="161" t="s">
        <v>803</v>
      </c>
      <c r="D72" s="157" t="s">
        <v>1436</v>
      </c>
      <c r="E72" s="1" t="s">
        <v>1435</v>
      </c>
    </row>
    <row r="73" spans="2:5" ht="18" customHeight="1">
      <c r="B73" s="51">
        <f t="shared" si="2"/>
        <v>71</v>
      </c>
      <c r="C73" s="161" t="s">
        <v>863</v>
      </c>
      <c r="D73" s="157" t="s">
        <v>1437</v>
      </c>
      <c r="E73" s="1" t="s">
        <v>1413</v>
      </c>
    </row>
    <row r="74" spans="2:5" ht="18" customHeight="1">
      <c r="B74" s="51">
        <f t="shared" si="2"/>
        <v>72</v>
      </c>
      <c r="C74" s="161" t="s">
        <v>834</v>
      </c>
      <c r="D74" s="157" t="s">
        <v>1323</v>
      </c>
      <c r="E74" s="1" t="s">
        <v>1324</v>
      </c>
    </row>
    <row r="75" spans="2:5" ht="18" customHeight="1">
      <c r="B75" s="51">
        <f t="shared" si="2"/>
        <v>73</v>
      </c>
      <c r="C75" s="161" t="s">
        <v>923</v>
      </c>
      <c r="D75" s="157" t="s">
        <v>1402</v>
      </c>
      <c r="E75" s="1" t="s">
        <v>1413</v>
      </c>
    </row>
    <row r="76" spans="2:5" ht="18" customHeight="1">
      <c r="B76" s="51">
        <f t="shared" si="2"/>
        <v>74</v>
      </c>
      <c r="C76" s="161" t="s">
        <v>969</v>
      </c>
      <c r="D76" s="157" t="s">
        <v>1440</v>
      </c>
      <c r="E76" s="1" t="s">
        <v>1441</v>
      </c>
    </row>
    <row r="77" spans="2:5" ht="18" customHeight="1">
      <c r="B77" s="51">
        <f t="shared" si="2"/>
        <v>75</v>
      </c>
      <c r="C77" s="161" t="s">
        <v>1044</v>
      </c>
      <c r="D77" s="157" t="s">
        <v>1386</v>
      </c>
      <c r="E77" s="1" t="s">
        <v>1417</v>
      </c>
    </row>
    <row r="78" spans="2:5" ht="18" customHeight="1">
      <c r="B78" s="51">
        <f t="shared" si="2"/>
        <v>76</v>
      </c>
      <c r="C78" s="161" t="s">
        <v>995</v>
      </c>
      <c r="D78" s="157" t="s">
        <v>1444</v>
      </c>
      <c r="E78" s="1" t="s">
        <v>1445</v>
      </c>
    </row>
    <row r="79" spans="2:5" ht="18" customHeight="1">
      <c r="B79" s="51">
        <f t="shared" si="2"/>
        <v>77</v>
      </c>
      <c r="C79" s="161" t="s">
        <v>1072</v>
      </c>
      <c r="D79" s="157" t="s">
        <v>1448</v>
      </c>
      <c r="E79" s="1" t="s">
        <v>1449</v>
      </c>
    </row>
    <row r="80" spans="2:5" ht="18" customHeight="1">
      <c r="B80" s="51">
        <f t="shared" si="2"/>
        <v>78</v>
      </c>
      <c r="C80" s="161" t="s">
        <v>1052</v>
      </c>
      <c r="D80" s="157" t="s">
        <v>1450</v>
      </c>
      <c r="E80" s="1" t="s">
        <v>1451</v>
      </c>
    </row>
  </sheetData>
  <autoFilter ref="B2:E68"/>
  <sortState ref="B3:E47">
    <sortCondition ref="C19"/>
  </sortState>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0000"/>
  </sheetPr>
  <dimension ref="A3:K41"/>
  <sheetViews>
    <sheetView workbookViewId="0">
      <selection activeCell="B46" sqref="B46:H46"/>
    </sheetView>
  </sheetViews>
  <sheetFormatPr defaultRowHeight="12.75"/>
  <cols>
    <col min="1" max="1" width="9.140625" style="1"/>
    <col min="2" max="2" width="9.140625" style="3"/>
    <col min="3" max="3" width="13.140625" style="3" customWidth="1"/>
    <col min="4" max="4" width="9" style="3" customWidth="1"/>
    <col min="5" max="5" width="11.28515625" style="3" customWidth="1"/>
    <col min="6" max="6" width="13.140625" style="3" customWidth="1"/>
    <col min="7" max="7" width="31.42578125" style="3" customWidth="1"/>
    <col min="8" max="8" width="18.42578125" style="3" customWidth="1"/>
    <col min="9" max="10" width="13.140625" style="1" customWidth="1"/>
    <col min="11" max="11" width="13.140625" style="3" customWidth="1"/>
    <col min="12" max="16384" width="9.140625" style="1"/>
  </cols>
  <sheetData>
    <row r="3" spans="1:11" ht="15">
      <c r="B3" s="2"/>
      <c r="C3" s="2"/>
    </row>
    <row r="4" spans="1:11" ht="15">
      <c r="B4" s="185" t="s">
        <v>0</v>
      </c>
      <c r="C4" s="185"/>
      <c r="D4" s="185"/>
      <c r="E4" s="185"/>
      <c r="F4" s="185"/>
      <c r="G4" s="185"/>
      <c r="H4" s="185"/>
      <c r="I4" s="185"/>
      <c r="J4" s="185"/>
      <c r="K4" s="185"/>
    </row>
    <row r="5" spans="1:11" ht="15">
      <c r="A5" s="1" t="s">
        <v>1</v>
      </c>
      <c r="B5" s="185"/>
      <c r="C5" s="185"/>
      <c r="D5" s="185"/>
      <c r="E5" s="185"/>
      <c r="F5" s="185"/>
      <c r="G5" s="185"/>
      <c r="H5" s="185"/>
      <c r="I5" s="185"/>
      <c r="J5" s="185"/>
      <c r="K5" s="185"/>
    </row>
    <row r="6" spans="1:11">
      <c r="B6" s="175" t="s">
        <v>2</v>
      </c>
      <c r="C6" s="175"/>
      <c r="D6" s="175"/>
      <c r="E6" s="175"/>
      <c r="F6" s="175"/>
      <c r="G6" s="175"/>
      <c r="H6" s="175"/>
      <c r="I6" s="175"/>
      <c r="J6" s="175"/>
      <c r="K6" s="175"/>
    </row>
    <row r="7" spans="1:11">
      <c r="B7" s="175" t="s">
        <v>3</v>
      </c>
      <c r="C7" s="175"/>
      <c r="D7" s="175"/>
      <c r="E7" s="175"/>
      <c r="F7" s="175"/>
      <c r="G7" s="175"/>
      <c r="H7" s="175"/>
      <c r="I7" s="175"/>
      <c r="J7" s="175"/>
      <c r="K7" s="175"/>
    </row>
    <row r="8" spans="1:11">
      <c r="B8" s="5"/>
      <c r="C8" s="5"/>
    </row>
    <row r="9" spans="1:11">
      <c r="B9" s="184" t="s">
        <v>4</v>
      </c>
      <c r="C9" s="184"/>
      <c r="D9" s="184"/>
      <c r="E9" s="184"/>
      <c r="F9" s="184"/>
      <c r="G9" s="184"/>
      <c r="H9" s="184"/>
      <c r="I9" s="184"/>
      <c r="J9" s="184"/>
      <c r="K9" s="184"/>
    </row>
    <row r="10" spans="1:11">
      <c r="B10" s="184" t="s">
        <v>5</v>
      </c>
      <c r="C10" s="184"/>
      <c r="D10" s="184"/>
      <c r="E10" s="184"/>
      <c r="F10" s="184"/>
      <c r="G10" s="184"/>
      <c r="H10" s="184"/>
      <c r="I10" s="184"/>
      <c r="J10" s="184"/>
      <c r="K10" s="184"/>
    </row>
    <row r="11" spans="1:11">
      <c r="B11" s="6"/>
      <c r="C11" s="6"/>
    </row>
    <row r="12" spans="1:11">
      <c r="B12" s="178" t="s">
        <v>6</v>
      </c>
      <c r="C12" s="178"/>
      <c r="D12" s="178"/>
      <c r="E12" s="178"/>
      <c r="F12" s="178"/>
      <c r="G12" s="178"/>
      <c r="H12" s="178"/>
      <c r="I12" s="178"/>
      <c r="J12" s="178"/>
      <c r="K12" s="178"/>
    </row>
    <row r="13" spans="1:11">
      <c r="B13" s="179" t="s">
        <v>7</v>
      </c>
      <c r="C13" s="180"/>
      <c r="D13" s="180"/>
      <c r="E13" s="180"/>
      <c r="F13" s="181"/>
      <c r="G13" s="179" t="s">
        <v>8</v>
      </c>
      <c r="H13" s="179" t="s">
        <v>9</v>
      </c>
      <c r="I13" s="179" t="s">
        <v>10</v>
      </c>
      <c r="J13" s="179" t="s">
        <v>11</v>
      </c>
      <c r="K13" s="179" t="s">
        <v>12</v>
      </c>
    </row>
    <row r="14" spans="1:11">
      <c r="B14" s="179"/>
      <c r="C14" s="182"/>
      <c r="D14" s="182"/>
      <c r="E14" s="182"/>
      <c r="F14" s="183"/>
      <c r="G14" s="179"/>
      <c r="H14" s="179"/>
      <c r="I14" s="179"/>
      <c r="J14" s="179"/>
      <c r="K14" s="179"/>
    </row>
    <row r="15" spans="1:11" ht="24">
      <c r="B15" s="179"/>
      <c r="C15" s="7" t="s">
        <v>13</v>
      </c>
      <c r="D15" s="7" t="s">
        <v>14</v>
      </c>
      <c r="E15" s="7" t="s">
        <v>15</v>
      </c>
      <c r="F15" s="7" t="s">
        <v>16</v>
      </c>
      <c r="G15" s="179"/>
      <c r="H15" s="179"/>
      <c r="I15" s="179"/>
      <c r="J15" s="179"/>
      <c r="K15" s="179"/>
    </row>
    <row r="16" spans="1:11">
      <c r="B16" s="8" t="s">
        <v>17</v>
      </c>
      <c r="C16" s="8" t="s">
        <v>18</v>
      </c>
      <c r="D16" s="8" t="s">
        <v>19</v>
      </c>
      <c r="E16" s="8" t="s">
        <v>20</v>
      </c>
      <c r="F16" s="8" t="s">
        <v>21</v>
      </c>
      <c r="G16" s="9" t="s">
        <v>22</v>
      </c>
      <c r="H16" s="10" t="s">
        <v>23</v>
      </c>
      <c r="I16" s="10" t="s">
        <v>24</v>
      </c>
      <c r="J16" s="8" t="s">
        <v>25</v>
      </c>
      <c r="K16" s="8" t="s">
        <v>26</v>
      </c>
    </row>
    <row r="17" spans="2:11">
      <c r="B17" s="176" t="s">
        <v>27</v>
      </c>
      <c r="C17" s="177"/>
      <c r="D17" s="177"/>
      <c r="E17" s="177"/>
      <c r="F17" s="177"/>
      <c r="G17" s="177"/>
      <c r="H17" s="177"/>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76" t="s">
        <v>29</v>
      </c>
      <c r="C20" s="177"/>
      <c r="D20" s="177"/>
      <c r="E20" s="177"/>
      <c r="F20" s="177"/>
      <c r="G20" s="177"/>
      <c r="H20" s="177"/>
      <c r="I20" s="11"/>
      <c r="J20" s="11"/>
      <c r="K20" s="19"/>
    </row>
    <row r="21" spans="2:11" ht="30" customHeight="1">
      <c r="B21" s="27" t="s">
        <v>30</v>
      </c>
      <c r="C21" s="28" t="s">
        <v>31</v>
      </c>
      <c r="D21" s="28" t="s">
        <v>32</v>
      </c>
      <c r="E21" s="29" t="s">
        <v>75</v>
      </c>
      <c r="F21" s="30">
        <v>42777</v>
      </c>
      <c r="G21" s="31" t="s">
        <v>76</v>
      </c>
      <c r="H21" s="31" t="s">
        <v>77</v>
      </c>
      <c r="I21" s="32">
        <v>876755952</v>
      </c>
      <c r="J21" s="32"/>
      <c r="K21" s="33"/>
    </row>
    <row r="22" spans="2:11" ht="30" customHeight="1">
      <c r="B22" s="27" t="s">
        <v>36</v>
      </c>
      <c r="C22" s="28" t="s">
        <v>31</v>
      </c>
      <c r="D22" s="28" t="s">
        <v>32</v>
      </c>
      <c r="E22" s="29" t="s">
        <v>78</v>
      </c>
      <c r="F22" s="30">
        <v>42791</v>
      </c>
      <c r="G22" s="31" t="s">
        <v>76</v>
      </c>
      <c r="H22" s="31" t="s">
        <v>77</v>
      </c>
      <c r="I22" s="32">
        <v>736986074</v>
      </c>
      <c r="J22" s="32"/>
      <c r="K22" s="33"/>
    </row>
    <row r="23" spans="2:11" s="16" customFormat="1">
      <c r="B23" s="17" t="s">
        <v>28</v>
      </c>
      <c r="C23" s="17"/>
      <c r="D23" s="17"/>
      <c r="E23" s="17"/>
      <c r="F23" s="17"/>
      <c r="G23" s="17"/>
      <c r="H23" s="17"/>
      <c r="I23" s="18">
        <f>SUM(I21:I22)</f>
        <v>1613742026</v>
      </c>
      <c r="J23" s="18">
        <f>SUM(J21:J22)</f>
        <v>0</v>
      </c>
      <c r="K23" s="17"/>
    </row>
    <row r="24" spans="2:11">
      <c r="B24" s="176" t="s">
        <v>56</v>
      </c>
      <c r="C24" s="177"/>
      <c r="D24" s="177"/>
      <c r="E24" s="177"/>
      <c r="F24" s="177"/>
      <c r="G24" s="177"/>
      <c r="H24" s="177"/>
      <c r="I24" s="11"/>
      <c r="J24" s="11"/>
      <c r="K24" s="19"/>
    </row>
    <row r="25" spans="2:11">
      <c r="B25" s="13"/>
      <c r="C25" s="13"/>
      <c r="D25" s="13"/>
      <c r="E25" s="13"/>
      <c r="F25" s="14"/>
      <c r="G25" s="13"/>
      <c r="H25" s="13"/>
      <c r="I25" s="15"/>
      <c r="J25" s="15"/>
      <c r="K25" s="13"/>
    </row>
    <row r="26" spans="2:11" s="16" customFormat="1">
      <c r="B26" s="17" t="s">
        <v>28</v>
      </c>
      <c r="C26" s="17"/>
      <c r="D26" s="17"/>
      <c r="E26" s="17"/>
      <c r="F26" s="17"/>
      <c r="G26" s="17"/>
      <c r="H26" s="17"/>
      <c r="I26" s="18"/>
      <c r="J26" s="18"/>
      <c r="K26" s="17"/>
    </row>
    <row r="27" spans="2:11" s="16" customFormat="1">
      <c r="B27" s="176" t="s">
        <v>57</v>
      </c>
      <c r="C27" s="177"/>
      <c r="D27" s="177"/>
      <c r="E27" s="177"/>
      <c r="F27" s="177"/>
      <c r="G27" s="177"/>
      <c r="H27" s="177"/>
      <c r="I27" s="11"/>
      <c r="J27" s="11"/>
      <c r="K27" s="19"/>
    </row>
    <row r="28" spans="2:11" ht="30.75" customHeight="1">
      <c r="B28" s="20" t="s">
        <v>30</v>
      </c>
      <c r="C28" s="21" t="s">
        <v>31</v>
      </c>
      <c r="D28" s="21" t="s">
        <v>32</v>
      </c>
      <c r="E28" s="22" t="s">
        <v>79</v>
      </c>
      <c r="F28" s="23">
        <v>42775</v>
      </c>
      <c r="G28" s="24" t="s">
        <v>80</v>
      </c>
      <c r="H28" s="24" t="s">
        <v>67</v>
      </c>
      <c r="I28" s="25">
        <v>1600000</v>
      </c>
      <c r="J28" s="25">
        <v>160000</v>
      </c>
      <c r="K28" s="26"/>
    </row>
    <row r="29" spans="2:11">
      <c r="B29" s="34"/>
      <c r="C29" s="35"/>
      <c r="D29" s="35"/>
      <c r="E29" s="34"/>
      <c r="F29" s="36"/>
      <c r="G29" s="37"/>
      <c r="H29" s="37"/>
      <c r="I29" s="41">
        <f>SUM(I28)</f>
        <v>1600000</v>
      </c>
      <c r="J29" s="41">
        <f>SUM(J28)</f>
        <v>160000</v>
      </c>
      <c r="K29" s="38"/>
    </row>
    <row r="30" spans="2:11" s="16" customFormat="1">
      <c r="B30" s="17" t="s">
        <v>28</v>
      </c>
      <c r="C30" s="17"/>
      <c r="D30" s="17"/>
      <c r="E30" s="17"/>
      <c r="F30" s="17"/>
      <c r="G30" s="17"/>
      <c r="H30" s="17"/>
      <c r="I30" s="18"/>
      <c r="J30" s="18"/>
      <c r="K30" s="17"/>
    </row>
    <row r="31" spans="2:11">
      <c r="B31" s="176" t="s">
        <v>68</v>
      </c>
      <c r="C31" s="177"/>
      <c r="D31" s="177"/>
      <c r="E31" s="177"/>
      <c r="F31" s="177"/>
      <c r="G31" s="177"/>
      <c r="H31" s="177"/>
      <c r="I31" s="11"/>
      <c r="J31" s="11"/>
      <c r="K31" s="19"/>
    </row>
    <row r="32" spans="2:11">
      <c r="B32" s="13"/>
      <c r="C32" s="13"/>
      <c r="D32" s="13"/>
      <c r="E32" s="13"/>
      <c r="F32" s="14"/>
      <c r="G32" s="13"/>
      <c r="H32" s="13"/>
      <c r="I32" s="15"/>
      <c r="J32" s="15"/>
      <c r="K32" s="13"/>
    </row>
    <row r="33" spans="2:11" s="16" customFormat="1">
      <c r="B33" s="17" t="s">
        <v>28</v>
      </c>
      <c r="C33" s="17"/>
      <c r="D33" s="17"/>
      <c r="E33" s="17"/>
      <c r="F33" s="17"/>
      <c r="G33" s="17"/>
      <c r="H33" s="17"/>
      <c r="I33" s="18"/>
      <c r="J33" s="18"/>
      <c r="K33" s="17"/>
    </row>
    <row r="34" spans="2:11">
      <c r="B34" s="39"/>
      <c r="C34" s="39"/>
    </row>
    <row r="35" spans="2:11">
      <c r="B35" s="3" t="s">
        <v>69</v>
      </c>
    </row>
    <row r="36" spans="2:11">
      <c r="B36" s="3" t="s">
        <v>70</v>
      </c>
    </row>
    <row r="37" spans="2:11">
      <c r="B37" s="40"/>
      <c r="C37" s="40"/>
    </row>
    <row r="38" spans="2:11">
      <c r="B38" s="40"/>
      <c r="C38" s="40"/>
      <c r="I38" s="175" t="s">
        <v>71</v>
      </c>
      <c r="J38" s="175"/>
      <c r="K38" s="175"/>
    </row>
    <row r="39" spans="2:11">
      <c r="I39" s="175" t="s">
        <v>72</v>
      </c>
      <c r="J39" s="175"/>
      <c r="K39" s="175"/>
    </row>
    <row r="40" spans="2:11">
      <c r="I40" s="175" t="s">
        <v>73</v>
      </c>
      <c r="J40" s="175"/>
      <c r="K40" s="175"/>
    </row>
    <row r="41" spans="2:11">
      <c r="I41" s="175" t="s">
        <v>74</v>
      </c>
      <c r="J41" s="175"/>
      <c r="K41" s="175"/>
    </row>
  </sheetData>
  <mergeCells count="23">
    <mergeCell ref="B10:K10"/>
    <mergeCell ref="B4:K4"/>
    <mergeCell ref="B5:K5"/>
    <mergeCell ref="B6:K6"/>
    <mergeCell ref="B7:K7"/>
    <mergeCell ref="B9:K9"/>
    <mergeCell ref="B12:K12"/>
    <mergeCell ref="B13:B15"/>
    <mergeCell ref="C13:F14"/>
    <mergeCell ref="G13:G15"/>
    <mergeCell ref="H13:H15"/>
    <mergeCell ref="I13:I15"/>
    <mergeCell ref="J13:J15"/>
    <mergeCell ref="K13:K15"/>
    <mergeCell ref="I39:K39"/>
    <mergeCell ref="I40:K40"/>
    <mergeCell ref="I41:K41"/>
    <mergeCell ref="B17:H17"/>
    <mergeCell ref="B20:H20"/>
    <mergeCell ref="B24:H24"/>
    <mergeCell ref="B27:H27"/>
    <mergeCell ref="B31:H31"/>
    <mergeCell ref="I38:K38"/>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sheetPr>
    <tabColor rgb="FF00B0F0"/>
  </sheetPr>
  <dimension ref="A3:N88"/>
  <sheetViews>
    <sheetView topLeftCell="B25" workbookViewId="0">
      <selection activeCell="G42" sqref="G42"/>
    </sheetView>
  </sheetViews>
  <sheetFormatPr defaultRowHeight="12"/>
  <cols>
    <col min="1" max="1" width="9.140625" style="53" hidden="1" customWidth="1"/>
    <col min="2" max="2" width="3.5703125" style="53" customWidth="1"/>
    <col min="3" max="3" width="9.140625" style="53"/>
    <col min="4" max="4" width="9.28515625" style="57" customWidth="1"/>
    <col min="5" max="5" width="11.85546875" style="54" customWidth="1"/>
    <col min="6" max="6" width="35.85546875" style="54" customWidth="1"/>
    <col min="7" max="7" width="18.5703125" style="54" customWidth="1"/>
    <col min="8" max="8" width="29.140625" style="54" customWidth="1"/>
    <col min="9" max="9" width="13.42578125" style="53" customWidth="1"/>
    <col min="10" max="10" width="6.42578125" style="55" customWidth="1"/>
    <col min="11" max="11" width="12.7109375" style="53" customWidth="1"/>
    <col min="12" max="12" width="9.140625" style="54"/>
    <col min="13" max="16384" width="9.140625" style="53"/>
  </cols>
  <sheetData>
    <row r="3" spans="1:12">
      <c r="B3" s="56"/>
      <c r="C3" s="56"/>
    </row>
    <row r="4" spans="1:12">
      <c r="B4" s="187" t="s">
        <v>277</v>
      </c>
      <c r="C4" s="187"/>
      <c r="D4" s="187"/>
      <c r="E4" s="187"/>
      <c r="F4" s="187"/>
      <c r="G4" s="187"/>
      <c r="H4" s="187"/>
      <c r="I4" s="187"/>
      <c r="J4" s="187"/>
      <c r="K4" s="187"/>
      <c r="L4" s="187"/>
    </row>
    <row r="5" spans="1:12">
      <c r="A5" s="53" t="s">
        <v>278</v>
      </c>
      <c r="B5" s="187"/>
      <c r="C5" s="187"/>
      <c r="D5" s="187"/>
      <c r="E5" s="187"/>
      <c r="F5" s="187"/>
      <c r="G5" s="187"/>
      <c r="H5" s="187"/>
      <c r="I5" s="187"/>
      <c r="J5" s="187"/>
      <c r="K5" s="187"/>
      <c r="L5" s="187"/>
    </row>
    <row r="6" spans="1:12">
      <c r="B6" s="188" t="s">
        <v>2</v>
      </c>
      <c r="C6" s="188"/>
      <c r="D6" s="188"/>
      <c r="E6" s="188"/>
      <c r="F6" s="188"/>
      <c r="G6" s="188"/>
      <c r="H6" s="188"/>
      <c r="I6" s="188"/>
      <c r="J6" s="188"/>
      <c r="K6" s="188"/>
      <c r="L6" s="188"/>
    </row>
    <row r="7" spans="1:12">
      <c r="B7" s="188" t="s">
        <v>279</v>
      </c>
      <c r="C7" s="188"/>
      <c r="D7" s="188"/>
      <c r="E7" s="188"/>
      <c r="F7" s="188"/>
      <c r="G7" s="188"/>
      <c r="H7" s="188"/>
      <c r="I7" s="188"/>
      <c r="J7" s="188"/>
      <c r="K7" s="188"/>
      <c r="L7" s="188"/>
    </row>
    <row r="8" spans="1:12">
      <c r="B8" s="57"/>
      <c r="C8" s="57"/>
    </row>
    <row r="9" spans="1:12">
      <c r="B9" s="186" t="s">
        <v>4</v>
      </c>
      <c r="C9" s="186"/>
      <c r="D9" s="186"/>
      <c r="E9" s="186"/>
      <c r="F9" s="186"/>
      <c r="G9" s="186"/>
      <c r="H9" s="186"/>
      <c r="I9" s="186"/>
      <c r="J9" s="186"/>
      <c r="K9" s="186"/>
      <c r="L9" s="186"/>
    </row>
    <row r="10" spans="1:12">
      <c r="B10" s="186" t="s">
        <v>5</v>
      </c>
      <c r="C10" s="186"/>
      <c r="D10" s="186"/>
      <c r="E10" s="186"/>
      <c r="F10" s="186"/>
      <c r="G10" s="186"/>
      <c r="H10" s="186"/>
      <c r="I10" s="186"/>
      <c r="J10" s="186"/>
      <c r="K10" s="186"/>
      <c r="L10" s="186"/>
    </row>
    <row r="11" spans="1:12">
      <c r="B11" s="58"/>
      <c r="C11" s="58"/>
    </row>
    <row r="12" spans="1:12">
      <c r="B12" s="189" t="s">
        <v>6</v>
      </c>
      <c r="C12" s="189"/>
      <c r="D12" s="189"/>
      <c r="E12" s="189"/>
      <c r="F12" s="189"/>
      <c r="G12" s="189"/>
      <c r="H12" s="189"/>
      <c r="I12" s="189"/>
      <c r="J12" s="189"/>
      <c r="K12" s="189"/>
      <c r="L12" s="189"/>
    </row>
    <row r="13" spans="1:12">
      <c r="B13" s="179" t="s">
        <v>7</v>
      </c>
      <c r="C13" s="180"/>
      <c r="D13" s="180"/>
      <c r="E13" s="181"/>
      <c r="F13" s="179" t="s">
        <v>280</v>
      </c>
      <c r="G13" s="179" t="s">
        <v>281</v>
      </c>
      <c r="H13" s="179" t="s">
        <v>9</v>
      </c>
      <c r="I13" s="179" t="s">
        <v>282</v>
      </c>
      <c r="J13" s="190" t="s">
        <v>283</v>
      </c>
      <c r="K13" s="179" t="s">
        <v>11</v>
      </c>
      <c r="L13" s="179" t="s">
        <v>12</v>
      </c>
    </row>
    <row r="14" spans="1:12">
      <c r="B14" s="179"/>
      <c r="C14" s="182"/>
      <c r="D14" s="182"/>
      <c r="E14" s="183"/>
      <c r="F14" s="179"/>
      <c r="G14" s="179"/>
      <c r="H14" s="179"/>
      <c r="I14" s="179"/>
      <c r="J14" s="190"/>
      <c r="K14" s="179"/>
      <c r="L14" s="179"/>
    </row>
    <row r="15" spans="1:12" ht="36">
      <c r="B15" s="179"/>
      <c r="C15" s="52" t="s">
        <v>13</v>
      </c>
      <c r="D15" s="52" t="s">
        <v>15</v>
      </c>
      <c r="E15" s="52" t="s">
        <v>16</v>
      </c>
      <c r="F15" s="179"/>
      <c r="G15" s="179"/>
      <c r="H15" s="179"/>
      <c r="I15" s="179"/>
      <c r="J15" s="190"/>
      <c r="K15" s="179"/>
      <c r="L15" s="179"/>
    </row>
    <row r="16" spans="1:12">
      <c r="B16" s="59" t="s">
        <v>17</v>
      </c>
      <c r="C16" s="60" t="s">
        <v>18</v>
      </c>
      <c r="D16" s="60" t="s">
        <v>20</v>
      </c>
      <c r="E16" s="60" t="s">
        <v>21</v>
      </c>
      <c r="F16" s="61" t="s">
        <v>22</v>
      </c>
      <c r="G16" s="61" t="s">
        <v>284</v>
      </c>
      <c r="H16" s="59" t="s">
        <v>23</v>
      </c>
      <c r="I16" s="62" t="s">
        <v>24</v>
      </c>
      <c r="J16" s="59" t="s">
        <v>25</v>
      </c>
      <c r="K16" s="60" t="s">
        <v>26</v>
      </c>
      <c r="L16" s="60" t="s">
        <v>285</v>
      </c>
    </row>
    <row r="17" spans="2:14">
      <c r="B17" s="191" t="s">
        <v>286</v>
      </c>
      <c r="C17" s="192"/>
      <c r="D17" s="192"/>
      <c r="E17" s="192"/>
      <c r="F17" s="192"/>
      <c r="G17" s="192"/>
      <c r="H17" s="192"/>
      <c r="I17" s="192"/>
      <c r="J17" s="192"/>
      <c r="K17" s="192"/>
      <c r="L17" s="193"/>
    </row>
    <row r="18" spans="2:14" ht="25.5" customHeight="1">
      <c r="B18" s="63" t="s">
        <v>30</v>
      </c>
      <c r="C18" s="67" t="str">
        <f>IF(F18=0,"",VLOOKUP(F18,DS!$C$3:$E$75,3,0))</f>
        <v>TA/16P</v>
      </c>
      <c r="D18" s="65" t="s">
        <v>431</v>
      </c>
      <c r="E18" s="65">
        <v>42775</v>
      </c>
      <c r="F18" s="66" t="s">
        <v>432</v>
      </c>
      <c r="G18" s="67" t="str">
        <f>IF(F18=0,"",VLOOKUP(F18,DS!$C$3:$E$75,2,0))</f>
        <v>0312790184</v>
      </c>
      <c r="H18" s="66" t="s">
        <v>433</v>
      </c>
      <c r="I18" s="68">
        <v>32045455</v>
      </c>
      <c r="J18" s="69"/>
      <c r="K18" s="68">
        <v>3204545</v>
      </c>
      <c r="L18" s="70"/>
      <c r="M18" s="71"/>
      <c r="N18" s="71"/>
    </row>
    <row r="19" spans="2:14" ht="25.5" customHeight="1">
      <c r="B19" s="64" t="s">
        <v>36</v>
      </c>
      <c r="C19" s="67" t="str">
        <f>IF(F19=0,"",VLOOKUP(F19,DS!$C$3:$E$75,3,0))</f>
        <v>VP/16P</v>
      </c>
      <c r="D19" s="65" t="s">
        <v>434</v>
      </c>
      <c r="E19" s="65">
        <v>42751</v>
      </c>
      <c r="F19" s="66" t="s">
        <v>435</v>
      </c>
      <c r="G19" s="67" t="str">
        <f>IF(F19=0,"",VLOOKUP(F19,DS!$C$3:$E$75,2,0))</f>
        <v>0312991194</v>
      </c>
      <c r="H19" s="66" t="s">
        <v>367</v>
      </c>
      <c r="I19" s="72">
        <v>16100000</v>
      </c>
      <c r="J19" s="64"/>
      <c r="K19" s="68">
        <v>1610000</v>
      </c>
      <c r="L19" s="73"/>
      <c r="M19" s="71"/>
      <c r="N19" s="71"/>
    </row>
    <row r="20" spans="2:14" ht="25.5" customHeight="1">
      <c r="B20" s="64" t="s">
        <v>40</v>
      </c>
      <c r="C20" s="67" t="str">
        <f>IF(F20=0,"",VLOOKUP(F20,DS!$C$3:$E$75,3,0))</f>
        <v>VP/16P</v>
      </c>
      <c r="D20" s="65" t="s">
        <v>436</v>
      </c>
      <c r="E20" s="65">
        <v>42736</v>
      </c>
      <c r="F20" s="66" t="s">
        <v>435</v>
      </c>
      <c r="G20" s="67" t="str">
        <f>IF(F20=0,"",VLOOKUP(F20,DS!$C$3:$E$75,2,0))</f>
        <v>0312991194</v>
      </c>
      <c r="H20" s="66" t="s">
        <v>367</v>
      </c>
      <c r="I20" s="72">
        <v>49000000</v>
      </c>
      <c r="J20" s="64"/>
      <c r="K20" s="68">
        <v>4900000</v>
      </c>
      <c r="L20" s="74"/>
      <c r="M20" s="71"/>
      <c r="N20" s="71"/>
    </row>
    <row r="21" spans="2:14" ht="25.5" customHeight="1">
      <c r="B21" s="64" t="s">
        <v>46</v>
      </c>
      <c r="C21" s="67" t="str">
        <f>IF(F21=0,"",VLOOKUP(F21,DS!$C$3:$E$75,3,0))</f>
        <v>AC/17E</v>
      </c>
      <c r="D21" s="65" t="s">
        <v>437</v>
      </c>
      <c r="E21" s="65">
        <v>42772</v>
      </c>
      <c r="F21" s="66" t="s">
        <v>304</v>
      </c>
      <c r="G21" s="67" t="str">
        <f>IF(F21=0,"",VLOOKUP(F21,DS!$C$3:$E$75,2,0))</f>
        <v>0300942001017</v>
      </c>
      <c r="H21" s="66" t="s">
        <v>438</v>
      </c>
      <c r="I21" s="75">
        <v>9543500</v>
      </c>
      <c r="J21" s="64"/>
      <c r="K21" s="68">
        <v>954350</v>
      </c>
      <c r="L21" s="74"/>
      <c r="M21" s="71"/>
      <c r="N21" s="71"/>
    </row>
    <row r="22" spans="2:14" ht="25.5" customHeight="1">
      <c r="B22" s="64" t="s">
        <v>295</v>
      </c>
      <c r="C22" s="67" t="str">
        <f>IF(F22=0,"",VLOOKUP(F22,DS!$C$3:$E$75,3,0))</f>
        <v>AC/17E</v>
      </c>
      <c r="D22" s="65" t="s">
        <v>439</v>
      </c>
      <c r="E22" s="65">
        <v>42782</v>
      </c>
      <c r="F22" s="66" t="s">
        <v>304</v>
      </c>
      <c r="G22" s="67" t="str">
        <f>IF(F22=0,"",VLOOKUP(F22,DS!$C$3:$E$75,2,0))</f>
        <v>0300942001017</v>
      </c>
      <c r="H22" s="66" t="s">
        <v>440</v>
      </c>
      <c r="I22" s="72">
        <v>13570300</v>
      </c>
      <c r="J22" s="64"/>
      <c r="K22" s="76">
        <v>1357030</v>
      </c>
      <c r="L22" s="74"/>
      <c r="M22" s="158"/>
      <c r="N22" s="71"/>
    </row>
    <row r="23" spans="2:14" ht="25.5" customHeight="1">
      <c r="B23" s="64" t="s">
        <v>49</v>
      </c>
      <c r="C23" s="67" t="str">
        <f>IF(F23=0,"",VLOOKUP(F23,DS!$C$3:$E$75,3,0))</f>
        <v>AC/17E</v>
      </c>
      <c r="D23" s="65" t="s">
        <v>441</v>
      </c>
      <c r="E23" s="65">
        <v>42793</v>
      </c>
      <c r="F23" s="66" t="s">
        <v>304</v>
      </c>
      <c r="G23" s="67" t="str">
        <f>IF(F23=0,"",VLOOKUP(F23,DS!$C$3:$E$75,2,0))</f>
        <v>0300942001017</v>
      </c>
      <c r="H23" s="66" t="s">
        <v>442</v>
      </c>
      <c r="I23" s="72">
        <v>12737700</v>
      </c>
      <c r="J23" s="64"/>
      <c r="K23" s="68">
        <v>1273770</v>
      </c>
      <c r="L23" s="73"/>
      <c r="M23" s="71"/>
      <c r="N23" s="71"/>
    </row>
    <row r="24" spans="2:14" ht="25.5" customHeight="1">
      <c r="B24" s="64" t="s">
        <v>52</v>
      </c>
      <c r="C24" s="67" t="str">
        <f>IF(F24=0,"",VLOOKUP(F24,DS!$C$3:$E$75,3,0))</f>
        <v>DP/16P</v>
      </c>
      <c r="D24" s="65" t="s">
        <v>143</v>
      </c>
      <c r="E24" s="65">
        <v>42767</v>
      </c>
      <c r="F24" s="66" t="s">
        <v>313</v>
      </c>
      <c r="G24" s="67" t="str">
        <f>IF(F24=0,"",VLOOKUP(F24,DS!$C$3:$E$75,2,0))</f>
        <v>1101819710</v>
      </c>
      <c r="H24" s="66" t="s">
        <v>314</v>
      </c>
      <c r="I24" s="72">
        <v>17187000</v>
      </c>
      <c r="J24" s="64"/>
      <c r="K24" s="68">
        <v>1718700</v>
      </c>
      <c r="L24" s="73"/>
      <c r="M24" s="196" t="s">
        <v>443</v>
      </c>
      <c r="N24" s="71"/>
    </row>
    <row r="25" spans="2:14" ht="25.5" customHeight="1">
      <c r="B25" s="64" t="s">
        <v>58</v>
      </c>
      <c r="C25" s="67" t="str">
        <f>IF(F25=0,"",VLOOKUP(F25,DS!$C$3:$E$75,3,0))</f>
        <v>DP/16P</v>
      </c>
      <c r="D25" s="65" t="s">
        <v>177</v>
      </c>
      <c r="E25" s="65">
        <v>42784</v>
      </c>
      <c r="F25" s="66" t="s">
        <v>313</v>
      </c>
      <c r="G25" s="67" t="str">
        <f>IF(F25=0,"",VLOOKUP(F25,DS!$C$3:$E$75,2,0))</f>
        <v>1101819710</v>
      </c>
      <c r="H25" s="66" t="s">
        <v>314</v>
      </c>
      <c r="I25" s="72">
        <v>17187000</v>
      </c>
      <c r="J25" s="64"/>
      <c r="K25" s="68">
        <v>1718700</v>
      </c>
      <c r="L25" s="73"/>
      <c r="M25" s="196"/>
      <c r="N25" s="71"/>
    </row>
    <row r="26" spans="2:14" ht="25.5" customHeight="1">
      <c r="B26" s="64" t="s">
        <v>62</v>
      </c>
      <c r="C26" s="67" t="str">
        <f>IF(F26=0,"",VLOOKUP(F26,DS!$C$3:$E$75,3,0))</f>
        <v>DP/16P</v>
      </c>
      <c r="D26" s="65" t="s">
        <v>178</v>
      </c>
      <c r="E26" s="65">
        <v>42787</v>
      </c>
      <c r="F26" s="66" t="s">
        <v>313</v>
      </c>
      <c r="G26" s="67" t="str">
        <f>IF(F26=0,"",VLOOKUP(F26,DS!$C$3:$E$75,2,0))</f>
        <v>1101819710</v>
      </c>
      <c r="H26" s="66" t="s">
        <v>314</v>
      </c>
      <c r="I26" s="72">
        <v>17187000</v>
      </c>
      <c r="J26" s="64"/>
      <c r="K26" s="68">
        <v>1718700</v>
      </c>
      <c r="L26" s="73"/>
      <c r="M26" s="196"/>
      <c r="N26" s="71"/>
    </row>
    <row r="27" spans="2:14" ht="25.5" customHeight="1">
      <c r="B27" s="64" t="s">
        <v>66</v>
      </c>
      <c r="C27" s="67" t="str">
        <f>IF(F27=0,"",VLOOKUP(F27,DS!$C$3:$E$75,3,0))</f>
        <v>DP/16P</v>
      </c>
      <c r="D27" s="65" t="s">
        <v>183</v>
      </c>
      <c r="E27" s="65">
        <v>42790</v>
      </c>
      <c r="F27" s="66" t="s">
        <v>313</v>
      </c>
      <c r="G27" s="67" t="str">
        <f>IF(F27=0,"",VLOOKUP(F27,DS!$C$3:$E$75,2,0))</f>
        <v>1101819710</v>
      </c>
      <c r="H27" s="66" t="s">
        <v>314</v>
      </c>
      <c r="I27" s="72">
        <v>17178500</v>
      </c>
      <c r="J27" s="64"/>
      <c r="K27" s="68">
        <v>1717850</v>
      </c>
      <c r="L27" s="74"/>
      <c r="M27" s="196"/>
      <c r="N27" s="71"/>
    </row>
    <row r="28" spans="2:14" ht="25.5" customHeight="1">
      <c r="B28" s="64" t="s">
        <v>95</v>
      </c>
      <c r="C28" s="67" t="str">
        <f>IF(F28=0,"",VLOOKUP(F28,DS!$C$3:$E$75,3,0))</f>
        <v>NH/15P</v>
      </c>
      <c r="D28" s="65" t="s">
        <v>444</v>
      </c>
      <c r="E28" s="65">
        <v>42793</v>
      </c>
      <c r="F28" s="66" t="s">
        <v>316</v>
      </c>
      <c r="G28" s="67" t="str">
        <f>IF(F28=0,"",VLOOKUP(F28,DS!$C$3:$E$75,2,0))</f>
        <v>0302673259</v>
      </c>
      <c r="H28" s="66" t="s">
        <v>319</v>
      </c>
      <c r="I28" s="72">
        <v>6000000</v>
      </c>
      <c r="J28" s="64"/>
      <c r="K28" s="68">
        <v>600000</v>
      </c>
      <c r="L28" s="74"/>
      <c r="M28" s="71"/>
      <c r="N28" s="71"/>
    </row>
    <row r="29" spans="2:14" ht="25.5" customHeight="1">
      <c r="B29" s="64" t="s">
        <v>125</v>
      </c>
      <c r="C29" s="67" t="str">
        <f>IF(F29=0,"",VLOOKUP(F29,DS!$C$3:$E$75,3,0))</f>
        <v>NH/15P</v>
      </c>
      <c r="D29" s="65" t="s">
        <v>444</v>
      </c>
      <c r="E29" s="65">
        <v>42793</v>
      </c>
      <c r="F29" s="66" t="s">
        <v>316</v>
      </c>
      <c r="G29" s="67" t="str">
        <f>IF(F29=0,"",VLOOKUP(F29,DS!$C$3:$E$75,2,0))</f>
        <v>0302673259</v>
      </c>
      <c r="H29" s="66" t="s">
        <v>445</v>
      </c>
      <c r="I29" s="159">
        <v>14484000</v>
      </c>
      <c r="J29" s="64"/>
      <c r="K29" s="68">
        <v>1448400</v>
      </c>
      <c r="L29" s="74"/>
      <c r="M29" s="71"/>
      <c r="N29" s="71"/>
    </row>
    <row r="30" spans="2:14" ht="25.5" customHeight="1">
      <c r="B30" s="64" t="s">
        <v>146</v>
      </c>
      <c r="C30" s="67" t="str">
        <f>IF(F30=0,"",VLOOKUP(F30,DS!$C$3:$E$75,3,0))</f>
        <v>GN/17P</v>
      </c>
      <c r="D30" s="65"/>
      <c r="E30" s="65">
        <v>42739</v>
      </c>
      <c r="F30" s="161" t="s">
        <v>572</v>
      </c>
      <c r="G30" s="67" t="str">
        <f>IF(F30=0,"",VLOOKUP(F30,DS!$C$3:$E$75,2,0))</f>
        <v>0304697569</v>
      </c>
      <c r="H30" s="66" t="s">
        <v>363</v>
      </c>
      <c r="I30" s="72">
        <v>545455</v>
      </c>
      <c r="J30" s="64"/>
      <c r="K30" s="68">
        <v>54545</v>
      </c>
      <c r="L30" s="74"/>
      <c r="M30" s="71"/>
      <c r="N30" s="71"/>
    </row>
    <row r="31" spans="2:14" ht="25.5" customHeight="1">
      <c r="B31" s="64" t="s">
        <v>146</v>
      </c>
      <c r="C31" s="67" t="str">
        <f>IF(F31=0,"",VLOOKUP(F31,DS!$C$3:$E$75,3,0))</f>
        <v>AA/16P</v>
      </c>
      <c r="D31" s="65"/>
      <c r="E31" s="65">
        <v>42767</v>
      </c>
      <c r="F31" s="66" t="s">
        <v>446</v>
      </c>
      <c r="G31" s="67" t="str">
        <f>IF(F31=0,"",VLOOKUP(F31,DS!$C$3:$E$75,2,0))</f>
        <v>0300602277</v>
      </c>
      <c r="H31" s="66" t="s">
        <v>363</v>
      </c>
      <c r="I31" s="72">
        <v>190905</v>
      </c>
      <c r="J31" s="64"/>
      <c r="K31" s="68">
        <v>19095</v>
      </c>
      <c r="L31" s="74"/>
      <c r="M31" s="71"/>
      <c r="N31" s="71"/>
    </row>
    <row r="32" spans="2:14" ht="25.5" customHeight="1">
      <c r="B32" s="64" t="s">
        <v>146</v>
      </c>
      <c r="C32" s="67" t="str">
        <f>IF(F32=0,"",VLOOKUP(F32,DS!$C$3:$E$75,3,0))</f>
        <v>PL/16P</v>
      </c>
      <c r="D32" s="65"/>
      <c r="E32" s="65">
        <v>42767</v>
      </c>
      <c r="F32" s="66" t="s">
        <v>447</v>
      </c>
      <c r="G32" s="67" t="str">
        <f>IF(F32=0,"",VLOOKUP(F32,DS!$C$3:$E$75,2,0))</f>
        <v>0304791385</v>
      </c>
      <c r="H32" s="66" t="s">
        <v>363</v>
      </c>
      <c r="I32" s="72">
        <v>3818185</v>
      </c>
      <c r="J32" s="64"/>
      <c r="K32" s="68">
        <v>381815</v>
      </c>
      <c r="L32" s="74"/>
      <c r="M32" s="71"/>
      <c r="N32" s="71"/>
    </row>
    <row r="33" spans="2:14" ht="25.5" customHeight="1">
      <c r="B33" s="64" t="s">
        <v>146</v>
      </c>
      <c r="C33" s="67" t="str">
        <f>IF(F33=0,"",VLOOKUP(F33,DS!$C$3:$E$75,3,0))</f>
        <v>TC/17P</v>
      </c>
      <c r="D33" s="65"/>
      <c r="E33" s="65">
        <v>42767</v>
      </c>
      <c r="F33" s="66" t="s">
        <v>448</v>
      </c>
      <c r="G33" s="67" t="str">
        <f>IF(F33=0,"",VLOOKUP(F33,DS!$C$3:$E$75,2,0))</f>
        <v>0304875444</v>
      </c>
      <c r="H33" s="66" t="s">
        <v>363</v>
      </c>
      <c r="I33" s="72">
        <v>3354546</v>
      </c>
      <c r="J33" s="64"/>
      <c r="K33" s="68">
        <v>335454</v>
      </c>
      <c r="L33" s="74"/>
      <c r="M33" s="71"/>
      <c r="N33" s="71"/>
    </row>
    <row r="34" spans="2:14" ht="25.5" customHeight="1">
      <c r="B34" s="64" t="s">
        <v>148</v>
      </c>
      <c r="C34" s="67" t="str">
        <f>IF(F34=0,"",VLOOKUP(F34,DS!$C$3:$E$75,3,0))</f>
        <v>AC/16P</v>
      </c>
      <c r="D34" s="65"/>
      <c r="E34" s="65">
        <v>42767</v>
      </c>
      <c r="F34" s="66" t="s">
        <v>362</v>
      </c>
      <c r="G34" s="67" t="str">
        <f>IF(F34=0,"",VLOOKUP(F34,DS!$C$3:$E$75,2,0))</f>
        <v>0300514849</v>
      </c>
      <c r="H34" s="66" t="s">
        <v>449</v>
      </c>
      <c r="I34" s="72">
        <v>10772727.272727272</v>
      </c>
      <c r="J34" s="64"/>
      <c r="K34" s="76">
        <v>1077272.7272727273</v>
      </c>
      <c r="L34" s="74"/>
      <c r="M34" s="71"/>
      <c r="N34" s="71"/>
    </row>
    <row r="35" spans="2:14" ht="25.5" customHeight="1">
      <c r="B35" s="64" t="s">
        <v>152</v>
      </c>
      <c r="C35" s="67" t="str">
        <f>IF(F35=0,"",VLOOKUP(F35,DS!$C$3:$E$75,3,0))</f>
        <v>AC/16P</v>
      </c>
      <c r="D35" s="65" t="s">
        <v>450</v>
      </c>
      <c r="E35" s="65">
        <v>42760</v>
      </c>
      <c r="F35" s="66" t="s">
        <v>451</v>
      </c>
      <c r="G35" s="67" t="str">
        <f>IF(F35=0,"",VLOOKUP(F35,DS!$C$3:$E$75,2,0))</f>
        <v>0104093672</v>
      </c>
      <c r="H35" s="66" t="s">
        <v>379</v>
      </c>
      <c r="I35" s="72">
        <v>173190</v>
      </c>
      <c r="J35" s="72"/>
      <c r="K35" s="76">
        <v>17319</v>
      </c>
      <c r="L35" s="74"/>
      <c r="M35" s="71"/>
      <c r="N35" s="71"/>
    </row>
    <row r="36" spans="2:14" ht="25.5" customHeight="1">
      <c r="B36" s="64" t="s">
        <v>180</v>
      </c>
      <c r="C36" s="67" t="str">
        <f>IF(F36=0,"",VLOOKUP(F36,DS!$C$3:$E$75,3,0))</f>
        <v>VP/16P</v>
      </c>
      <c r="D36" s="65" t="s">
        <v>209</v>
      </c>
      <c r="E36" s="65">
        <v>42767</v>
      </c>
      <c r="F36" s="66" t="s">
        <v>435</v>
      </c>
      <c r="G36" s="67" t="str">
        <f>IF(F36=0,"",VLOOKUP(F36,DS!$C$3:$E$75,2,0))</f>
        <v>0312991194</v>
      </c>
      <c r="H36" s="66" t="s">
        <v>367</v>
      </c>
      <c r="I36" s="72">
        <v>3400000</v>
      </c>
      <c r="J36" s="64"/>
      <c r="K36" s="72">
        <v>340000</v>
      </c>
      <c r="L36" s="74"/>
      <c r="M36" s="76"/>
      <c r="N36" s="71"/>
    </row>
    <row r="37" spans="2:14" ht="25.5" customHeight="1">
      <c r="B37" s="64" t="s">
        <v>266</v>
      </c>
      <c r="C37" s="67" t="str">
        <f>IF(F37=0,"",VLOOKUP(F37,DS!$C$3:$E$75,3,0))</f>
        <v>AA/16P</v>
      </c>
      <c r="D37" s="65" t="s">
        <v>452</v>
      </c>
      <c r="E37" s="65">
        <v>42772</v>
      </c>
      <c r="F37" s="66" t="s">
        <v>344</v>
      </c>
      <c r="G37" s="67" t="str">
        <f>IF(F37=0,"",VLOOKUP(F37,DS!$C$3:$E$75,2,0))</f>
        <v>0300450673</v>
      </c>
      <c r="H37" s="66" t="s">
        <v>345</v>
      </c>
      <c r="I37" s="72">
        <v>2711281</v>
      </c>
      <c r="J37" s="64"/>
      <c r="K37" s="76">
        <v>271129</v>
      </c>
      <c r="L37" s="74"/>
      <c r="M37" s="158"/>
      <c r="N37" s="71"/>
    </row>
    <row r="38" spans="2:14" ht="25.5" customHeight="1">
      <c r="B38" s="64" t="s">
        <v>268</v>
      </c>
      <c r="C38" s="67" t="str">
        <f>IF(F38=0,"",VLOOKUP(F38,DS!$C$3:$E$75,3,0))</f>
        <v>MV/14P</v>
      </c>
      <c r="D38" s="65" t="s">
        <v>453</v>
      </c>
      <c r="E38" s="65">
        <v>42772</v>
      </c>
      <c r="F38" s="66" t="s">
        <v>454</v>
      </c>
      <c r="G38" s="67" t="str">
        <f>IF(F38=0,"",VLOOKUP(F38,DS!$C$3:$E$75,2,0))</f>
        <v>0312181545</v>
      </c>
      <c r="H38" s="66" t="s">
        <v>455</v>
      </c>
      <c r="I38" s="72">
        <v>3325000</v>
      </c>
      <c r="J38" s="64"/>
      <c r="K38" s="76">
        <v>332500</v>
      </c>
      <c r="L38" s="74"/>
      <c r="M38" s="158"/>
      <c r="N38" s="71"/>
    </row>
    <row r="39" spans="2:14" ht="25.5" customHeight="1">
      <c r="B39" s="64" t="s">
        <v>271</v>
      </c>
      <c r="C39" s="67" t="str">
        <f>IF(F39=0,"",VLOOKUP(F39,DS!$C$3:$E$75,3,0))</f>
        <v>LA/16E</v>
      </c>
      <c r="D39" s="65" t="s">
        <v>456</v>
      </c>
      <c r="E39" s="65">
        <v>42772</v>
      </c>
      <c r="F39" s="66" t="s">
        <v>348</v>
      </c>
      <c r="G39" s="67" t="str">
        <f>IF(F39=0,"",VLOOKUP(F39,DS!$C$3:$E$75,2,0))</f>
        <v>0106869738-030</v>
      </c>
      <c r="H39" s="66" t="s">
        <v>457</v>
      </c>
      <c r="I39" s="72">
        <v>2014523</v>
      </c>
      <c r="J39" s="64"/>
      <c r="K39" s="76">
        <v>201452</v>
      </c>
      <c r="L39" s="74"/>
      <c r="M39" s="158"/>
      <c r="N39" s="71"/>
    </row>
    <row r="40" spans="2:14" ht="25.5" customHeight="1">
      <c r="B40" s="64" t="s">
        <v>272</v>
      </c>
      <c r="C40" s="67" t="str">
        <f>IF(F40=0,"",VLOOKUP(F40,DS!$C$3:$E$75,3,0))</f>
        <v>AA/16P</v>
      </c>
      <c r="D40" s="65" t="s">
        <v>458</v>
      </c>
      <c r="E40" s="65">
        <v>42778</v>
      </c>
      <c r="F40" s="66" t="s">
        <v>344</v>
      </c>
      <c r="G40" s="67" t="str">
        <f>IF(F40=0,"",VLOOKUP(F40,DS!$C$3:$E$75,2,0))</f>
        <v>0300450673</v>
      </c>
      <c r="H40" s="66" t="s">
        <v>345</v>
      </c>
      <c r="I40" s="72">
        <v>3180018</v>
      </c>
      <c r="J40" s="64"/>
      <c r="K40" s="76">
        <v>318002</v>
      </c>
      <c r="L40" s="74"/>
      <c r="M40" s="158"/>
      <c r="N40" s="71"/>
    </row>
    <row r="41" spans="2:14" ht="25.5" customHeight="1">
      <c r="B41" s="64" t="s">
        <v>273</v>
      </c>
      <c r="C41" s="67" t="str">
        <f>IF(F41=0,"",VLOOKUP(F41,DS!$C$3:$E$75,3,0))</f>
        <v>AA/16P</v>
      </c>
      <c r="D41" s="65" t="s">
        <v>459</v>
      </c>
      <c r="E41" s="65">
        <v>42781</v>
      </c>
      <c r="F41" s="66" t="s">
        <v>344</v>
      </c>
      <c r="G41" s="67" t="str">
        <f>IF(F41=0,"",VLOOKUP(F41,DS!$C$3:$E$75,2,0))</f>
        <v>0300450673</v>
      </c>
      <c r="H41" s="66" t="s">
        <v>345</v>
      </c>
      <c r="I41" s="72">
        <v>1307927</v>
      </c>
      <c r="J41" s="64"/>
      <c r="K41" s="76">
        <v>130793</v>
      </c>
      <c r="L41" s="74"/>
      <c r="M41" s="158"/>
      <c r="N41" s="71"/>
    </row>
    <row r="42" spans="2:14" ht="25.5" customHeight="1">
      <c r="B42" s="64" t="s">
        <v>324</v>
      </c>
      <c r="C42" s="67" t="str">
        <f>IF(F42=0,"",VLOOKUP(F42,DS!$C$3:$E$75,3,0))</f>
        <v>LB/16P</v>
      </c>
      <c r="D42" s="65" t="s">
        <v>460</v>
      </c>
      <c r="E42" s="65">
        <v>42781</v>
      </c>
      <c r="F42" s="66" t="s">
        <v>461</v>
      </c>
      <c r="G42" s="67" t="str">
        <f>IF(F42=0,"",VLOOKUP(F42,DS!$C$3:$E$75,2,0))</f>
        <v>1100112728</v>
      </c>
      <c r="H42" s="66" t="s">
        <v>462</v>
      </c>
      <c r="I42" s="72">
        <v>4291364</v>
      </c>
      <c r="J42" s="64"/>
      <c r="K42" s="76">
        <v>429136</v>
      </c>
      <c r="L42" s="74"/>
      <c r="M42" s="158"/>
      <c r="N42" s="71"/>
    </row>
    <row r="43" spans="2:14" ht="25.5" customHeight="1">
      <c r="B43" s="64" t="s">
        <v>325</v>
      </c>
      <c r="C43" s="67" t="str">
        <f>IF(F43=0,"",VLOOKUP(F43,DS!$C$3:$E$75,3,0))</f>
        <v>AA/16P</v>
      </c>
      <c r="D43" s="65" t="s">
        <v>463</v>
      </c>
      <c r="E43" s="65">
        <v>42784</v>
      </c>
      <c r="F43" s="66" t="s">
        <v>344</v>
      </c>
      <c r="G43" s="67" t="str">
        <f>IF(F43=0,"",VLOOKUP(F43,DS!$C$3:$E$75,2,0))</f>
        <v>0300450673</v>
      </c>
      <c r="H43" s="66" t="s">
        <v>345</v>
      </c>
      <c r="I43" s="72">
        <v>802964</v>
      </c>
      <c r="J43" s="64"/>
      <c r="K43" s="76">
        <v>80296</v>
      </c>
      <c r="L43" s="74"/>
      <c r="M43" s="158"/>
      <c r="N43" s="71"/>
    </row>
    <row r="44" spans="2:14" ht="25.5" customHeight="1">
      <c r="B44" s="64" t="s">
        <v>326</v>
      </c>
      <c r="C44" s="67" t="str">
        <f>IF(F44=0,"",VLOOKUP(F44,DS!$C$3:$E$75,3,0))</f>
        <v>AA/16P</v>
      </c>
      <c r="D44" s="65" t="s">
        <v>464</v>
      </c>
      <c r="E44" s="65">
        <v>42787</v>
      </c>
      <c r="F44" s="66" t="s">
        <v>344</v>
      </c>
      <c r="G44" s="67" t="str">
        <f>IF(F44=0,"",VLOOKUP(F44,DS!$C$3:$E$75,2,0))</f>
        <v>0300450673</v>
      </c>
      <c r="H44" s="66" t="s">
        <v>345</v>
      </c>
      <c r="I44" s="72">
        <v>2568755</v>
      </c>
      <c r="J44" s="64"/>
      <c r="K44" s="76">
        <v>256875</v>
      </c>
      <c r="L44" s="74"/>
      <c r="M44" s="158"/>
      <c r="N44" s="71"/>
    </row>
    <row r="45" spans="2:14" ht="25.5" customHeight="1">
      <c r="B45" s="64" t="s">
        <v>330</v>
      </c>
      <c r="C45" s="67" t="str">
        <f>IF(F45=0,"",VLOOKUP(F45,DS!$C$3:$E$75,3,0))</f>
        <v>HL/15P</v>
      </c>
      <c r="D45" s="65" t="s">
        <v>465</v>
      </c>
      <c r="E45" s="65">
        <v>42793</v>
      </c>
      <c r="F45" s="66" t="s">
        <v>396</v>
      </c>
      <c r="G45" s="67" t="str">
        <f>IF(F45=0,"",VLOOKUP(F45,DS!$C$3:$E$75,2,0))</f>
        <v>1100678866</v>
      </c>
      <c r="H45" s="66" t="s">
        <v>466</v>
      </c>
      <c r="I45" s="72">
        <v>11500000</v>
      </c>
      <c r="J45" s="64"/>
      <c r="K45" s="76">
        <v>1150000</v>
      </c>
      <c r="L45" s="74"/>
      <c r="M45" s="158"/>
      <c r="N45" s="71"/>
    </row>
    <row r="46" spans="2:14" ht="25.5" customHeight="1">
      <c r="B46" s="64" t="s">
        <v>330</v>
      </c>
      <c r="C46" s="67" t="str">
        <f>IF(F46=0,"",VLOOKUP(F46,DS!$C$3:$E$75,3,0))</f>
        <v>AA/16P</v>
      </c>
      <c r="D46" s="65" t="s">
        <v>467</v>
      </c>
      <c r="E46" s="65">
        <v>42794</v>
      </c>
      <c r="F46" s="66" t="s">
        <v>344</v>
      </c>
      <c r="G46" s="67" t="str">
        <f>IF(F46=0,"",VLOOKUP(F46,DS!$C$3:$E$75,2,0))</f>
        <v>0300450673</v>
      </c>
      <c r="H46" s="66" t="s">
        <v>345</v>
      </c>
      <c r="I46" s="72">
        <v>3716836</v>
      </c>
      <c r="J46" s="64"/>
      <c r="K46" s="76">
        <v>371684</v>
      </c>
      <c r="L46" s="74"/>
      <c r="M46" s="158"/>
      <c r="N46" s="71"/>
    </row>
    <row r="47" spans="2:14" ht="25.5" customHeight="1">
      <c r="B47" s="64" t="s">
        <v>330</v>
      </c>
      <c r="C47" s="67" t="str">
        <f>IF(F47=0,"",VLOOKUP(F47,DS!$C$3:$E$75,3,0))</f>
        <v>BT/17T</v>
      </c>
      <c r="D47" s="65" t="s">
        <v>418</v>
      </c>
      <c r="E47" s="65">
        <v>42779</v>
      </c>
      <c r="F47" s="66" t="s">
        <v>419</v>
      </c>
      <c r="G47" s="67" t="str">
        <f>IF(F47=0,"",VLOOKUP(F47,DS!$C$3:$E$75,2,0))</f>
        <v>0301179079-035</v>
      </c>
      <c r="H47" s="66" t="s">
        <v>406</v>
      </c>
      <c r="I47" s="72">
        <v>53071</v>
      </c>
      <c r="J47" s="64"/>
      <c r="K47" s="76">
        <v>5307</v>
      </c>
      <c r="L47" s="74"/>
      <c r="M47" s="158"/>
      <c r="N47" s="71"/>
    </row>
    <row r="48" spans="2:14" ht="25.5" customHeight="1">
      <c r="B48" s="64" t="s">
        <v>330</v>
      </c>
      <c r="C48" s="67" t="str">
        <f>IF(F48=0,"",VLOOKUP(F48,DS!$C$3:$E$75,3,0))</f>
        <v>BT/17T</v>
      </c>
      <c r="D48" s="65" t="s">
        <v>418</v>
      </c>
      <c r="E48" s="65">
        <v>42781</v>
      </c>
      <c r="F48" s="66" t="s">
        <v>419</v>
      </c>
      <c r="G48" s="67" t="str">
        <f>IF(F48=0,"",VLOOKUP(F48,DS!$C$3:$E$75,2,0))</f>
        <v>0301179079-035</v>
      </c>
      <c r="H48" s="66" t="s">
        <v>406</v>
      </c>
      <c r="I48" s="72">
        <v>30000</v>
      </c>
      <c r="J48" s="64"/>
      <c r="K48" s="76">
        <v>3000</v>
      </c>
      <c r="L48" s="74"/>
      <c r="M48" s="158"/>
      <c r="N48" s="71"/>
    </row>
    <row r="49" spans="2:14" ht="25.5" customHeight="1">
      <c r="B49" s="64" t="s">
        <v>338</v>
      </c>
      <c r="C49" s="67" t="str">
        <f>IF(F49=0,"",VLOOKUP(F49,DS!$C$3:$E$75,3,0))</f>
        <v>BT/17T</v>
      </c>
      <c r="D49" s="65" t="s">
        <v>418</v>
      </c>
      <c r="E49" s="65">
        <v>42781</v>
      </c>
      <c r="F49" s="66" t="s">
        <v>419</v>
      </c>
      <c r="G49" s="67" t="str">
        <f>IF(F49=0,"",VLOOKUP(F49,DS!$C$3:$E$75,2,0))</f>
        <v>0301179079-035</v>
      </c>
      <c r="H49" s="66" t="s">
        <v>406</v>
      </c>
      <c r="I49" s="77">
        <v>30000</v>
      </c>
      <c r="J49" s="64"/>
      <c r="K49" s="76">
        <v>3000</v>
      </c>
      <c r="L49" s="74"/>
      <c r="M49" s="158"/>
      <c r="N49" s="71"/>
    </row>
    <row r="50" spans="2:14" ht="25.5" customHeight="1">
      <c r="B50" s="64" t="s">
        <v>342</v>
      </c>
      <c r="C50" s="67" t="str">
        <f>IF(F50=0,"",VLOOKUP(F50,DS!$C$3:$E$75,3,0))</f>
        <v>BT/17T</v>
      </c>
      <c r="D50" s="65" t="s">
        <v>418</v>
      </c>
      <c r="E50" s="65">
        <v>42782</v>
      </c>
      <c r="F50" s="66" t="s">
        <v>419</v>
      </c>
      <c r="G50" s="67" t="str">
        <f>IF(F50=0,"",VLOOKUP(F50,DS!$C$3:$E$75,2,0))</f>
        <v>0301179079-035</v>
      </c>
      <c r="H50" s="66" t="s">
        <v>468</v>
      </c>
      <c r="I50" s="77">
        <v>50000</v>
      </c>
      <c r="J50" s="64"/>
      <c r="K50" s="76">
        <v>5000</v>
      </c>
      <c r="L50" s="74"/>
      <c r="M50" s="158"/>
      <c r="N50" s="71"/>
    </row>
    <row r="51" spans="2:14" ht="25.5" customHeight="1">
      <c r="B51" s="64" t="s">
        <v>346</v>
      </c>
      <c r="C51" s="67" t="str">
        <f>IF(F51=0,"",VLOOKUP(F51,DS!$C$3:$E$75,3,0))</f>
        <v>BT/17T</v>
      </c>
      <c r="D51" s="65" t="s">
        <v>418</v>
      </c>
      <c r="E51" s="65">
        <v>42782</v>
      </c>
      <c r="F51" s="66" t="s">
        <v>419</v>
      </c>
      <c r="G51" s="67" t="str">
        <f>IF(F51=0,"",VLOOKUP(F51,DS!$C$3:$E$75,2,0))</f>
        <v>0301179079-035</v>
      </c>
      <c r="H51" s="66" t="s">
        <v>468</v>
      </c>
      <c r="I51" s="77">
        <v>50000</v>
      </c>
      <c r="J51" s="64"/>
      <c r="K51" s="76">
        <v>5000</v>
      </c>
      <c r="L51" s="74"/>
      <c r="M51" s="158"/>
      <c r="N51" s="71"/>
    </row>
    <row r="52" spans="2:14" ht="25.5" customHeight="1">
      <c r="B52" s="64" t="s">
        <v>350</v>
      </c>
      <c r="C52" s="67" t="str">
        <f>IF(F52=0,"",VLOOKUP(F52,DS!$C$3:$E$75,3,0))</f>
        <v>BT/17T</v>
      </c>
      <c r="D52" s="65" t="s">
        <v>418</v>
      </c>
      <c r="E52" s="65">
        <v>42793</v>
      </c>
      <c r="F52" s="66" t="s">
        <v>419</v>
      </c>
      <c r="G52" s="67" t="str">
        <f>IF(F52=0,"",VLOOKUP(F52,DS!$C$3:$E$75,2,0))</f>
        <v>0301179079-035</v>
      </c>
      <c r="H52" s="66" t="s">
        <v>406</v>
      </c>
      <c r="I52" s="77">
        <v>25000</v>
      </c>
      <c r="J52" s="64"/>
      <c r="K52" s="76">
        <v>2500</v>
      </c>
      <c r="L52" s="74"/>
      <c r="M52" s="158"/>
      <c r="N52" s="71"/>
    </row>
    <row r="53" spans="2:14" ht="25.5" customHeight="1">
      <c r="B53" s="64" t="s">
        <v>352</v>
      </c>
      <c r="C53" s="67" t="str">
        <f>IF(F53=0,"",VLOOKUP(F53,DS!$C$3:$E$75,3,0))</f>
        <v>BT/17T</v>
      </c>
      <c r="D53" s="65" t="s">
        <v>418</v>
      </c>
      <c r="E53" s="65">
        <v>42794</v>
      </c>
      <c r="F53" s="66" t="s">
        <v>419</v>
      </c>
      <c r="G53" s="67" t="str">
        <f>IF(F53=0,"",VLOOKUP(F53,DS!$C$3:$E$75,2,0))</f>
        <v>0301179079-035</v>
      </c>
      <c r="H53" s="66" t="s">
        <v>406</v>
      </c>
      <c r="I53" s="77">
        <v>70688</v>
      </c>
      <c r="J53" s="64"/>
      <c r="K53" s="76">
        <v>7069</v>
      </c>
      <c r="L53" s="74"/>
      <c r="M53" s="158"/>
      <c r="N53" s="71"/>
    </row>
    <row r="54" spans="2:14" ht="25.5" customHeight="1">
      <c r="B54" s="64" t="s">
        <v>356</v>
      </c>
      <c r="C54" s="67" t="str">
        <f>IF(F54=0,"",VLOOKUP(F54,DS!$C$3:$E$75,3,0))</f>
        <v>AA/17T</v>
      </c>
      <c r="D54" s="65" t="s">
        <v>404</v>
      </c>
      <c r="E54" s="65">
        <v>42768</v>
      </c>
      <c r="F54" s="66" t="s">
        <v>405</v>
      </c>
      <c r="G54" s="67" t="str">
        <f>IF(F54=0,"",VLOOKUP(F54,DS!$C$3:$E$75,2,0))</f>
        <v>0101057919-029</v>
      </c>
      <c r="H54" s="66" t="s">
        <v>469</v>
      </c>
      <c r="I54" s="77">
        <v>1294004</v>
      </c>
      <c r="J54" s="64"/>
      <c r="K54" s="76">
        <v>129400</v>
      </c>
      <c r="L54" s="74"/>
      <c r="M54" s="158"/>
      <c r="N54" s="71"/>
    </row>
    <row r="55" spans="2:14" ht="25.5" customHeight="1">
      <c r="B55" s="64" t="s">
        <v>360</v>
      </c>
      <c r="C55" s="67" t="str">
        <f>IF(F55=0,"",VLOOKUP(F55,DS!$C$3:$E$75,3,0))</f>
        <v>AA/17T</v>
      </c>
      <c r="D55" s="65" t="s">
        <v>404</v>
      </c>
      <c r="E55" s="65">
        <v>42768</v>
      </c>
      <c r="F55" s="66" t="s">
        <v>405</v>
      </c>
      <c r="G55" s="67" t="str">
        <f>IF(F55=0,"",VLOOKUP(F55,DS!$C$3:$E$75,2,0))</f>
        <v>0101057919-029</v>
      </c>
      <c r="H55" s="66" t="s">
        <v>470</v>
      </c>
      <c r="I55" s="77">
        <v>3051382</v>
      </c>
      <c r="J55" s="64"/>
      <c r="K55" s="76">
        <v>305138</v>
      </c>
      <c r="L55" s="74"/>
      <c r="M55" s="158"/>
      <c r="N55" s="71"/>
    </row>
    <row r="56" spans="2:14" ht="25.5" customHeight="1">
      <c r="B56" s="64" t="s">
        <v>364</v>
      </c>
      <c r="C56" s="67" t="str">
        <f>IF(F56=0,"",VLOOKUP(F56,DS!$C$3:$E$75,3,0))</f>
        <v>AA/17T</v>
      </c>
      <c r="D56" s="65" t="s">
        <v>404</v>
      </c>
      <c r="E56" s="65">
        <v>42768</v>
      </c>
      <c r="F56" s="66" t="s">
        <v>405</v>
      </c>
      <c r="G56" s="67" t="str">
        <f>IF(F56=0,"",VLOOKUP(F56,DS!$C$3:$E$75,2,0))</f>
        <v>0101057919-029</v>
      </c>
      <c r="H56" s="66" t="s">
        <v>471</v>
      </c>
      <c r="I56" s="77">
        <v>1249344</v>
      </c>
      <c r="J56" s="64"/>
      <c r="K56" s="77">
        <v>124934</v>
      </c>
      <c r="L56" s="74"/>
      <c r="M56" s="158"/>
      <c r="N56" s="71"/>
    </row>
    <row r="57" spans="2:14" ht="25.5" customHeight="1">
      <c r="B57" s="64" t="s">
        <v>368</v>
      </c>
      <c r="C57" s="67" t="str">
        <f>IF(F57=0,"",VLOOKUP(F57,DS!$C$3:$E$75,3,0))</f>
        <v>AA/17T</v>
      </c>
      <c r="D57" s="65" t="s">
        <v>404</v>
      </c>
      <c r="E57" s="65">
        <v>42773</v>
      </c>
      <c r="F57" s="66" t="s">
        <v>405</v>
      </c>
      <c r="G57" s="67" t="str">
        <f>IF(F57=0,"",VLOOKUP(F57,DS!$C$3:$E$75,2,0))</f>
        <v>0101057919-029</v>
      </c>
      <c r="H57" s="66" t="s">
        <v>406</v>
      </c>
      <c r="I57" s="77">
        <v>10000</v>
      </c>
      <c r="J57" s="64"/>
      <c r="K57" s="76">
        <v>1000</v>
      </c>
      <c r="L57" s="74"/>
      <c r="M57" s="158"/>
      <c r="N57" s="71"/>
    </row>
    <row r="58" spans="2:14" ht="25.5" customHeight="1">
      <c r="B58" s="64" t="s">
        <v>370</v>
      </c>
      <c r="C58" s="67" t="str">
        <f>IF(F58=0,"",VLOOKUP(F58,DS!$C$3:$E$75,3,0))</f>
        <v>AA/17T</v>
      </c>
      <c r="D58" s="65" t="s">
        <v>404</v>
      </c>
      <c r="E58" s="65">
        <v>42773</v>
      </c>
      <c r="F58" s="66" t="s">
        <v>405</v>
      </c>
      <c r="G58" s="67" t="str">
        <f>IF(F58=0,"",VLOOKUP(F58,DS!$C$3:$E$75,2,0))</f>
        <v>0101057919-029</v>
      </c>
      <c r="H58" s="66" t="s">
        <v>406</v>
      </c>
      <c r="I58" s="77">
        <v>10000</v>
      </c>
      <c r="J58" s="64"/>
      <c r="K58" s="76">
        <v>1000</v>
      </c>
      <c r="L58" s="74"/>
      <c r="M58" s="158"/>
      <c r="N58" s="71"/>
    </row>
    <row r="59" spans="2:14" ht="25.5" customHeight="1">
      <c r="B59" s="64" t="s">
        <v>374</v>
      </c>
      <c r="C59" s="67" t="str">
        <f>IF(F59=0,"",VLOOKUP(F59,DS!$C$3:$E$75,3,0))</f>
        <v>AA/17T</v>
      </c>
      <c r="D59" s="65" t="s">
        <v>404</v>
      </c>
      <c r="E59" s="65">
        <v>42773</v>
      </c>
      <c r="F59" s="66" t="s">
        <v>405</v>
      </c>
      <c r="G59" s="67" t="str">
        <f>IF(F59=0,"",VLOOKUP(F59,DS!$C$3:$E$75,2,0))</f>
        <v>0101057919-029</v>
      </c>
      <c r="H59" s="66" t="s">
        <v>406</v>
      </c>
      <c r="I59" s="77">
        <v>10000</v>
      </c>
      <c r="J59" s="64"/>
      <c r="K59" s="76">
        <v>1000</v>
      </c>
      <c r="L59" s="74"/>
      <c r="M59" s="158"/>
      <c r="N59" s="71"/>
    </row>
    <row r="60" spans="2:14" ht="25.5" customHeight="1">
      <c r="B60" s="64" t="s">
        <v>376</v>
      </c>
      <c r="C60" s="67" t="str">
        <f>IF(F60=0,"",VLOOKUP(F60,DS!$C$3:$E$75,3,0))</f>
        <v>AA/17T</v>
      </c>
      <c r="D60" s="65" t="s">
        <v>404</v>
      </c>
      <c r="E60" s="65">
        <v>42773</v>
      </c>
      <c r="F60" s="66" t="s">
        <v>405</v>
      </c>
      <c r="G60" s="67" t="str">
        <f>IF(F60=0,"",VLOOKUP(F60,DS!$C$3:$E$75,2,0))</f>
        <v>0101057919-029</v>
      </c>
      <c r="H60" s="66" t="s">
        <v>406</v>
      </c>
      <c r="I60" s="77">
        <v>10000</v>
      </c>
      <c r="J60" s="64"/>
      <c r="K60" s="76">
        <v>1000</v>
      </c>
      <c r="L60" s="74"/>
      <c r="M60" s="158"/>
      <c r="N60" s="71"/>
    </row>
    <row r="61" spans="2:14" ht="25.5" customHeight="1">
      <c r="B61" s="64" t="s">
        <v>380</v>
      </c>
      <c r="C61" s="67" t="str">
        <f>IF(F61=0,"",VLOOKUP(F61,DS!$C$3:$E$75,3,0))</f>
        <v>AA/17T</v>
      </c>
      <c r="D61" s="65" t="s">
        <v>404</v>
      </c>
      <c r="E61" s="65">
        <v>42774</v>
      </c>
      <c r="F61" s="66" t="s">
        <v>405</v>
      </c>
      <c r="G61" s="67" t="str">
        <f>IF(F61=0,"",VLOOKUP(F61,DS!$C$3:$E$75,2,0))</f>
        <v>0101057919-029</v>
      </c>
      <c r="H61" s="66" t="s">
        <v>472</v>
      </c>
      <c r="I61" s="77">
        <v>2074780</v>
      </c>
      <c r="J61" s="64"/>
      <c r="K61" s="76">
        <v>207478</v>
      </c>
      <c r="L61" s="74"/>
      <c r="M61" s="158"/>
      <c r="N61" s="71"/>
    </row>
    <row r="62" spans="2:14" ht="25.5" customHeight="1">
      <c r="B62" s="64" t="s">
        <v>382</v>
      </c>
      <c r="C62" s="67" t="str">
        <f>IF(F62=0,"",VLOOKUP(F62,DS!$C$3:$E$75,3,0))</f>
        <v>AA/17T</v>
      </c>
      <c r="D62" s="65" t="s">
        <v>404</v>
      </c>
      <c r="E62" s="65">
        <v>42779</v>
      </c>
      <c r="F62" s="66" t="s">
        <v>405</v>
      </c>
      <c r="G62" s="67" t="str">
        <f>IF(F62=0,"",VLOOKUP(F62,DS!$C$3:$E$75,2,0))</f>
        <v>0101057919-029</v>
      </c>
      <c r="H62" s="66" t="s">
        <v>406</v>
      </c>
      <c r="I62" s="77">
        <v>1000000</v>
      </c>
      <c r="J62" s="64"/>
      <c r="K62" s="76">
        <v>100000</v>
      </c>
      <c r="L62" s="74"/>
      <c r="M62" s="158"/>
      <c r="N62" s="71"/>
    </row>
    <row r="63" spans="2:14" ht="25.5" customHeight="1">
      <c r="B63" s="64" t="s">
        <v>385</v>
      </c>
      <c r="C63" s="67" t="str">
        <f>IF(F63=0,"",VLOOKUP(F63,DS!$C$3:$E$75,3,0))</f>
        <v>AA/17T</v>
      </c>
      <c r="D63" s="65" t="s">
        <v>404</v>
      </c>
      <c r="E63" s="65">
        <v>42790</v>
      </c>
      <c r="F63" s="66" t="s">
        <v>405</v>
      </c>
      <c r="G63" s="67" t="str">
        <f>IF(F63=0,"",VLOOKUP(F63,DS!$C$3:$E$75,2,0))</f>
        <v>0101057919-029</v>
      </c>
      <c r="H63" s="66" t="s">
        <v>406</v>
      </c>
      <c r="I63" s="77">
        <v>2286000</v>
      </c>
      <c r="J63" s="64"/>
      <c r="K63" s="76">
        <v>228600</v>
      </c>
      <c r="L63" s="74"/>
      <c r="M63" s="158"/>
      <c r="N63" s="71"/>
    </row>
    <row r="64" spans="2:14" ht="25.5" customHeight="1">
      <c r="B64" s="64" t="s">
        <v>389</v>
      </c>
      <c r="C64" s="67" t="str">
        <f>IF(F64=0,"",VLOOKUP(F64,DS!$C$3:$E$75,3,0))</f>
        <v>AA/17T</v>
      </c>
      <c r="D64" s="65" t="s">
        <v>404</v>
      </c>
      <c r="E64" s="65">
        <v>42774</v>
      </c>
      <c r="F64" s="66" t="s">
        <v>405</v>
      </c>
      <c r="G64" s="67" t="str">
        <f>IF(F64=0,"",VLOOKUP(F64,DS!$C$3:$E$75,2,0))</f>
        <v>0101057919-029</v>
      </c>
      <c r="H64" s="66" t="s">
        <v>406</v>
      </c>
      <c r="I64" s="77">
        <v>68100</v>
      </c>
      <c r="J64" s="64"/>
      <c r="K64" s="76">
        <v>6810</v>
      </c>
      <c r="L64" s="74"/>
      <c r="M64" s="158"/>
      <c r="N64" s="71"/>
    </row>
    <row r="65" spans="2:14" ht="25.5" customHeight="1">
      <c r="B65" s="64" t="s">
        <v>391</v>
      </c>
      <c r="C65" s="67" t="str">
        <f>IF(F65=0,"",VLOOKUP(F65,DS!$C$3:$E$75,3,0))</f>
        <v>AA/17T</v>
      </c>
      <c r="D65" s="65" t="s">
        <v>404</v>
      </c>
      <c r="E65" s="65">
        <v>42788</v>
      </c>
      <c r="F65" s="66" t="s">
        <v>405</v>
      </c>
      <c r="G65" s="67" t="str">
        <f>IF(F65=0,"",VLOOKUP(F65,DS!$C$3:$E$75,2,0))</f>
        <v>0101057919-029</v>
      </c>
      <c r="H65" s="66" t="s">
        <v>406</v>
      </c>
      <c r="I65" s="77">
        <v>2270000</v>
      </c>
      <c r="J65" s="64"/>
      <c r="K65" s="76">
        <v>227000</v>
      </c>
      <c r="L65" s="74"/>
      <c r="M65" s="158"/>
      <c r="N65" s="71"/>
    </row>
    <row r="66" spans="2:14" ht="25.5" customHeight="1">
      <c r="B66" s="64" t="s">
        <v>394</v>
      </c>
      <c r="C66" s="67" t="str">
        <f>IF(F66=0,"",VLOOKUP(F66,DS!$C$3:$E$75,3,0))</f>
        <v>AA/17T</v>
      </c>
      <c r="D66" s="65" t="s">
        <v>404</v>
      </c>
      <c r="E66" s="65">
        <v>42793</v>
      </c>
      <c r="F66" s="66" t="s">
        <v>405</v>
      </c>
      <c r="G66" s="67" t="str">
        <f>IF(F66=0,"",VLOOKUP(F66,DS!$C$3:$E$75,2,0))</f>
        <v>0101057919-029</v>
      </c>
      <c r="H66" s="66" t="s">
        <v>406</v>
      </c>
      <c r="I66" s="77">
        <v>68100</v>
      </c>
      <c r="J66" s="64"/>
      <c r="K66" s="76">
        <v>6810</v>
      </c>
      <c r="L66" s="74"/>
      <c r="M66" s="158"/>
      <c r="N66" s="71"/>
    </row>
    <row r="67" spans="2:14">
      <c r="B67" s="69"/>
      <c r="C67" s="64"/>
      <c r="D67" s="65"/>
      <c r="E67" s="65"/>
      <c r="F67" s="66"/>
      <c r="G67" s="67"/>
      <c r="H67" s="66"/>
      <c r="I67" s="77"/>
      <c r="J67" s="64"/>
      <c r="K67" s="76"/>
      <c r="L67" s="74"/>
      <c r="M67" s="158"/>
      <c r="N67" s="71"/>
    </row>
    <row r="68" spans="2:14">
      <c r="B68" s="78"/>
      <c r="C68" s="78"/>
      <c r="D68" s="79"/>
      <c r="E68" s="79"/>
      <c r="F68" s="80"/>
      <c r="G68" s="81"/>
      <c r="H68" s="80"/>
      <c r="I68" s="82"/>
      <c r="J68" s="78"/>
      <c r="K68" s="83"/>
      <c r="L68" s="84"/>
      <c r="M68" s="158"/>
      <c r="N68" s="71"/>
    </row>
    <row r="69" spans="2:14" s="85" customFormat="1" ht="24">
      <c r="B69" s="86" t="s">
        <v>28</v>
      </c>
      <c r="C69" s="86"/>
      <c r="D69" s="87"/>
      <c r="E69" s="88"/>
      <c r="F69" s="88"/>
      <c r="G69" s="88"/>
      <c r="H69" s="88"/>
      <c r="I69" s="89">
        <f>SUM(I18:I66)</f>
        <v>293604600.27272725</v>
      </c>
      <c r="J69" s="89"/>
      <c r="K69" s="89">
        <f>SUM(K18:K66)</f>
        <v>29360458.727272727</v>
      </c>
      <c r="L69" s="88"/>
      <c r="M69" s="71"/>
    </row>
    <row r="70" spans="2:14">
      <c r="B70" s="194" t="s">
        <v>426</v>
      </c>
      <c r="C70" s="195"/>
      <c r="D70" s="195"/>
      <c r="E70" s="195"/>
      <c r="F70" s="195"/>
      <c r="G70" s="195"/>
      <c r="H70" s="195"/>
      <c r="I70" s="90"/>
      <c r="J70" s="91"/>
      <c r="K70" s="90"/>
      <c r="L70" s="92"/>
      <c r="M70" s="71"/>
    </row>
    <row r="71" spans="2:14" s="85" customFormat="1" ht="24">
      <c r="B71" s="86" t="s">
        <v>28</v>
      </c>
      <c r="C71" s="86"/>
      <c r="D71" s="87"/>
      <c r="E71" s="88"/>
      <c r="F71" s="88"/>
      <c r="G71" s="88"/>
      <c r="H71" s="88"/>
      <c r="I71" s="89"/>
      <c r="J71" s="89"/>
      <c r="K71" s="89"/>
      <c r="L71" s="88"/>
      <c r="M71" s="71"/>
    </row>
    <row r="72" spans="2:14">
      <c r="B72" s="194" t="s">
        <v>427</v>
      </c>
      <c r="C72" s="195"/>
      <c r="D72" s="195"/>
      <c r="E72" s="195"/>
      <c r="F72" s="195"/>
      <c r="G72" s="195"/>
      <c r="H72" s="195"/>
      <c r="I72" s="90"/>
      <c r="J72" s="91"/>
      <c r="K72" s="90"/>
      <c r="L72" s="92"/>
      <c r="M72" s="71"/>
    </row>
    <row r="73" spans="2:14">
      <c r="B73" s="93"/>
      <c r="C73" s="93"/>
      <c r="D73" s="61"/>
      <c r="E73" s="94"/>
      <c r="F73" s="93"/>
      <c r="G73" s="95"/>
      <c r="H73" s="93"/>
      <c r="I73" s="96"/>
      <c r="J73" s="93"/>
      <c r="K73" s="96"/>
      <c r="L73" s="93"/>
      <c r="M73" s="71"/>
    </row>
    <row r="74" spans="2:14" s="85" customFormat="1" ht="24">
      <c r="B74" s="86" t="s">
        <v>28</v>
      </c>
      <c r="C74" s="86"/>
      <c r="D74" s="87"/>
      <c r="E74" s="88"/>
      <c r="F74" s="88"/>
      <c r="G74" s="88"/>
      <c r="H74" s="88"/>
      <c r="I74" s="89"/>
      <c r="J74" s="88"/>
      <c r="K74" s="89"/>
      <c r="L74" s="88"/>
      <c r="M74" s="71"/>
    </row>
    <row r="75" spans="2:14" s="85" customFormat="1">
      <c r="B75" s="194" t="s">
        <v>428</v>
      </c>
      <c r="C75" s="195"/>
      <c r="D75" s="195"/>
      <c r="E75" s="195"/>
      <c r="F75" s="195"/>
      <c r="G75" s="195"/>
      <c r="H75" s="195"/>
      <c r="I75" s="90"/>
      <c r="J75" s="91"/>
      <c r="K75" s="90"/>
      <c r="L75" s="92"/>
      <c r="M75" s="71"/>
    </row>
    <row r="76" spans="2:14" s="85" customFormat="1">
      <c r="B76" s="93"/>
      <c r="C76" s="93"/>
      <c r="D76" s="61"/>
      <c r="E76" s="94"/>
      <c r="F76" s="93"/>
      <c r="G76" s="95"/>
      <c r="H76" s="93"/>
      <c r="I76" s="96"/>
      <c r="J76" s="93"/>
      <c r="K76" s="96"/>
      <c r="L76" s="93"/>
      <c r="M76" s="71"/>
    </row>
    <row r="77" spans="2:14" s="85" customFormat="1" ht="24">
      <c r="B77" s="86" t="s">
        <v>28</v>
      </c>
      <c r="C77" s="86"/>
      <c r="D77" s="87"/>
      <c r="E77" s="88"/>
      <c r="F77" s="88"/>
      <c r="G77" s="88"/>
      <c r="H77" s="88"/>
      <c r="I77" s="89"/>
      <c r="J77" s="88"/>
      <c r="K77" s="89"/>
      <c r="L77" s="88"/>
      <c r="M77" s="71"/>
    </row>
    <row r="78" spans="2:14">
      <c r="B78" s="194" t="s">
        <v>68</v>
      </c>
      <c r="C78" s="195"/>
      <c r="D78" s="195"/>
      <c r="E78" s="195"/>
      <c r="F78" s="195"/>
      <c r="G78" s="195"/>
      <c r="H78" s="195"/>
      <c r="I78" s="90"/>
      <c r="J78" s="91"/>
      <c r="K78" s="90"/>
      <c r="L78" s="92"/>
      <c r="M78" s="71"/>
    </row>
    <row r="79" spans="2:14">
      <c r="B79" s="93"/>
      <c r="C79" s="93"/>
      <c r="D79" s="61"/>
      <c r="E79" s="94"/>
      <c r="F79" s="93"/>
      <c r="G79" s="95"/>
      <c r="H79" s="93"/>
      <c r="I79" s="96"/>
      <c r="J79" s="93"/>
      <c r="K79" s="96"/>
      <c r="L79" s="93"/>
      <c r="M79" s="71"/>
    </row>
    <row r="80" spans="2:14" s="85" customFormat="1" ht="24">
      <c r="B80" s="86" t="s">
        <v>28</v>
      </c>
      <c r="C80" s="86"/>
      <c r="D80" s="87"/>
      <c r="E80" s="88"/>
      <c r="F80" s="88"/>
      <c r="G80" s="88"/>
      <c r="H80" s="88"/>
      <c r="I80" s="89"/>
      <c r="J80" s="88"/>
      <c r="K80" s="89"/>
      <c r="L80" s="88"/>
      <c r="M80" s="160"/>
    </row>
    <row r="81" spans="2:13">
      <c r="B81" s="97"/>
      <c r="C81" s="97"/>
      <c r="M81" s="71"/>
    </row>
    <row r="82" spans="2:13">
      <c r="B82" s="53" t="s">
        <v>429</v>
      </c>
      <c r="M82" s="71"/>
    </row>
    <row r="83" spans="2:13">
      <c r="B83" s="53" t="s">
        <v>430</v>
      </c>
      <c r="M83" s="71"/>
    </row>
    <row r="84" spans="2:13">
      <c r="B84" s="98"/>
      <c r="C84" s="98"/>
      <c r="M84" s="71"/>
    </row>
    <row r="85" spans="2:13">
      <c r="B85" s="98"/>
      <c r="C85" s="98"/>
      <c r="I85" s="188" t="s">
        <v>71</v>
      </c>
      <c r="J85" s="188"/>
      <c r="K85" s="188"/>
      <c r="L85" s="188"/>
      <c r="M85" s="71"/>
    </row>
    <row r="86" spans="2:13">
      <c r="I86" s="188" t="s">
        <v>72</v>
      </c>
      <c r="J86" s="188"/>
      <c r="K86" s="188"/>
      <c r="L86" s="188"/>
    </row>
    <row r="87" spans="2:13">
      <c r="I87" s="188" t="s">
        <v>73</v>
      </c>
      <c r="J87" s="188"/>
      <c r="K87" s="188"/>
      <c r="L87" s="188"/>
    </row>
    <row r="88" spans="2:13">
      <c r="I88" s="188" t="s">
        <v>74</v>
      </c>
      <c r="J88" s="188"/>
      <c r="K88" s="188"/>
      <c r="L88" s="188"/>
    </row>
  </sheetData>
  <mergeCells count="26">
    <mergeCell ref="I85:L85"/>
    <mergeCell ref="I86:L86"/>
    <mergeCell ref="I87:L87"/>
    <mergeCell ref="I88:L88"/>
    <mergeCell ref="B17:L17"/>
    <mergeCell ref="M24:M27"/>
    <mergeCell ref="B70:H70"/>
    <mergeCell ref="B72:H72"/>
    <mergeCell ref="B75:H75"/>
    <mergeCell ref="B78:H78"/>
    <mergeCell ref="B12:L12"/>
    <mergeCell ref="B13:B15"/>
    <mergeCell ref="C13:E14"/>
    <mergeCell ref="F13:F15"/>
    <mergeCell ref="G13:G15"/>
    <mergeCell ref="H13:H15"/>
    <mergeCell ref="I13:I15"/>
    <mergeCell ref="J13:J15"/>
    <mergeCell ref="K13:K15"/>
    <mergeCell ref="L13:L15"/>
    <mergeCell ref="B10:L10"/>
    <mergeCell ref="B4:L4"/>
    <mergeCell ref="B5:L5"/>
    <mergeCell ref="B6:L6"/>
    <mergeCell ref="B7:L7"/>
    <mergeCell ref="B9:L9"/>
  </mergeCells>
  <printOptions horizontalCentered="1"/>
  <pageMargins left="0.2" right="0" top="0.25" bottom="0.25" header="0.3" footer="0.3"/>
  <pageSetup scale="85" orientation="landscape" verticalDpi="0" r:id="rId1"/>
  <drawing r:id="rId2"/>
  <legacyDrawing r:id="rId3"/>
</worksheet>
</file>

<file path=xl/worksheets/sheet5.xml><?xml version="1.0" encoding="utf-8"?>
<worksheet xmlns="http://schemas.openxmlformats.org/spreadsheetml/2006/main" xmlns:r="http://schemas.openxmlformats.org/officeDocument/2006/relationships">
  <sheetPr>
    <tabColor rgb="FFFF0000"/>
  </sheetPr>
  <dimension ref="B1:K52"/>
  <sheetViews>
    <sheetView workbookViewId="0">
      <selection activeCell="B46" sqref="B46:H46"/>
    </sheetView>
  </sheetViews>
  <sheetFormatPr defaultRowHeight="15"/>
  <cols>
    <col min="3" max="3" width="12.42578125" customWidth="1"/>
    <col min="6" max="6" width="12" customWidth="1"/>
    <col min="7" max="7" width="30.28515625" customWidth="1"/>
    <col min="8" max="8" width="26.42578125" customWidth="1"/>
    <col min="9" max="9" width="14.28515625" customWidth="1"/>
    <col min="10" max="10" width="10.85546875" customWidth="1"/>
  </cols>
  <sheetData>
    <row r="1" spans="2:11" s="1" customFormat="1">
      <c r="B1" s="185" t="s">
        <v>0</v>
      </c>
      <c r="C1" s="185"/>
      <c r="D1" s="185"/>
      <c r="E1" s="185"/>
      <c r="F1" s="185"/>
      <c r="G1" s="185"/>
      <c r="H1" s="185"/>
      <c r="I1" s="185"/>
      <c r="J1" s="185"/>
      <c r="K1" s="185"/>
    </row>
    <row r="2" spans="2:11" s="1" customFormat="1">
      <c r="B2" s="185"/>
      <c r="C2" s="185"/>
      <c r="D2" s="185"/>
      <c r="E2" s="185"/>
      <c r="F2" s="185"/>
      <c r="G2" s="185"/>
      <c r="H2" s="185"/>
      <c r="I2" s="185"/>
      <c r="J2" s="185"/>
      <c r="K2" s="185"/>
    </row>
    <row r="3" spans="2:11" s="1" customFormat="1" ht="12.75">
      <c r="B3" s="175" t="s">
        <v>2</v>
      </c>
      <c r="C3" s="175"/>
      <c r="D3" s="175"/>
      <c r="E3" s="175"/>
      <c r="F3" s="175"/>
      <c r="G3" s="175"/>
      <c r="H3" s="175"/>
      <c r="I3" s="175"/>
      <c r="J3" s="175"/>
      <c r="K3" s="175"/>
    </row>
    <row r="4" spans="2:11" s="1" customFormat="1" ht="12.75">
      <c r="B4" s="175" t="s">
        <v>3</v>
      </c>
      <c r="C4" s="175"/>
      <c r="D4" s="175"/>
      <c r="E4" s="175"/>
      <c r="F4" s="175"/>
      <c r="G4" s="175"/>
      <c r="H4" s="175"/>
      <c r="I4" s="175"/>
      <c r="J4" s="175"/>
      <c r="K4" s="175"/>
    </row>
    <row r="5" spans="2:11" s="1" customFormat="1" ht="12.75">
      <c r="B5" s="5"/>
      <c r="C5" s="5"/>
      <c r="D5" s="3"/>
      <c r="E5" s="3"/>
      <c r="F5" s="3"/>
      <c r="G5" s="3"/>
      <c r="H5" s="3"/>
      <c r="K5" s="3"/>
    </row>
    <row r="6" spans="2:11" s="1" customFormat="1" ht="12.75">
      <c r="B6" s="184" t="s">
        <v>4</v>
      </c>
      <c r="C6" s="184"/>
      <c r="D6" s="184"/>
      <c r="E6" s="184"/>
      <c r="F6" s="184"/>
      <c r="G6" s="184"/>
      <c r="H6" s="184"/>
      <c r="I6" s="184"/>
      <c r="J6" s="184"/>
      <c r="K6" s="184"/>
    </row>
    <row r="7" spans="2:11" s="1" customFormat="1" ht="12.75">
      <c r="B7" s="184" t="s">
        <v>5</v>
      </c>
      <c r="C7" s="184"/>
      <c r="D7" s="184"/>
      <c r="E7" s="184"/>
      <c r="F7" s="184"/>
      <c r="G7" s="184"/>
      <c r="H7" s="184"/>
      <c r="I7" s="184"/>
      <c r="J7" s="184"/>
      <c r="K7" s="184"/>
    </row>
    <row r="8" spans="2:11" s="1" customFormat="1" ht="12.75">
      <c r="B8" s="6"/>
      <c r="C8" s="6"/>
      <c r="D8" s="3"/>
      <c r="E8" s="3"/>
      <c r="F8" s="3"/>
      <c r="G8" s="3"/>
      <c r="H8" s="3"/>
      <c r="K8" s="3"/>
    </row>
    <row r="9" spans="2:11" s="1" customFormat="1" ht="12.75">
      <c r="B9" s="178" t="s">
        <v>6</v>
      </c>
      <c r="C9" s="178"/>
      <c r="D9" s="178"/>
      <c r="E9" s="178"/>
      <c r="F9" s="178"/>
      <c r="G9" s="178"/>
      <c r="H9" s="178"/>
      <c r="I9" s="178"/>
      <c r="J9" s="178"/>
      <c r="K9" s="178"/>
    </row>
    <row r="10" spans="2:11" s="1" customFormat="1" ht="12.75">
      <c r="B10" s="179" t="s">
        <v>7</v>
      </c>
      <c r="C10" s="180"/>
      <c r="D10" s="180"/>
      <c r="E10" s="180"/>
      <c r="F10" s="181"/>
      <c r="G10" s="179" t="s">
        <v>8</v>
      </c>
      <c r="H10" s="179" t="s">
        <v>9</v>
      </c>
      <c r="I10" s="179" t="s">
        <v>10</v>
      </c>
      <c r="J10" s="179" t="s">
        <v>11</v>
      </c>
      <c r="K10" s="179" t="s">
        <v>12</v>
      </c>
    </row>
    <row r="11" spans="2:11" s="1" customFormat="1" ht="12.75">
      <c r="B11" s="179"/>
      <c r="C11" s="182"/>
      <c r="D11" s="182"/>
      <c r="E11" s="182"/>
      <c r="F11" s="183"/>
      <c r="G11" s="179"/>
      <c r="H11" s="179"/>
      <c r="I11" s="179"/>
      <c r="J11" s="179"/>
      <c r="K11" s="179"/>
    </row>
    <row r="12" spans="2:11" s="1" customFormat="1" ht="36">
      <c r="B12" s="179"/>
      <c r="C12" s="7" t="s">
        <v>13</v>
      </c>
      <c r="D12" s="7" t="s">
        <v>14</v>
      </c>
      <c r="E12" s="7" t="s">
        <v>15</v>
      </c>
      <c r="F12" s="7" t="s">
        <v>16</v>
      </c>
      <c r="G12" s="179"/>
      <c r="H12" s="179"/>
      <c r="I12" s="179"/>
      <c r="J12" s="179"/>
      <c r="K12" s="179"/>
    </row>
    <row r="13" spans="2:11" s="1" customFormat="1" ht="12.75">
      <c r="B13" s="8" t="s">
        <v>17</v>
      </c>
      <c r="C13" s="8" t="s">
        <v>18</v>
      </c>
      <c r="D13" s="8" t="s">
        <v>19</v>
      </c>
      <c r="E13" s="8" t="s">
        <v>20</v>
      </c>
      <c r="F13" s="8" t="s">
        <v>21</v>
      </c>
      <c r="G13" s="9" t="s">
        <v>22</v>
      </c>
      <c r="H13" s="10" t="s">
        <v>23</v>
      </c>
      <c r="I13" s="10" t="s">
        <v>24</v>
      </c>
      <c r="J13" s="8" t="s">
        <v>25</v>
      </c>
      <c r="K13" s="8" t="s">
        <v>26</v>
      </c>
    </row>
    <row r="14" spans="2:11" s="1" customFormat="1" ht="12.75">
      <c r="B14" s="176" t="s">
        <v>27</v>
      </c>
      <c r="C14" s="177"/>
      <c r="D14" s="177"/>
      <c r="E14" s="177"/>
      <c r="F14" s="177"/>
      <c r="G14" s="177"/>
      <c r="H14" s="177"/>
      <c r="I14" s="11"/>
      <c r="J14" s="11"/>
      <c r="K14" s="12"/>
    </row>
    <row r="15" spans="2:11" s="1" customFormat="1" ht="12.75">
      <c r="B15" s="13"/>
      <c r="C15" s="13"/>
      <c r="D15" s="13"/>
      <c r="E15" s="13"/>
      <c r="F15" s="14"/>
      <c r="G15" s="13"/>
      <c r="H15" s="13"/>
      <c r="I15" s="15"/>
      <c r="J15" s="15"/>
      <c r="K15" s="13"/>
    </row>
    <row r="16" spans="2:11" s="16" customFormat="1" ht="12.75">
      <c r="B16" s="17" t="s">
        <v>28</v>
      </c>
      <c r="C16" s="17"/>
      <c r="D16" s="17"/>
      <c r="E16" s="17"/>
      <c r="F16" s="17"/>
      <c r="G16" s="17"/>
      <c r="H16" s="17"/>
      <c r="I16" s="18"/>
      <c r="J16" s="18"/>
      <c r="K16" s="17"/>
    </row>
    <row r="17" spans="2:11" s="1" customFormat="1" ht="12.75">
      <c r="B17" s="176" t="s">
        <v>29</v>
      </c>
      <c r="C17" s="177"/>
      <c r="D17" s="177"/>
      <c r="E17" s="177"/>
      <c r="F17" s="177"/>
      <c r="G17" s="177"/>
      <c r="H17" s="177"/>
      <c r="I17" s="11"/>
      <c r="J17" s="11"/>
      <c r="K17" s="19"/>
    </row>
    <row r="18" spans="2:11" s="1" customFormat="1" ht="27" customHeight="1">
      <c r="B18" s="20" t="s">
        <v>30</v>
      </c>
      <c r="C18" s="21" t="s">
        <v>31</v>
      </c>
      <c r="D18" s="21" t="s">
        <v>32</v>
      </c>
      <c r="E18" s="20" t="s">
        <v>81</v>
      </c>
      <c r="F18" s="23">
        <v>42802</v>
      </c>
      <c r="G18" s="24" t="s">
        <v>42</v>
      </c>
      <c r="H18" s="24" t="s">
        <v>43</v>
      </c>
      <c r="I18" s="25">
        <v>571151520</v>
      </c>
      <c r="J18" s="25"/>
      <c r="K18" s="26"/>
    </row>
    <row r="19" spans="2:11" s="1" customFormat="1" ht="27" customHeight="1">
      <c r="B19" s="27" t="s">
        <v>36</v>
      </c>
      <c r="C19" s="28" t="s">
        <v>31</v>
      </c>
      <c r="D19" s="28" t="s">
        <v>32</v>
      </c>
      <c r="E19" s="29" t="s">
        <v>82</v>
      </c>
      <c r="F19" s="30">
        <v>42810</v>
      </c>
      <c r="G19" s="31" t="s">
        <v>83</v>
      </c>
      <c r="H19" s="31" t="s">
        <v>84</v>
      </c>
      <c r="I19" s="32">
        <v>157320000</v>
      </c>
      <c r="J19" s="32"/>
      <c r="K19" s="33"/>
    </row>
    <row r="20" spans="2:11" s="1" customFormat="1" ht="27" customHeight="1">
      <c r="B20" s="27" t="s">
        <v>40</v>
      </c>
      <c r="C20" s="28" t="s">
        <v>31</v>
      </c>
      <c r="D20" s="28" t="s">
        <v>32</v>
      </c>
      <c r="E20" s="29" t="s">
        <v>82</v>
      </c>
      <c r="F20" s="30">
        <v>42810</v>
      </c>
      <c r="G20" s="31" t="s">
        <v>83</v>
      </c>
      <c r="H20" s="31" t="s">
        <v>77</v>
      </c>
      <c r="I20" s="32">
        <v>338173398.39999998</v>
      </c>
      <c r="J20" s="32"/>
      <c r="K20" s="33"/>
    </row>
    <row r="21" spans="2:11" s="1" customFormat="1" ht="27" customHeight="1">
      <c r="B21" s="27" t="s">
        <v>44</v>
      </c>
      <c r="C21" s="28" t="s">
        <v>31</v>
      </c>
      <c r="D21" s="28" t="s">
        <v>32</v>
      </c>
      <c r="E21" s="29" t="s">
        <v>85</v>
      </c>
      <c r="F21" s="30">
        <v>42810</v>
      </c>
      <c r="G21" s="31" t="s">
        <v>86</v>
      </c>
      <c r="H21" s="31" t="s">
        <v>87</v>
      </c>
      <c r="I21" s="32">
        <v>33371880</v>
      </c>
      <c r="J21" s="32"/>
      <c r="K21" s="33"/>
    </row>
    <row r="22" spans="2:11" s="1" customFormat="1" ht="27" customHeight="1">
      <c r="B22" s="27" t="s">
        <v>46</v>
      </c>
      <c r="C22" s="28" t="s">
        <v>31</v>
      </c>
      <c r="D22" s="28" t="s">
        <v>32</v>
      </c>
      <c r="E22" s="29" t="s">
        <v>85</v>
      </c>
      <c r="F22" s="30">
        <v>42810</v>
      </c>
      <c r="G22" s="31" t="s">
        <v>86</v>
      </c>
      <c r="H22" s="31" t="s">
        <v>88</v>
      </c>
      <c r="I22" s="32">
        <v>44860560</v>
      </c>
      <c r="J22" s="32"/>
      <c r="K22" s="33"/>
    </row>
    <row r="23" spans="2:11" s="1" customFormat="1" ht="27" customHeight="1">
      <c r="B23" s="27" t="s">
        <v>49</v>
      </c>
      <c r="C23" s="28" t="s">
        <v>31</v>
      </c>
      <c r="D23" s="28" t="s">
        <v>32</v>
      </c>
      <c r="E23" s="29" t="s">
        <v>85</v>
      </c>
      <c r="F23" s="30">
        <v>42810</v>
      </c>
      <c r="G23" s="31" t="s">
        <v>86</v>
      </c>
      <c r="H23" s="31" t="s">
        <v>89</v>
      </c>
      <c r="I23" s="32">
        <v>44860560</v>
      </c>
      <c r="J23" s="32"/>
      <c r="K23" s="33"/>
    </row>
    <row r="24" spans="2:11" s="1" customFormat="1" ht="27" customHeight="1">
      <c r="B24" s="27" t="s">
        <v>52</v>
      </c>
      <c r="C24" s="28" t="s">
        <v>31</v>
      </c>
      <c r="D24" s="28" t="s">
        <v>32</v>
      </c>
      <c r="E24" s="29" t="s">
        <v>90</v>
      </c>
      <c r="F24" s="30">
        <v>42811</v>
      </c>
      <c r="G24" s="31" t="s">
        <v>34</v>
      </c>
      <c r="H24" s="31" t="s">
        <v>35</v>
      </c>
      <c r="I24" s="32">
        <v>9543600131</v>
      </c>
      <c r="J24" s="32"/>
      <c r="K24" s="33"/>
    </row>
    <row r="25" spans="2:11" s="1" customFormat="1" ht="27" customHeight="1">
      <c r="B25" s="27" t="s">
        <v>58</v>
      </c>
      <c r="C25" s="28" t="s">
        <v>31</v>
      </c>
      <c r="D25" s="28" t="s">
        <v>32</v>
      </c>
      <c r="E25" s="29" t="s">
        <v>91</v>
      </c>
      <c r="F25" s="30">
        <v>42817</v>
      </c>
      <c r="G25" s="31" t="s">
        <v>34</v>
      </c>
      <c r="H25" s="31" t="s">
        <v>35</v>
      </c>
      <c r="I25" s="32">
        <v>7919319837</v>
      </c>
      <c r="J25" s="32"/>
      <c r="K25" s="33"/>
    </row>
    <row r="26" spans="2:11" s="1" customFormat="1" ht="27" customHeight="1">
      <c r="B26" s="27" t="s">
        <v>62</v>
      </c>
      <c r="C26" s="28" t="s">
        <v>31</v>
      </c>
      <c r="D26" s="28" t="s">
        <v>32</v>
      </c>
      <c r="E26" s="29" t="s">
        <v>92</v>
      </c>
      <c r="F26" s="30">
        <v>42821</v>
      </c>
      <c r="G26" s="31" t="s">
        <v>34</v>
      </c>
      <c r="H26" s="31" t="s">
        <v>35</v>
      </c>
      <c r="I26" s="32">
        <v>10230347400</v>
      </c>
      <c r="J26" s="32"/>
      <c r="K26" s="33"/>
    </row>
    <row r="27" spans="2:11" s="1" customFormat="1" ht="12.75">
      <c r="B27" s="34"/>
      <c r="C27" s="35"/>
      <c r="D27" s="35"/>
      <c r="E27" s="42"/>
      <c r="F27" s="36"/>
      <c r="G27" s="37"/>
      <c r="H27" s="37"/>
      <c r="I27" s="41"/>
      <c r="J27" s="41"/>
      <c r="K27" s="38"/>
    </row>
    <row r="28" spans="2:11" s="16" customFormat="1" ht="12.75">
      <c r="B28" s="17" t="s">
        <v>28</v>
      </c>
      <c r="C28" s="17"/>
      <c r="D28" s="17"/>
      <c r="E28" s="17"/>
      <c r="F28" s="17"/>
      <c r="G28" s="17"/>
      <c r="H28" s="17"/>
      <c r="I28" s="18">
        <f>SUM(I18:I26)</f>
        <v>28883005286.400002</v>
      </c>
      <c r="J28" s="18">
        <f>SUM(J18:J26)</f>
        <v>0</v>
      </c>
      <c r="K28" s="17"/>
    </row>
    <row r="29" spans="2:11" s="1" customFormat="1" ht="12.75">
      <c r="B29" s="176" t="s">
        <v>56</v>
      </c>
      <c r="C29" s="177"/>
      <c r="D29" s="177"/>
      <c r="E29" s="177"/>
      <c r="F29" s="177"/>
      <c r="G29" s="177"/>
      <c r="H29" s="177"/>
      <c r="I29" s="11"/>
      <c r="J29" s="11"/>
      <c r="K29" s="19"/>
    </row>
    <row r="30" spans="2:11" s="1" customFormat="1" ht="12.75">
      <c r="B30" s="13"/>
      <c r="C30" s="13"/>
      <c r="D30" s="13"/>
      <c r="E30" s="13"/>
      <c r="F30" s="14"/>
      <c r="G30" s="13"/>
      <c r="H30" s="13"/>
      <c r="I30" s="15"/>
      <c r="J30" s="15"/>
      <c r="K30" s="13"/>
    </row>
    <row r="31" spans="2:11" s="16" customFormat="1" ht="12.75">
      <c r="B31" s="17" t="s">
        <v>28</v>
      </c>
      <c r="C31" s="17"/>
      <c r="D31" s="17"/>
      <c r="E31" s="17"/>
      <c r="F31" s="17"/>
      <c r="G31" s="17"/>
      <c r="H31" s="17"/>
      <c r="I31" s="18"/>
      <c r="J31" s="18"/>
      <c r="K31" s="17"/>
    </row>
    <row r="32" spans="2:11" s="16" customFormat="1" ht="12.75">
      <c r="B32" s="176" t="s">
        <v>57</v>
      </c>
      <c r="C32" s="177"/>
      <c r="D32" s="177"/>
      <c r="E32" s="177"/>
      <c r="F32" s="177"/>
      <c r="G32" s="177"/>
      <c r="H32" s="177"/>
      <c r="I32" s="11"/>
      <c r="J32" s="11"/>
      <c r="K32" s="19"/>
    </row>
    <row r="33" spans="2:11" s="1" customFormat="1" ht="23.25" customHeight="1">
      <c r="B33" s="27" t="s">
        <v>64</v>
      </c>
      <c r="C33" s="28" t="s">
        <v>31</v>
      </c>
      <c r="D33" s="28" t="s">
        <v>32</v>
      </c>
      <c r="E33" s="29" t="s">
        <v>93</v>
      </c>
      <c r="F33" s="30">
        <v>42822</v>
      </c>
      <c r="G33" s="31" t="s">
        <v>60</v>
      </c>
      <c r="H33" s="31" t="s">
        <v>63</v>
      </c>
      <c r="I33" s="32">
        <v>13200000</v>
      </c>
      <c r="J33" s="32">
        <v>1320000</v>
      </c>
      <c r="K33" s="33"/>
    </row>
    <row r="34" spans="2:11" s="1" customFormat="1" ht="23.25" customHeight="1">
      <c r="B34" s="27" t="s">
        <v>66</v>
      </c>
      <c r="C34" s="28" t="s">
        <v>31</v>
      </c>
      <c r="D34" s="28" t="s">
        <v>32</v>
      </c>
      <c r="E34" s="29" t="s">
        <v>93</v>
      </c>
      <c r="F34" s="30">
        <v>42822</v>
      </c>
      <c r="G34" s="31" t="s">
        <v>60</v>
      </c>
      <c r="H34" s="31" t="s">
        <v>65</v>
      </c>
      <c r="I34" s="32">
        <v>8000000</v>
      </c>
      <c r="J34" s="32">
        <v>800000</v>
      </c>
      <c r="K34" s="33"/>
    </row>
    <row r="35" spans="2:11" s="1" customFormat="1" ht="23.25" customHeight="1">
      <c r="B35" s="27" t="s">
        <v>94</v>
      </c>
      <c r="C35" s="28" t="s">
        <v>31</v>
      </c>
      <c r="D35" s="28" t="s">
        <v>32</v>
      </c>
      <c r="E35" s="29" t="s">
        <v>93</v>
      </c>
      <c r="F35" s="30">
        <v>42822</v>
      </c>
      <c r="G35" s="31" t="s">
        <v>60</v>
      </c>
      <c r="H35" s="31" t="s">
        <v>67</v>
      </c>
      <c r="I35" s="32">
        <v>7456000</v>
      </c>
      <c r="J35" s="32">
        <v>745600</v>
      </c>
      <c r="K35" s="33"/>
    </row>
    <row r="36" spans="2:11" s="1" customFormat="1" ht="23.25" customHeight="1">
      <c r="B36" s="27" t="s">
        <v>95</v>
      </c>
      <c r="C36" s="28" t="s">
        <v>31</v>
      </c>
      <c r="D36" s="28" t="s">
        <v>32</v>
      </c>
      <c r="E36" s="29" t="s">
        <v>93</v>
      </c>
      <c r="F36" s="30">
        <v>42822</v>
      </c>
      <c r="G36" s="31" t="s">
        <v>60</v>
      </c>
      <c r="H36" s="31" t="s">
        <v>96</v>
      </c>
      <c r="I36" s="32">
        <v>3100000</v>
      </c>
      <c r="J36" s="32">
        <v>310000</v>
      </c>
      <c r="K36" s="33"/>
    </row>
    <row r="37" spans="2:11" s="1" customFormat="1" ht="23.25" customHeight="1">
      <c r="B37" s="43" t="s">
        <v>97</v>
      </c>
      <c r="C37" s="28" t="s">
        <v>31</v>
      </c>
      <c r="D37" s="28" t="s">
        <v>32</v>
      </c>
      <c r="E37" s="29" t="s">
        <v>93</v>
      </c>
      <c r="F37" s="30">
        <v>42822</v>
      </c>
      <c r="G37" s="31" t="s">
        <v>60</v>
      </c>
      <c r="H37" s="31" t="s">
        <v>98</v>
      </c>
      <c r="I37" s="32">
        <v>2940000</v>
      </c>
      <c r="J37" s="32">
        <v>294000</v>
      </c>
      <c r="K37" s="33"/>
    </row>
    <row r="38" spans="2:11" s="1" customFormat="1" ht="12.75">
      <c r="B38" s="34"/>
      <c r="C38" s="35"/>
      <c r="D38" s="35"/>
      <c r="E38" s="34"/>
      <c r="F38" s="36"/>
      <c r="G38" s="37"/>
      <c r="H38" s="37"/>
      <c r="I38" s="41">
        <f>SUM(I33:I37)</f>
        <v>34696000</v>
      </c>
      <c r="J38" s="41">
        <f>SUM(J33:J37)</f>
        <v>3469600</v>
      </c>
      <c r="K38" s="38"/>
    </row>
    <row r="39" spans="2:11" s="16" customFormat="1" ht="12.75">
      <c r="B39" s="17" t="s">
        <v>28</v>
      </c>
      <c r="C39" s="17"/>
      <c r="D39" s="17"/>
      <c r="E39" s="17"/>
      <c r="F39" s="17"/>
      <c r="G39" s="17"/>
      <c r="H39" s="17"/>
      <c r="I39" s="18"/>
      <c r="J39" s="18"/>
      <c r="K39" s="17"/>
    </row>
    <row r="40" spans="2:11" s="1" customFormat="1" ht="12.75">
      <c r="B40" s="176" t="s">
        <v>68</v>
      </c>
      <c r="C40" s="177"/>
      <c r="D40" s="177"/>
      <c r="E40" s="177"/>
      <c r="F40" s="177"/>
      <c r="G40" s="177"/>
      <c r="H40" s="177"/>
      <c r="I40" s="11"/>
      <c r="J40" s="11"/>
      <c r="K40" s="19"/>
    </row>
    <row r="41" spans="2:11" s="1" customFormat="1" ht="12.75">
      <c r="B41" s="13"/>
      <c r="C41" s="13"/>
      <c r="D41" s="13"/>
      <c r="E41" s="13"/>
      <c r="F41" s="14"/>
      <c r="G41" s="13"/>
      <c r="H41" s="13"/>
      <c r="I41" s="15"/>
      <c r="J41" s="15"/>
      <c r="K41" s="13"/>
    </row>
    <row r="42" spans="2:11" s="16" customFormat="1" ht="12.75">
      <c r="B42" s="17" t="s">
        <v>28</v>
      </c>
      <c r="C42" s="17"/>
      <c r="D42" s="17"/>
      <c r="E42" s="17"/>
      <c r="F42" s="17"/>
      <c r="G42" s="17"/>
      <c r="H42" s="17"/>
      <c r="I42" s="18"/>
      <c r="J42" s="18"/>
      <c r="K42" s="17"/>
    </row>
    <row r="43" spans="2:11" s="1" customFormat="1" ht="12.75">
      <c r="B43" s="39"/>
      <c r="C43" s="39"/>
      <c r="D43" s="3"/>
      <c r="E43" s="3"/>
      <c r="F43" s="3"/>
      <c r="G43" s="3"/>
      <c r="H43" s="3"/>
      <c r="K43" s="3"/>
    </row>
    <row r="44" spans="2:11" s="1" customFormat="1" ht="12.75">
      <c r="B44" s="3" t="s">
        <v>69</v>
      </c>
      <c r="C44" s="3"/>
      <c r="D44" s="3"/>
      <c r="E44" s="3"/>
      <c r="F44" s="3"/>
      <c r="G44" s="3"/>
      <c r="H44" s="3"/>
      <c r="K44" s="3"/>
    </row>
    <row r="45" spans="2:11" s="1" customFormat="1" ht="12.75">
      <c r="B45" s="3" t="s">
        <v>70</v>
      </c>
      <c r="C45" s="3"/>
      <c r="D45" s="3"/>
      <c r="E45" s="3"/>
      <c r="F45" s="3"/>
      <c r="G45" s="3"/>
      <c r="H45" s="3"/>
      <c r="K45" s="3"/>
    </row>
    <row r="46" spans="2:11" s="1" customFormat="1" ht="12.75">
      <c r="B46" s="40"/>
      <c r="C46" s="40"/>
      <c r="D46" s="3"/>
      <c r="E46" s="3"/>
      <c r="F46" s="3"/>
      <c r="G46" s="3"/>
      <c r="H46" s="3"/>
      <c r="K46" s="3"/>
    </row>
    <row r="47" spans="2:11" s="1" customFormat="1" ht="12.75">
      <c r="B47" s="40"/>
      <c r="C47" s="40"/>
      <c r="D47" s="3"/>
      <c r="E47" s="3"/>
      <c r="F47" s="3"/>
      <c r="G47" s="3"/>
      <c r="H47" s="3"/>
      <c r="I47" s="175" t="s">
        <v>71</v>
      </c>
      <c r="J47" s="175"/>
      <c r="K47" s="175"/>
    </row>
    <row r="48" spans="2:11" s="1" customFormat="1" ht="12.75">
      <c r="B48" s="3"/>
      <c r="C48" s="3"/>
      <c r="D48" s="3"/>
      <c r="E48" s="3"/>
      <c r="F48" s="3"/>
      <c r="G48" s="3"/>
      <c r="H48" s="3"/>
      <c r="I48" s="175" t="s">
        <v>72</v>
      </c>
      <c r="J48" s="175"/>
      <c r="K48" s="175"/>
    </row>
    <row r="49" spans="2:11" s="1" customFormat="1" ht="12.75">
      <c r="B49" s="3"/>
      <c r="C49" s="3"/>
      <c r="D49" s="3"/>
      <c r="E49" s="3"/>
      <c r="F49" s="3"/>
      <c r="G49" s="3"/>
      <c r="H49" s="3"/>
      <c r="I49" s="175" t="s">
        <v>73</v>
      </c>
      <c r="J49" s="175"/>
      <c r="K49" s="175"/>
    </row>
    <row r="50" spans="2:11" s="1" customFormat="1" ht="12.75">
      <c r="B50" s="3"/>
      <c r="C50" s="3"/>
      <c r="D50" s="3"/>
      <c r="E50" s="3"/>
      <c r="F50" s="3"/>
      <c r="G50" s="3"/>
      <c r="H50" s="3"/>
      <c r="I50" s="175" t="s">
        <v>74</v>
      </c>
      <c r="J50" s="175"/>
      <c r="K50" s="175"/>
    </row>
    <row r="51" spans="2:11" s="1" customFormat="1" ht="12.75">
      <c r="B51" s="3"/>
      <c r="C51" s="3"/>
      <c r="D51" s="3"/>
      <c r="E51" s="3"/>
      <c r="F51" s="3"/>
      <c r="G51" s="3"/>
      <c r="H51" s="3"/>
      <c r="K51" s="3"/>
    </row>
    <row r="52" spans="2:11" s="1" customFormat="1" ht="12.75">
      <c r="B52" s="3"/>
      <c r="C52" s="3"/>
      <c r="D52" s="3"/>
      <c r="E52" s="3"/>
      <c r="F52" s="3"/>
      <c r="G52" s="3"/>
      <c r="H52" s="3"/>
      <c r="K52" s="3"/>
    </row>
  </sheetData>
  <mergeCells count="23">
    <mergeCell ref="B7:K7"/>
    <mergeCell ref="B1:K1"/>
    <mergeCell ref="B2:K2"/>
    <mergeCell ref="B3:K3"/>
    <mergeCell ref="B4:K4"/>
    <mergeCell ref="B6:K6"/>
    <mergeCell ref="B9:K9"/>
    <mergeCell ref="B10:B12"/>
    <mergeCell ref="C10:F11"/>
    <mergeCell ref="G10:G12"/>
    <mergeCell ref="H10:H12"/>
    <mergeCell ref="I10:I12"/>
    <mergeCell ref="J10:J12"/>
    <mergeCell ref="K10:K12"/>
    <mergeCell ref="I48:K48"/>
    <mergeCell ref="I49:K49"/>
    <mergeCell ref="I50:K50"/>
    <mergeCell ref="B14:H14"/>
    <mergeCell ref="B17:H17"/>
    <mergeCell ref="B29:H29"/>
    <mergeCell ref="B32:H32"/>
    <mergeCell ref="B40:H40"/>
    <mergeCell ref="I47:K47"/>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sheetPr>
    <tabColor rgb="FF00B0F0"/>
  </sheetPr>
  <dimension ref="A3:N95"/>
  <sheetViews>
    <sheetView topLeftCell="B61" workbookViewId="0">
      <selection activeCell="H62" sqref="H62"/>
    </sheetView>
  </sheetViews>
  <sheetFormatPr defaultRowHeight="12"/>
  <cols>
    <col min="1" max="1" width="9.140625" style="99" hidden="1" customWidth="1"/>
    <col min="2" max="2" width="5.85546875" style="99" customWidth="1"/>
    <col min="3" max="3" width="9.140625" style="99"/>
    <col min="4" max="4" width="9.140625" style="101"/>
    <col min="5" max="5" width="9.85546875" style="102" bestFit="1" customWidth="1"/>
    <col min="6" max="6" width="33.5703125" style="102" customWidth="1"/>
    <col min="7" max="7" width="16.42578125" style="102" customWidth="1"/>
    <col min="8" max="8" width="32.5703125" style="102" customWidth="1"/>
    <col min="9" max="9" width="15" style="99" customWidth="1"/>
    <col min="10" max="10" width="6.7109375" style="103" customWidth="1"/>
    <col min="11" max="11" width="12.28515625" style="99" customWidth="1"/>
    <col min="12" max="12" width="8.42578125" style="102" customWidth="1"/>
    <col min="13" max="16384" width="9.140625" style="99"/>
  </cols>
  <sheetData>
    <row r="3" spans="2:12">
      <c r="B3" s="100"/>
      <c r="C3" s="100"/>
    </row>
    <row r="4" spans="2:12">
      <c r="B4" s="198" t="s">
        <v>277</v>
      </c>
      <c r="C4" s="198"/>
      <c r="D4" s="198"/>
      <c r="E4" s="198"/>
      <c r="F4" s="198"/>
      <c r="G4" s="198"/>
      <c r="H4" s="198"/>
      <c r="I4" s="198"/>
      <c r="J4" s="198"/>
      <c r="K4" s="198"/>
      <c r="L4" s="198"/>
    </row>
    <row r="5" spans="2:12">
      <c r="B5" s="198"/>
      <c r="C5" s="198"/>
      <c r="D5" s="198"/>
      <c r="E5" s="198"/>
      <c r="F5" s="198"/>
      <c r="G5" s="198"/>
      <c r="H5" s="198"/>
      <c r="I5" s="198"/>
      <c r="J5" s="198"/>
      <c r="K5" s="198"/>
      <c r="L5" s="198"/>
    </row>
    <row r="6" spans="2:12">
      <c r="B6" s="199" t="s">
        <v>2</v>
      </c>
      <c r="C6" s="199"/>
      <c r="D6" s="199"/>
      <c r="E6" s="199"/>
      <c r="F6" s="199"/>
      <c r="G6" s="199"/>
      <c r="H6" s="199"/>
      <c r="I6" s="199"/>
      <c r="J6" s="199"/>
      <c r="K6" s="199"/>
      <c r="L6" s="199"/>
    </row>
    <row r="7" spans="2:12">
      <c r="B7" s="199" t="s">
        <v>279</v>
      </c>
      <c r="C7" s="199"/>
      <c r="D7" s="199"/>
      <c r="E7" s="199"/>
      <c r="F7" s="199"/>
      <c r="G7" s="199"/>
      <c r="H7" s="199"/>
      <c r="I7" s="199"/>
      <c r="J7" s="199"/>
      <c r="K7" s="199"/>
      <c r="L7" s="199"/>
    </row>
    <row r="8" spans="2:12">
      <c r="B8" s="101"/>
      <c r="C8" s="101"/>
    </row>
    <row r="9" spans="2:12">
      <c r="B9" s="197" t="s">
        <v>4</v>
      </c>
      <c r="C9" s="197"/>
      <c r="D9" s="197"/>
      <c r="E9" s="197"/>
      <c r="F9" s="197"/>
      <c r="G9" s="197"/>
      <c r="H9" s="197"/>
      <c r="I9" s="197"/>
      <c r="J9" s="197"/>
      <c r="K9" s="197"/>
      <c r="L9" s="197"/>
    </row>
    <row r="10" spans="2:12">
      <c r="B10" s="197" t="s">
        <v>5</v>
      </c>
      <c r="C10" s="197"/>
      <c r="D10" s="197"/>
      <c r="E10" s="197"/>
      <c r="F10" s="197"/>
      <c r="G10" s="197"/>
      <c r="H10" s="197"/>
      <c r="I10" s="197"/>
      <c r="J10" s="197"/>
      <c r="K10" s="197"/>
      <c r="L10" s="197"/>
    </row>
    <row r="11" spans="2:12">
      <c r="B11" s="104"/>
      <c r="C11" s="104"/>
    </row>
    <row r="12" spans="2:12">
      <c r="B12" s="200" t="s">
        <v>6</v>
      </c>
      <c r="C12" s="200"/>
      <c r="D12" s="200"/>
      <c r="E12" s="200"/>
      <c r="F12" s="200"/>
      <c r="G12" s="200"/>
      <c r="H12" s="200"/>
      <c r="I12" s="200"/>
      <c r="J12" s="200"/>
      <c r="K12" s="200"/>
      <c r="L12" s="200"/>
    </row>
    <row r="13" spans="2:12">
      <c r="B13" s="201" t="s">
        <v>7</v>
      </c>
      <c r="C13" s="202"/>
      <c r="D13" s="202"/>
      <c r="E13" s="203"/>
      <c r="F13" s="201" t="s">
        <v>280</v>
      </c>
      <c r="G13" s="201" t="s">
        <v>281</v>
      </c>
      <c r="H13" s="201" t="s">
        <v>9</v>
      </c>
      <c r="I13" s="201" t="s">
        <v>282</v>
      </c>
      <c r="J13" s="206" t="s">
        <v>283</v>
      </c>
      <c r="K13" s="201" t="s">
        <v>11</v>
      </c>
      <c r="L13" s="201" t="s">
        <v>12</v>
      </c>
    </row>
    <row r="14" spans="2:12">
      <c r="B14" s="201"/>
      <c r="C14" s="204"/>
      <c r="D14" s="204"/>
      <c r="E14" s="205"/>
      <c r="F14" s="201"/>
      <c r="G14" s="201"/>
      <c r="H14" s="201"/>
      <c r="I14" s="201"/>
      <c r="J14" s="206"/>
      <c r="K14" s="201"/>
      <c r="L14" s="201"/>
    </row>
    <row r="15" spans="2:12" ht="48">
      <c r="B15" s="201"/>
      <c r="C15" s="105" t="s">
        <v>13</v>
      </c>
      <c r="D15" s="105" t="s">
        <v>15</v>
      </c>
      <c r="E15" s="105" t="s">
        <v>16</v>
      </c>
      <c r="F15" s="201"/>
      <c r="G15" s="201"/>
      <c r="H15" s="201"/>
      <c r="I15" s="201"/>
      <c r="J15" s="206"/>
      <c r="K15" s="201"/>
      <c r="L15" s="201"/>
    </row>
    <row r="16" spans="2:12">
      <c r="B16" s="106" t="s">
        <v>17</v>
      </c>
      <c r="C16" s="107" t="s">
        <v>18</v>
      </c>
      <c r="D16" s="107" t="s">
        <v>20</v>
      </c>
      <c r="E16" s="107" t="s">
        <v>21</v>
      </c>
      <c r="F16" s="108" t="s">
        <v>22</v>
      </c>
      <c r="G16" s="108" t="s">
        <v>284</v>
      </c>
      <c r="H16" s="106" t="s">
        <v>23</v>
      </c>
      <c r="I16" s="109" t="s">
        <v>24</v>
      </c>
      <c r="J16" s="106" t="s">
        <v>25</v>
      </c>
      <c r="K16" s="107" t="s">
        <v>26</v>
      </c>
      <c r="L16" s="107" t="s">
        <v>285</v>
      </c>
    </row>
    <row r="17" spans="2:14">
      <c r="B17" s="207" t="s">
        <v>286</v>
      </c>
      <c r="C17" s="208"/>
      <c r="D17" s="208"/>
      <c r="E17" s="208"/>
      <c r="F17" s="208"/>
      <c r="G17" s="208"/>
      <c r="H17" s="208"/>
      <c r="I17" s="208"/>
      <c r="J17" s="208"/>
      <c r="K17" s="208"/>
      <c r="L17" s="209"/>
    </row>
    <row r="18" spans="2:14" ht="30" customHeight="1">
      <c r="B18" s="110" t="s">
        <v>30</v>
      </c>
      <c r="C18" s="67" t="str">
        <f>IF(F18=0,"",VLOOKUP(F18,DS!$C$3:$E$75,3,0))</f>
        <v>AP/16P</v>
      </c>
      <c r="D18" s="112" t="s">
        <v>473</v>
      </c>
      <c r="E18" s="112">
        <v>42809</v>
      </c>
      <c r="F18" s="113" t="s">
        <v>474</v>
      </c>
      <c r="G18" s="67" t="str">
        <f>IF(F18=0,"",VLOOKUP(F18,DS!$C$3:$E$75,2,0))</f>
        <v>3700480244</v>
      </c>
      <c r="H18" s="113" t="s">
        <v>475</v>
      </c>
      <c r="I18" s="114">
        <v>3000000</v>
      </c>
      <c r="J18" s="115"/>
      <c r="K18" s="114">
        <v>300000</v>
      </c>
      <c r="L18" s="116"/>
      <c r="M18" s="117"/>
      <c r="N18" s="117"/>
    </row>
    <row r="19" spans="2:14" ht="30" customHeight="1">
      <c r="B19" s="111" t="s">
        <v>36</v>
      </c>
      <c r="C19" s="67" t="str">
        <f>IF(F19=0,"",VLOOKUP(F19,DS!$C$3:$E$75,3,0))</f>
        <v>AP/16P</v>
      </c>
      <c r="D19" s="112" t="s">
        <v>476</v>
      </c>
      <c r="E19" s="112">
        <v>42822</v>
      </c>
      <c r="F19" s="113" t="s">
        <v>474</v>
      </c>
      <c r="G19" s="67" t="str">
        <f>IF(F19=0,"",VLOOKUP(F19,DS!$C$3:$E$75,2,0))</f>
        <v>3700480244</v>
      </c>
      <c r="H19" s="113" t="s">
        <v>475</v>
      </c>
      <c r="I19" s="118">
        <v>3000000</v>
      </c>
      <c r="J19" s="111"/>
      <c r="K19" s="114">
        <v>300000</v>
      </c>
      <c r="L19" s="119"/>
      <c r="M19" s="117"/>
      <c r="N19" s="117"/>
    </row>
    <row r="20" spans="2:14" ht="38.25" customHeight="1">
      <c r="B20" s="111" t="s">
        <v>40</v>
      </c>
      <c r="C20" s="67" t="str">
        <f>IF(F20=0,"",VLOOKUP(F20,DS!$C$3:$E$75,3,0))</f>
        <v>AD/16P</v>
      </c>
      <c r="D20" s="112" t="s">
        <v>477</v>
      </c>
      <c r="E20" s="112">
        <v>42824</v>
      </c>
      <c r="F20" s="113" t="s">
        <v>288</v>
      </c>
      <c r="G20" s="67" t="str">
        <f>IF(F20=0,"",VLOOKUP(F20,DS!$C$3:$E$75,2,0))</f>
        <v>0313408566</v>
      </c>
      <c r="H20" s="113" t="s">
        <v>289</v>
      </c>
      <c r="I20" s="118">
        <v>30432390</v>
      </c>
      <c r="J20" s="111"/>
      <c r="K20" s="114">
        <v>3043239</v>
      </c>
      <c r="L20" s="120"/>
      <c r="M20" s="117"/>
      <c r="N20" s="117"/>
    </row>
    <row r="21" spans="2:14" ht="38.25" customHeight="1">
      <c r="B21" s="111" t="s">
        <v>44</v>
      </c>
      <c r="C21" s="67" t="str">
        <f>IF(F21=0,"",VLOOKUP(F21,DS!$C$3:$E$75,3,0))</f>
        <v>AD/16P</v>
      </c>
      <c r="D21" s="112" t="s">
        <v>478</v>
      </c>
      <c r="E21" s="112">
        <v>42824</v>
      </c>
      <c r="F21" s="113" t="s">
        <v>288</v>
      </c>
      <c r="G21" s="67" t="str">
        <f>IF(F21=0,"",VLOOKUP(F21,DS!$C$3:$E$75,2,0))</f>
        <v>0313408566</v>
      </c>
      <c r="H21" s="113" t="s">
        <v>289</v>
      </c>
      <c r="I21" s="121">
        <v>25569600</v>
      </c>
      <c r="J21" s="111"/>
      <c r="K21" s="114">
        <v>2556960</v>
      </c>
      <c r="L21" s="120"/>
      <c r="M21" s="117"/>
      <c r="N21" s="117"/>
    </row>
    <row r="22" spans="2:14" ht="38.25" customHeight="1">
      <c r="B22" s="111" t="s">
        <v>46</v>
      </c>
      <c r="C22" s="67" t="str">
        <f>IF(F22=0,"",VLOOKUP(F22,DS!$C$3:$E$75,3,0))</f>
        <v>AD/16P</v>
      </c>
      <c r="D22" s="112" t="s">
        <v>479</v>
      </c>
      <c r="E22" s="112">
        <v>42824</v>
      </c>
      <c r="F22" s="113" t="s">
        <v>288</v>
      </c>
      <c r="G22" s="67" t="str">
        <f>IF(F22=0,"",VLOOKUP(F22,DS!$C$3:$E$75,2,0))</f>
        <v>0313408566</v>
      </c>
      <c r="H22" s="113" t="s">
        <v>289</v>
      </c>
      <c r="I22" s="118">
        <v>30445720</v>
      </c>
      <c r="J22" s="111"/>
      <c r="K22" s="122">
        <v>3044572</v>
      </c>
      <c r="L22" s="120"/>
      <c r="M22" s="123"/>
      <c r="N22" s="117"/>
    </row>
    <row r="23" spans="2:14" ht="38.25" customHeight="1">
      <c r="B23" s="111" t="s">
        <v>49</v>
      </c>
      <c r="C23" s="67" t="str">
        <f>IF(F23=0,"",VLOOKUP(F23,DS!$C$3:$E$75,3,0))</f>
        <v>AS/15P</v>
      </c>
      <c r="D23" s="112" t="s">
        <v>480</v>
      </c>
      <c r="E23" s="112">
        <v>42825</v>
      </c>
      <c r="F23" s="113" t="s">
        <v>299</v>
      </c>
      <c r="G23" s="67" t="str">
        <f>IF(F23=0,"",VLOOKUP(F23,DS!$C$3:$E$75,2,0))</f>
        <v>0313158764</v>
      </c>
      <c r="H23" s="113" t="s">
        <v>302</v>
      </c>
      <c r="I23" s="118">
        <v>8283660</v>
      </c>
      <c r="J23" s="111"/>
      <c r="K23" s="114">
        <v>828366</v>
      </c>
      <c r="L23" s="119"/>
      <c r="M23" s="117"/>
      <c r="N23" s="117"/>
    </row>
    <row r="24" spans="2:14" ht="30" customHeight="1">
      <c r="B24" s="111" t="s">
        <v>52</v>
      </c>
      <c r="C24" s="67" t="str">
        <f>IF(F24=0,"",VLOOKUP(F24,DS!$C$3:$E$75,3,0))</f>
        <v>AL/16P</v>
      </c>
      <c r="D24" s="112" t="s">
        <v>481</v>
      </c>
      <c r="E24" s="112">
        <v>42807</v>
      </c>
      <c r="F24" s="113" t="s">
        <v>311</v>
      </c>
      <c r="G24" s="67" t="str">
        <f>IF(F24=0,"",VLOOKUP(F24,DS!$C$3:$E$75,2,0))</f>
        <v>2100346855</v>
      </c>
      <c r="H24" s="113" t="s">
        <v>312</v>
      </c>
      <c r="I24" s="118">
        <v>263510000</v>
      </c>
      <c r="J24" s="111"/>
      <c r="K24" s="114">
        <v>26351000</v>
      </c>
      <c r="L24" s="120"/>
      <c r="M24" s="117"/>
      <c r="N24" s="117"/>
    </row>
    <row r="25" spans="2:14" ht="30" customHeight="1">
      <c r="B25" s="111" t="s">
        <v>58</v>
      </c>
      <c r="C25" s="67" t="str">
        <f>IF(F25=0,"",VLOOKUP(F25,DS!$C$3:$E$75,3,0))</f>
        <v>AL/16P</v>
      </c>
      <c r="D25" s="112" t="s">
        <v>482</v>
      </c>
      <c r="E25" s="112">
        <v>42808</v>
      </c>
      <c r="F25" s="113" t="s">
        <v>311</v>
      </c>
      <c r="G25" s="67" t="str">
        <f>IF(F25=0,"",VLOOKUP(F25,DS!$C$3:$E$75,2,0))</f>
        <v>2100346855</v>
      </c>
      <c r="H25" s="113" t="s">
        <v>312</v>
      </c>
      <c r="I25" s="124">
        <v>263510000</v>
      </c>
      <c r="J25" s="111"/>
      <c r="K25" s="114">
        <v>26351000</v>
      </c>
      <c r="L25" s="120"/>
      <c r="M25" s="117"/>
      <c r="N25" s="117"/>
    </row>
    <row r="26" spans="2:14" ht="30" customHeight="1">
      <c r="B26" s="111" t="s">
        <v>62</v>
      </c>
      <c r="C26" s="67" t="str">
        <f>IF(F26=0,"",VLOOKUP(F26,DS!$C$3:$E$75,3,0))</f>
        <v>AL/16P</v>
      </c>
      <c r="D26" s="112" t="s">
        <v>483</v>
      </c>
      <c r="E26" s="112">
        <v>42816</v>
      </c>
      <c r="F26" s="113" t="s">
        <v>311</v>
      </c>
      <c r="G26" s="67" t="str">
        <f>IF(F26=0,"",VLOOKUP(F26,DS!$C$3:$E$75,2,0))</f>
        <v>2100346855</v>
      </c>
      <c r="H26" s="113" t="s">
        <v>312</v>
      </c>
      <c r="I26" s="118">
        <v>222860000</v>
      </c>
      <c r="J26" s="111"/>
      <c r="K26" s="114">
        <v>22286000</v>
      </c>
      <c r="L26" s="120"/>
      <c r="M26" s="117"/>
      <c r="N26" s="117"/>
    </row>
    <row r="27" spans="2:14" ht="30" customHeight="1">
      <c r="B27" s="111" t="s">
        <v>64</v>
      </c>
      <c r="C27" s="67" t="str">
        <f>IF(F27=0,"",VLOOKUP(F27,DS!$C$3:$E$75,3,0))</f>
        <v>AL/16P</v>
      </c>
      <c r="D27" s="112" t="s">
        <v>484</v>
      </c>
      <c r="E27" s="112">
        <v>42819</v>
      </c>
      <c r="F27" s="113" t="s">
        <v>311</v>
      </c>
      <c r="G27" s="67" t="str">
        <f>IF(F27=0,"",VLOOKUP(F27,DS!$C$3:$E$75,2,0))</f>
        <v>2100346855</v>
      </c>
      <c r="H27" s="113" t="s">
        <v>312</v>
      </c>
      <c r="I27" s="118">
        <v>263900000</v>
      </c>
      <c r="J27" s="111"/>
      <c r="K27" s="122">
        <v>26390000</v>
      </c>
      <c r="L27" s="120"/>
      <c r="M27" s="117"/>
      <c r="N27" s="117"/>
    </row>
    <row r="28" spans="2:14" ht="30" customHeight="1">
      <c r="B28" s="111" t="s">
        <v>66</v>
      </c>
      <c r="C28" s="67" t="str">
        <f>IF(F28=0,"",VLOOKUP(F28,DS!$C$3:$E$75,3,0))</f>
        <v>AC/17E</v>
      </c>
      <c r="D28" s="112" t="s">
        <v>485</v>
      </c>
      <c r="E28" s="112">
        <v>42800</v>
      </c>
      <c r="F28" s="113" t="s">
        <v>304</v>
      </c>
      <c r="G28" s="67" t="str">
        <f>IF(F28=0,"",VLOOKUP(F28,DS!$C$3:$E$75,2,0))</f>
        <v>0300942001017</v>
      </c>
      <c r="H28" s="113" t="s">
        <v>486</v>
      </c>
      <c r="I28" s="118">
        <v>10411400</v>
      </c>
      <c r="J28" s="118"/>
      <c r="K28" s="122">
        <v>1041140</v>
      </c>
      <c r="L28" s="120"/>
      <c r="M28" s="117"/>
      <c r="N28" s="117"/>
    </row>
    <row r="29" spans="2:14" ht="30" customHeight="1">
      <c r="B29" s="111" t="s">
        <v>94</v>
      </c>
      <c r="C29" s="67" t="str">
        <f>IF(F29=0,"",VLOOKUP(F29,DS!$C$3:$E$75,3,0))</f>
        <v>AC/17E</v>
      </c>
      <c r="D29" s="112" t="s">
        <v>487</v>
      </c>
      <c r="E29" s="112">
        <v>42811</v>
      </c>
      <c r="F29" s="113" t="s">
        <v>304</v>
      </c>
      <c r="G29" s="67" t="str">
        <f>IF(F29=0,"",VLOOKUP(F29,DS!$C$3:$E$75,2,0))</f>
        <v>0300942001017</v>
      </c>
      <c r="H29" s="113" t="s">
        <v>488</v>
      </c>
      <c r="I29" s="118">
        <v>15486000</v>
      </c>
      <c r="J29" s="111"/>
      <c r="K29" s="118">
        <v>1548600</v>
      </c>
      <c r="L29" s="120"/>
      <c r="M29" s="122"/>
      <c r="N29" s="117"/>
    </row>
    <row r="30" spans="2:14" ht="30" customHeight="1">
      <c r="B30" s="111" t="s">
        <v>95</v>
      </c>
      <c r="C30" s="67" t="str">
        <f>IF(F30=0,"",VLOOKUP(F30,DS!$C$3:$E$75,3,0))</f>
        <v>AC/17E</v>
      </c>
      <c r="D30" s="112" t="s">
        <v>489</v>
      </c>
      <c r="E30" s="112">
        <v>42821</v>
      </c>
      <c r="F30" s="113" t="s">
        <v>304</v>
      </c>
      <c r="G30" s="67" t="str">
        <f>IF(F30=0,"",VLOOKUP(F30,DS!$C$3:$E$75,2,0))</f>
        <v>0300942001017</v>
      </c>
      <c r="H30" s="113" t="s">
        <v>490</v>
      </c>
      <c r="I30" s="118">
        <v>17802900</v>
      </c>
      <c r="J30" s="111"/>
      <c r="K30" s="122">
        <v>1780290</v>
      </c>
      <c r="L30" s="120"/>
      <c r="M30" s="123"/>
      <c r="N30" s="117"/>
    </row>
    <row r="31" spans="2:14" ht="30" customHeight="1">
      <c r="B31" s="111" t="s">
        <v>97</v>
      </c>
      <c r="C31" s="67" t="str">
        <f>IF(F31=0,"",VLOOKUP(F31,DS!$C$3:$E$75,3,0))</f>
        <v>AA/16P</v>
      </c>
      <c r="D31" s="112" t="s">
        <v>491</v>
      </c>
      <c r="E31" s="112">
        <v>42825</v>
      </c>
      <c r="F31" s="113" t="s">
        <v>293</v>
      </c>
      <c r="G31" s="67" t="str">
        <f>IF(F31=0,"",VLOOKUP(F31,DS!$C$3:$E$75,2,0))</f>
        <v>0303092786</v>
      </c>
      <c r="H31" s="113" t="s">
        <v>492</v>
      </c>
      <c r="I31" s="118">
        <v>455800</v>
      </c>
      <c r="J31" s="111"/>
      <c r="K31" s="122">
        <v>45580</v>
      </c>
      <c r="L31" s="120"/>
      <c r="M31" s="123"/>
      <c r="N31" s="117"/>
    </row>
    <row r="32" spans="2:14" ht="30" customHeight="1">
      <c r="B32" s="111" t="s">
        <v>125</v>
      </c>
      <c r="C32" s="67" t="str">
        <f>IF(F32=0,"",VLOOKUP(F32,DS!$C$3:$E$75,3,0))</f>
        <v>AA/16P</v>
      </c>
      <c r="D32" s="112" t="s">
        <v>493</v>
      </c>
      <c r="E32" s="112">
        <v>42825</v>
      </c>
      <c r="F32" s="113" t="s">
        <v>293</v>
      </c>
      <c r="G32" s="67" t="str">
        <f>IF(F32=0,"",VLOOKUP(F32,DS!$C$3:$E$75,2,0))</f>
        <v>0303092786</v>
      </c>
      <c r="H32" s="113" t="s">
        <v>494</v>
      </c>
      <c r="I32" s="118">
        <v>684875</v>
      </c>
      <c r="J32" s="111"/>
      <c r="K32" s="122">
        <v>68488</v>
      </c>
      <c r="L32" s="120"/>
      <c r="M32" s="123"/>
      <c r="N32" s="117"/>
    </row>
    <row r="33" spans="2:14" ht="30" customHeight="1">
      <c r="B33" s="111" t="s">
        <v>146</v>
      </c>
      <c r="C33" s="67" t="str">
        <f>IF(F33=0,"",VLOOKUP(F33,DS!$C$3:$E$75,3,0))</f>
        <v>DP/16P</v>
      </c>
      <c r="D33" s="112" t="s">
        <v>200</v>
      </c>
      <c r="E33" s="112">
        <v>42795</v>
      </c>
      <c r="F33" s="113" t="s">
        <v>313</v>
      </c>
      <c r="G33" s="67" t="str">
        <f>IF(F33=0,"",VLOOKUP(F33,DS!$C$3:$E$75,2,0))</f>
        <v>1101819710</v>
      </c>
      <c r="H33" s="113" t="s">
        <v>314</v>
      </c>
      <c r="I33" s="118">
        <v>17255000</v>
      </c>
      <c r="J33" s="111"/>
      <c r="K33" s="122">
        <v>1725500</v>
      </c>
      <c r="L33" s="120"/>
      <c r="M33" s="123"/>
      <c r="N33" s="117"/>
    </row>
    <row r="34" spans="2:14" ht="30" customHeight="1">
      <c r="B34" s="111" t="s">
        <v>148</v>
      </c>
      <c r="C34" s="67" t="str">
        <f>IF(F34=0,"",VLOOKUP(F34,DS!$C$3:$E$75,3,0))</f>
        <v>DP/16P</v>
      </c>
      <c r="D34" s="112" t="s">
        <v>201</v>
      </c>
      <c r="E34" s="112">
        <v>42801</v>
      </c>
      <c r="F34" s="113" t="s">
        <v>313</v>
      </c>
      <c r="G34" s="67" t="str">
        <f>IF(F34=0,"",VLOOKUP(F34,DS!$C$3:$E$75,2,0))</f>
        <v>1101819710</v>
      </c>
      <c r="H34" s="113" t="s">
        <v>314</v>
      </c>
      <c r="I34" s="118">
        <v>17255000</v>
      </c>
      <c r="J34" s="111"/>
      <c r="K34" s="122">
        <v>1725500</v>
      </c>
      <c r="L34" s="120"/>
      <c r="M34" s="123"/>
      <c r="N34" s="117"/>
    </row>
    <row r="35" spans="2:14" ht="30" customHeight="1">
      <c r="B35" s="111" t="s">
        <v>152</v>
      </c>
      <c r="C35" s="67" t="str">
        <f>IF(F35=0,"",VLOOKUP(F35,DS!$C$3:$E$75,3,0))</f>
        <v>DP/16P</v>
      </c>
      <c r="D35" s="112" t="s">
        <v>222</v>
      </c>
      <c r="E35" s="112">
        <v>42804</v>
      </c>
      <c r="F35" s="113" t="s">
        <v>313</v>
      </c>
      <c r="G35" s="67" t="str">
        <f>IF(F35=0,"",VLOOKUP(F35,DS!$C$3:$E$75,2,0))</f>
        <v>1101819710</v>
      </c>
      <c r="H35" s="113" t="s">
        <v>314</v>
      </c>
      <c r="I35" s="118">
        <v>17255000</v>
      </c>
      <c r="J35" s="111"/>
      <c r="K35" s="122">
        <v>1725500</v>
      </c>
      <c r="L35" s="120"/>
      <c r="M35" s="123"/>
      <c r="N35" s="117"/>
    </row>
    <row r="36" spans="2:14" ht="30" customHeight="1">
      <c r="B36" s="111" t="s">
        <v>180</v>
      </c>
      <c r="C36" s="67" t="str">
        <f>IF(F36=0,"",VLOOKUP(F36,DS!$C$3:$E$75,3,0))</f>
        <v>DP/16P</v>
      </c>
      <c r="D36" s="112" t="s">
        <v>224</v>
      </c>
      <c r="E36" s="112">
        <v>42807</v>
      </c>
      <c r="F36" s="113" t="s">
        <v>313</v>
      </c>
      <c r="G36" s="67" t="str">
        <f>IF(F36=0,"",VLOOKUP(F36,DS!$C$3:$E$75,2,0))</f>
        <v>1101819710</v>
      </c>
      <c r="H36" s="113" t="s">
        <v>314</v>
      </c>
      <c r="I36" s="118">
        <v>17255000</v>
      </c>
      <c r="J36" s="111"/>
      <c r="K36" s="122">
        <v>1725500</v>
      </c>
      <c r="L36" s="120"/>
      <c r="M36" s="123"/>
      <c r="N36" s="117"/>
    </row>
    <row r="37" spans="2:14" ht="30" customHeight="1">
      <c r="B37" s="111" t="s">
        <v>266</v>
      </c>
      <c r="C37" s="67" t="str">
        <f>IF(F37=0,"",VLOOKUP(F37,DS!$C$3:$E$75,3,0))</f>
        <v>DP/16P</v>
      </c>
      <c r="D37" s="112" t="s">
        <v>495</v>
      </c>
      <c r="E37" s="112">
        <v>42809</v>
      </c>
      <c r="F37" s="113" t="s">
        <v>313</v>
      </c>
      <c r="G37" s="67" t="str">
        <f>IF(F37=0,"",VLOOKUP(F37,DS!$C$3:$E$75,2,0))</f>
        <v>1101819710</v>
      </c>
      <c r="H37" s="113" t="s">
        <v>314</v>
      </c>
      <c r="I37" s="118">
        <v>17255000</v>
      </c>
      <c r="J37" s="111"/>
      <c r="K37" s="122">
        <v>1725500</v>
      </c>
      <c r="L37" s="120"/>
      <c r="M37" s="123"/>
      <c r="N37" s="117"/>
    </row>
    <row r="38" spans="2:14" ht="30" customHeight="1">
      <c r="B38" s="111" t="s">
        <v>268</v>
      </c>
      <c r="C38" s="67" t="str">
        <f>IF(F38=0,"",VLOOKUP(F38,DS!$C$3:$E$75,3,0))</f>
        <v>DP/16P</v>
      </c>
      <c r="D38" s="112" t="s">
        <v>496</v>
      </c>
      <c r="E38" s="112">
        <v>42810</v>
      </c>
      <c r="F38" s="113" t="s">
        <v>313</v>
      </c>
      <c r="G38" s="67" t="str">
        <f>IF(F38=0,"",VLOOKUP(F38,DS!$C$3:$E$75,2,0))</f>
        <v>1101819710</v>
      </c>
      <c r="H38" s="113" t="s">
        <v>314</v>
      </c>
      <c r="I38" s="118">
        <v>17255000</v>
      </c>
      <c r="J38" s="111"/>
      <c r="K38" s="122">
        <v>1725500</v>
      </c>
      <c r="L38" s="120"/>
      <c r="M38" s="123"/>
      <c r="N38" s="117"/>
    </row>
    <row r="39" spans="2:14" ht="30" customHeight="1">
      <c r="B39" s="111" t="s">
        <v>271</v>
      </c>
      <c r="C39" s="67" t="str">
        <f>IF(F39=0,"",VLOOKUP(F39,DS!$C$3:$E$75,3,0))</f>
        <v>DP/16P</v>
      </c>
      <c r="D39" s="112" t="s">
        <v>227</v>
      </c>
      <c r="E39" s="112">
        <v>42812</v>
      </c>
      <c r="F39" s="113" t="s">
        <v>313</v>
      </c>
      <c r="G39" s="67" t="str">
        <f>IF(F39=0,"",VLOOKUP(F39,DS!$C$3:$E$75,2,0))</f>
        <v>1101819710</v>
      </c>
      <c r="H39" s="113" t="s">
        <v>314</v>
      </c>
      <c r="I39" s="118">
        <v>17255000</v>
      </c>
      <c r="J39" s="111"/>
      <c r="K39" s="122">
        <v>1725500</v>
      </c>
      <c r="L39" s="120"/>
      <c r="M39" s="123"/>
      <c r="N39" s="117"/>
    </row>
    <row r="40" spans="2:14" ht="30" customHeight="1">
      <c r="B40" s="111" t="s">
        <v>272</v>
      </c>
      <c r="C40" s="67" t="str">
        <f>IF(F40=0,"",VLOOKUP(F40,DS!$C$3:$E$75,3,0))</f>
        <v>DP/16P</v>
      </c>
      <c r="D40" s="112" t="s">
        <v>228</v>
      </c>
      <c r="E40" s="112">
        <v>42816</v>
      </c>
      <c r="F40" s="113" t="s">
        <v>313</v>
      </c>
      <c r="G40" s="67" t="str">
        <f>IF(F40=0,"",VLOOKUP(F40,DS!$C$3:$E$75,2,0))</f>
        <v>1101819710</v>
      </c>
      <c r="H40" s="113" t="s">
        <v>314</v>
      </c>
      <c r="I40" s="118">
        <v>17255000</v>
      </c>
      <c r="J40" s="111"/>
      <c r="K40" s="122">
        <v>1725500</v>
      </c>
      <c r="L40" s="120"/>
      <c r="M40" s="123"/>
      <c r="N40" s="117"/>
    </row>
    <row r="41" spans="2:14" ht="30" customHeight="1">
      <c r="B41" s="111" t="s">
        <v>273</v>
      </c>
      <c r="C41" s="67" t="str">
        <f>IF(F41=0,"",VLOOKUP(F41,DS!$C$3:$E$75,3,0))</f>
        <v>DP/16P</v>
      </c>
      <c r="D41" s="112" t="s">
        <v>243</v>
      </c>
      <c r="E41" s="112">
        <v>42818</v>
      </c>
      <c r="F41" s="113" t="s">
        <v>313</v>
      </c>
      <c r="G41" s="67" t="str">
        <f>IF(F41=0,"",VLOOKUP(F41,DS!$C$3:$E$75,2,0))</f>
        <v>1101819710</v>
      </c>
      <c r="H41" s="113" t="s">
        <v>314</v>
      </c>
      <c r="I41" s="118">
        <v>17255000</v>
      </c>
      <c r="J41" s="111"/>
      <c r="K41" s="122">
        <v>1725500</v>
      </c>
      <c r="L41" s="120"/>
      <c r="M41" s="123"/>
      <c r="N41" s="117"/>
    </row>
    <row r="42" spans="2:14" ht="30" customHeight="1">
      <c r="B42" s="111" t="s">
        <v>324</v>
      </c>
      <c r="C42" s="67" t="str">
        <f>IF(F42=0,"",VLOOKUP(F42,DS!$C$3:$E$75,3,0))</f>
        <v>DP/16P</v>
      </c>
      <c r="D42" s="112" t="s">
        <v>237</v>
      </c>
      <c r="E42" s="112">
        <v>42822</v>
      </c>
      <c r="F42" s="113" t="s">
        <v>313</v>
      </c>
      <c r="G42" s="67" t="str">
        <f>IF(F42=0,"",VLOOKUP(F42,DS!$C$3:$E$75,2,0))</f>
        <v>1101819710</v>
      </c>
      <c r="H42" s="113" t="s">
        <v>314</v>
      </c>
      <c r="I42" s="125">
        <v>17255000</v>
      </c>
      <c r="J42" s="111"/>
      <c r="K42" s="122">
        <v>1725500</v>
      </c>
      <c r="L42" s="120"/>
      <c r="M42" s="123"/>
      <c r="N42" s="117"/>
    </row>
    <row r="43" spans="2:14" ht="30" customHeight="1">
      <c r="B43" s="111" t="s">
        <v>325</v>
      </c>
      <c r="C43" s="67" t="str">
        <f>IF(F43=0,"",VLOOKUP(F43,DS!$C$3:$E$75,3,0))</f>
        <v>NH/15P</v>
      </c>
      <c r="D43" s="112" t="s">
        <v>497</v>
      </c>
      <c r="E43" s="112">
        <v>42823</v>
      </c>
      <c r="F43" s="113" t="s">
        <v>316</v>
      </c>
      <c r="G43" s="67" t="str">
        <f>IF(F43=0,"",VLOOKUP(F43,DS!$C$3:$E$75,2,0))</f>
        <v>0302673259</v>
      </c>
      <c r="H43" s="113" t="s">
        <v>498</v>
      </c>
      <c r="I43" s="125">
        <v>6163080</v>
      </c>
      <c r="J43" s="111"/>
      <c r="K43" s="122">
        <v>1044708</v>
      </c>
      <c r="L43" s="120"/>
      <c r="M43" s="123"/>
      <c r="N43" s="117"/>
    </row>
    <row r="44" spans="2:14" ht="30" customHeight="1">
      <c r="B44" s="111" t="s">
        <v>295</v>
      </c>
      <c r="C44" s="67" t="str">
        <f>IF(F44=0,"",VLOOKUP(F44,DS!$C$3:$E$75,3,0))</f>
        <v>NH/15P</v>
      </c>
      <c r="D44" s="112" t="s">
        <v>497</v>
      </c>
      <c r="E44" s="112">
        <v>42823</v>
      </c>
      <c r="F44" s="113" t="s">
        <v>316</v>
      </c>
      <c r="G44" s="67" t="str">
        <f>IF(F44=0,"",VLOOKUP(F44,DS!$C$3:$E$75,2,0))</f>
        <v>0302673259</v>
      </c>
      <c r="H44" s="113" t="s">
        <v>319</v>
      </c>
      <c r="I44" s="125">
        <v>4284000</v>
      </c>
      <c r="J44" s="111"/>
      <c r="K44" s="122"/>
      <c r="L44" s="120"/>
      <c r="M44" s="123"/>
      <c r="N44" s="117"/>
    </row>
    <row r="45" spans="2:14" ht="30" customHeight="1">
      <c r="B45" s="111" t="s">
        <v>499</v>
      </c>
      <c r="C45" s="67" t="str">
        <f>IF(F45=0,"",VLOOKUP(F45,DS!$C$3:$E$75,3,0))</f>
        <v>DP/16P</v>
      </c>
      <c r="D45" s="112" t="s">
        <v>249</v>
      </c>
      <c r="E45" s="112">
        <v>42825</v>
      </c>
      <c r="F45" s="113" t="s">
        <v>313</v>
      </c>
      <c r="G45" s="67" t="str">
        <f>IF(F45=0,"",VLOOKUP(F45,DS!$C$3:$E$75,2,0))</f>
        <v>1101819710</v>
      </c>
      <c r="H45" s="113" t="s">
        <v>314</v>
      </c>
      <c r="I45" s="125">
        <v>17255000</v>
      </c>
      <c r="J45" s="111"/>
      <c r="K45" s="122">
        <v>1725500</v>
      </c>
      <c r="L45" s="120"/>
      <c r="M45" s="123"/>
      <c r="N45" s="117"/>
    </row>
    <row r="46" spans="2:14" ht="30" customHeight="1">
      <c r="B46" s="111" t="s">
        <v>326</v>
      </c>
      <c r="C46" s="67" t="str">
        <f>IF(F46=0,"",VLOOKUP(F46,DS!$C$3:$E$75,3,0))</f>
        <v>TT/16P</v>
      </c>
      <c r="D46" s="112" t="s">
        <v>500</v>
      </c>
      <c r="E46" s="112">
        <v>42793</v>
      </c>
      <c r="F46" s="113" t="s">
        <v>354</v>
      </c>
      <c r="G46" s="67" t="str">
        <f>IF(F46=0,"",VLOOKUP(F46,DS!$C$3:$E$75,2,0))</f>
        <v>0300710843</v>
      </c>
      <c r="H46" s="113" t="s">
        <v>501</v>
      </c>
      <c r="I46" s="125">
        <v>900240</v>
      </c>
      <c r="J46" s="111"/>
      <c r="K46" s="122">
        <v>90024</v>
      </c>
      <c r="L46" s="120"/>
      <c r="M46" s="123"/>
      <c r="N46" s="117"/>
    </row>
    <row r="47" spans="2:14" ht="30" customHeight="1">
      <c r="B47" s="111" t="s">
        <v>330</v>
      </c>
      <c r="C47" s="67" t="str">
        <f>IF(F47=0,"",VLOOKUP(F47,DS!$C$3:$E$75,3,0))</f>
        <v>AC/16P</v>
      </c>
      <c r="D47" s="112" t="s">
        <v>502</v>
      </c>
      <c r="E47" s="112">
        <v>42794</v>
      </c>
      <c r="F47" s="113" t="s">
        <v>451</v>
      </c>
      <c r="G47" s="67" t="str">
        <f>IF(F47=0,"",VLOOKUP(F47,DS!$C$3:$E$75,2,0))</f>
        <v>0104093672</v>
      </c>
      <c r="H47" s="113" t="s">
        <v>503</v>
      </c>
      <c r="I47" s="125">
        <v>241500</v>
      </c>
      <c r="J47" s="111"/>
      <c r="K47" s="122">
        <v>24150</v>
      </c>
      <c r="L47" s="120"/>
      <c r="M47" s="123"/>
      <c r="N47" s="117"/>
    </row>
    <row r="48" spans="2:14" ht="30" customHeight="1">
      <c r="B48" s="111" t="s">
        <v>338</v>
      </c>
      <c r="C48" s="67" t="str">
        <f>IF(F48=0,"",VLOOKUP(F48,DS!$C$3:$E$75,3,0))</f>
        <v>AA/16P</v>
      </c>
      <c r="D48" s="112" t="s">
        <v>504</v>
      </c>
      <c r="E48" s="112">
        <v>42800</v>
      </c>
      <c r="F48" s="113" t="s">
        <v>344</v>
      </c>
      <c r="G48" s="67" t="str">
        <f>IF(F48=0,"",VLOOKUP(F48,DS!$C$3:$E$75,2,0))</f>
        <v>0300450673</v>
      </c>
      <c r="H48" s="113" t="s">
        <v>345</v>
      </c>
      <c r="I48" s="125">
        <v>822327</v>
      </c>
      <c r="J48" s="111"/>
      <c r="K48" s="122">
        <v>82233</v>
      </c>
      <c r="L48" s="120"/>
      <c r="M48" s="123"/>
      <c r="N48" s="117"/>
    </row>
    <row r="49" spans="2:14" ht="30" customHeight="1">
      <c r="B49" s="111" t="s">
        <v>342</v>
      </c>
      <c r="C49" s="67" t="str">
        <f>IF(F49=0,"",VLOOKUP(F49,DS!$C$3:$E$75,3,0))</f>
        <v>LA/16E</v>
      </c>
      <c r="D49" s="112" t="s">
        <v>505</v>
      </c>
      <c r="E49" s="112">
        <v>42800</v>
      </c>
      <c r="F49" s="113" t="s">
        <v>348</v>
      </c>
      <c r="G49" s="67" t="str">
        <f>IF(F49=0,"",VLOOKUP(F49,DS!$C$3:$E$75,2,0))</f>
        <v>0106869738-030</v>
      </c>
      <c r="H49" s="113" t="s">
        <v>506</v>
      </c>
      <c r="I49" s="125">
        <v>2639982</v>
      </c>
      <c r="J49" s="111"/>
      <c r="K49" s="122">
        <v>263998</v>
      </c>
      <c r="L49" s="120"/>
      <c r="M49" s="123"/>
      <c r="N49" s="117"/>
    </row>
    <row r="50" spans="2:14" ht="30" customHeight="1">
      <c r="B50" s="111" t="s">
        <v>346</v>
      </c>
      <c r="C50" s="67" t="str">
        <f>IF(F50=0,"",VLOOKUP(F50,DS!$C$3:$E$75,3,0))</f>
        <v>AA/14P</v>
      </c>
      <c r="D50" s="112" t="s">
        <v>507</v>
      </c>
      <c r="E50" s="112">
        <v>42803</v>
      </c>
      <c r="F50" s="113" t="s">
        <v>358</v>
      </c>
      <c r="G50" s="67" t="str">
        <f>IF(F50=0,"",VLOOKUP(F50,DS!$C$3:$E$75,2,0))</f>
        <v>0302499201</v>
      </c>
      <c r="H50" s="113" t="s">
        <v>359</v>
      </c>
      <c r="I50" s="125">
        <v>10922727</v>
      </c>
      <c r="J50" s="111"/>
      <c r="K50" s="125">
        <v>1092273</v>
      </c>
      <c r="L50" s="120"/>
      <c r="M50" s="123"/>
      <c r="N50" s="117"/>
    </row>
    <row r="51" spans="2:14" ht="30" customHeight="1">
      <c r="B51" s="111" t="s">
        <v>350</v>
      </c>
      <c r="C51" s="67" t="str">
        <f>IF(F51=0,"",VLOOKUP(F51,DS!$C$3:$E$75,3,0))</f>
        <v>SE/17P</v>
      </c>
      <c r="D51" s="112" t="s">
        <v>508</v>
      </c>
      <c r="E51" s="112">
        <v>42809</v>
      </c>
      <c r="F51" s="113" t="s">
        <v>384</v>
      </c>
      <c r="G51" s="67" t="str">
        <f>IF(F51=0,"",VLOOKUP(F51,DS!$C$3:$E$75,2,0))</f>
        <v>0300740037</v>
      </c>
      <c r="H51" s="113" t="s">
        <v>509</v>
      </c>
      <c r="I51" s="125">
        <v>354533</v>
      </c>
      <c r="J51" s="111"/>
      <c r="K51" s="122">
        <v>35453</v>
      </c>
      <c r="L51" s="120"/>
      <c r="M51" s="123"/>
      <c r="N51" s="117"/>
    </row>
    <row r="52" spans="2:14" ht="30" customHeight="1">
      <c r="B52" s="111" t="s">
        <v>352</v>
      </c>
      <c r="C52" s="67" t="str">
        <f>IF(F52=0,"",VLOOKUP(F52,DS!$C$3:$E$75,3,0))</f>
        <v>AA/16P</v>
      </c>
      <c r="D52" s="112" t="s">
        <v>510</v>
      </c>
      <c r="E52" s="112">
        <v>42809</v>
      </c>
      <c r="F52" s="113" t="s">
        <v>344</v>
      </c>
      <c r="G52" s="67" t="str">
        <f>IF(F52=0,"",VLOOKUP(F52,DS!$C$3:$E$75,2,0))</f>
        <v>0300450673</v>
      </c>
      <c r="H52" s="113" t="s">
        <v>345</v>
      </c>
      <c r="I52" s="125">
        <v>4480509</v>
      </c>
      <c r="J52" s="111"/>
      <c r="K52" s="122">
        <v>448051</v>
      </c>
      <c r="L52" s="120"/>
      <c r="M52" s="123"/>
      <c r="N52" s="117"/>
    </row>
    <row r="53" spans="2:14" ht="30" customHeight="1">
      <c r="B53" s="111" t="s">
        <v>356</v>
      </c>
      <c r="C53" s="67" t="str">
        <f>IF(F53=0,"",VLOOKUP(F53,DS!$C$3:$E$75,3,0))</f>
        <v>PA/16P</v>
      </c>
      <c r="D53" s="112" t="s">
        <v>511</v>
      </c>
      <c r="E53" s="112">
        <v>42814</v>
      </c>
      <c r="F53" s="113" t="s">
        <v>333</v>
      </c>
      <c r="G53" s="67" t="str">
        <f>IF(F53=0,"",VLOOKUP(F53,DS!$C$3:$E$75,2,0))</f>
        <v>0301225896</v>
      </c>
      <c r="H53" s="113" t="s">
        <v>334</v>
      </c>
      <c r="I53" s="125">
        <v>2173636</v>
      </c>
      <c r="J53" s="111"/>
      <c r="K53" s="122">
        <v>217364</v>
      </c>
      <c r="L53" s="120"/>
      <c r="M53" s="123"/>
      <c r="N53" s="117"/>
    </row>
    <row r="54" spans="2:14" ht="30" customHeight="1">
      <c r="B54" s="111" t="s">
        <v>360</v>
      </c>
      <c r="C54" s="67" t="str">
        <f>IF(F54=0,"",VLOOKUP(F54,DS!$C$3:$E$75,3,0))</f>
        <v>AA/16P</v>
      </c>
      <c r="D54" s="112" t="s">
        <v>512</v>
      </c>
      <c r="E54" s="112">
        <v>42815</v>
      </c>
      <c r="F54" s="113" t="s">
        <v>344</v>
      </c>
      <c r="G54" s="67" t="str">
        <f>IF(F54=0,"",VLOOKUP(F54,DS!$C$3:$E$75,2,0))</f>
        <v>0300450673</v>
      </c>
      <c r="H54" s="113" t="s">
        <v>345</v>
      </c>
      <c r="I54" s="125">
        <v>2527855</v>
      </c>
      <c r="J54" s="111"/>
      <c r="K54" s="122">
        <v>252785</v>
      </c>
      <c r="L54" s="120"/>
      <c r="M54" s="123"/>
      <c r="N54" s="117"/>
    </row>
    <row r="55" spans="2:14" ht="30" customHeight="1">
      <c r="B55" s="111" t="s">
        <v>364</v>
      </c>
      <c r="C55" s="67" t="str">
        <f>IF(F55=0,"",VLOOKUP(F55,DS!$C$3:$E$75,3,0))</f>
        <v>DT/13P</v>
      </c>
      <c r="D55" s="112" t="s">
        <v>513</v>
      </c>
      <c r="E55" s="112">
        <v>42816</v>
      </c>
      <c r="F55" s="113" t="s">
        <v>514</v>
      </c>
      <c r="G55" s="67" t="str">
        <f>IF(F55=0,"",VLOOKUP(F55,DS!$C$3:$E$75,2,0))</f>
        <v>0301798833</v>
      </c>
      <c r="H55" s="113" t="s">
        <v>515</v>
      </c>
      <c r="I55" s="125">
        <v>11518182</v>
      </c>
      <c r="J55" s="111"/>
      <c r="K55" s="122">
        <v>1151818</v>
      </c>
      <c r="L55" s="120"/>
      <c r="M55" s="123"/>
      <c r="N55" s="117"/>
    </row>
    <row r="56" spans="2:14" ht="30" customHeight="1">
      <c r="B56" s="111" t="s">
        <v>368</v>
      </c>
      <c r="C56" s="67" t="str">
        <f>IF(F56=0,"",VLOOKUP(F56,DS!$C$3:$E$75,3,0))</f>
        <v>AA/14P</v>
      </c>
      <c r="D56" s="112" t="s">
        <v>516</v>
      </c>
      <c r="E56" s="112">
        <v>42821</v>
      </c>
      <c r="F56" s="113" t="s">
        <v>517</v>
      </c>
      <c r="G56" s="67" t="str">
        <f>IF(F56=0,"",VLOOKUP(F56,DS!$C$3:$E$75,2,0))</f>
        <v>0301481321</v>
      </c>
      <c r="H56" s="113" t="s">
        <v>518</v>
      </c>
      <c r="I56" s="125">
        <v>1808000</v>
      </c>
      <c r="J56" s="111"/>
      <c r="K56" s="122">
        <v>180800</v>
      </c>
      <c r="L56" s="120"/>
      <c r="M56" s="123"/>
      <c r="N56" s="117"/>
    </row>
    <row r="57" spans="2:14" ht="30" customHeight="1">
      <c r="B57" s="111" t="s">
        <v>370</v>
      </c>
      <c r="C57" s="67" t="str">
        <f>IF(F57=0,"",VLOOKUP(F57,DS!$C$3:$E$75,3,0))</f>
        <v>HL/15P</v>
      </c>
      <c r="D57" s="112" t="s">
        <v>519</v>
      </c>
      <c r="E57" s="112">
        <v>42822</v>
      </c>
      <c r="F57" s="113" t="s">
        <v>396</v>
      </c>
      <c r="G57" s="67" t="str">
        <f>IF(F57=0,"",VLOOKUP(F57,DS!$C$3:$E$75,2,0))</f>
        <v>1100678866</v>
      </c>
      <c r="H57" s="113" t="s">
        <v>520</v>
      </c>
      <c r="I57" s="125">
        <v>11500000</v>
      </c>
      <c r="J57" s="111"/>
      <c r="K57" s="122">
        <v>1150000</v>
      </c>
      <c r="L57" s="120"/>
      <c r="M57" s="123"/>
      <c r="N57" s="117"/>
    </row>
    <row r="58" spans="2:14" ht="30" customHeight="1">
      <c r="B58" s="111" t="s">
        <v>374</v>
      </c>
      <c r="C58" s="67" t="str">
        <f>IF(F58=0,"",VLOOKUP(F58,DS!$C$3:$E$75,3,0))</f>
        <v>NN/16P</v>
      </c>
      <c r="D58" s="112" t="s">
        <v>521</v>
      </c>
      <c r="E58" s="112">
        <v>42824</v>
      </c>
      <c r="F58" s="113" t="s">
        <v>378</v>
      </c>
      <c r="G58" s="67" t="str">
        <f>IF(F58=0,"",VLOOKUP(F58,DS!$C$3:$E$75,2,0))</f>
        <v>0304680974</v>
      </c>
      <c r="H58" s="113" t="s">
        <v>509</v>
      </c>
      <c r="I58" s="125">
        <v>1070000</v>
      </c>
      <c r="J58" s="111"/>
      <c r="K58" s="122">
        <v>107000</v>
      </c>
      <c r="L58" s="120"/>
      <c r="M58" s="123"/>
      <c r="N58" s="117"/>
    </row>
    <row r="59" spans="2:14" ht="30" customHeight="1">
      <c r="B59" s="111" t="s">
        <v>376</v>
      </c>
      <c r="C59" s="67" t="str">
        <f>IF(F59=0,"",VLOOKUP(F59,DS!$C$3:$E$75,3,0))</f>
        <v>AA/16P</v>
      </c>
      <c r="D59" s="112" t="s">
        <v>522</v>
      </c>
      <c r="E59" s="112">
        <v>42825</v>
      </c>
      <c r="F59" s="113" t="s">
        <v>344</v>
      </c>
      <c r="G59" s="67" t="str">
        <f>IF(F59=0,"",VLOOKUP(F59,DS!$C$3:$E$75,2,0))</f>
        <v>0300450673</v>
      </c>
      <c r="H59" s="113" t="s">
        <v>345</v>
      </c>
      <c r="I59" s="125">
        <v>5484154</v>
      </c>
      <c r="J59" s="111"/>
      <c r="K59" s="122">
        <v>548416</v>
      </c>
      <c r="L59" s="120"/>
      <c r="M59" s="123"/>
      <c r="N59" s="117"/>
    </row>
    <row r="60" spans="2:14" ht="30" customHeight="1">
      <c r="B60" s="111" t="s">
        <v>380</v>
      </c>
      <c r="C60" s="67" t="str">
        <f>IF(F60=0,"",VLOOKUP(F60,DS!$C$3:$E$75,3,0))</f>
        <v>AC/16P</v>
      </c>
      <c r="D60" s="112" t="s">
        <v>522</v>
      </c>
      <c r="E60" s="112">
        <v>42825</v>
      </c>
      <c r="F60" s="113" t="s">
        <v>451</v>
      </c>
      <c r="G60" s="67" t="str">
        <f>IF(F60=0,"",VLOOKUP(F60,DS!$C$3:$E$75,2,0))</f>
        <v>0104093672</v>
      </c>
      <c r="H60" s="113" t="s">
        <v>523</v>
      </c>
      <c r="I60" s="125">
        <v>229885</v>
      </c>
      <c r="J60" s="111"/>
      <c r="K60" s="122">
        <v>22989</v>
      </c>
      <c r="L60" s="120"/>
      <c r="M60" s="126" t="s">
        <v>524</v>
      </c>
      <c r="N60" s="117"/>
    </row>
    <row r="61" spans="2:14" ht="30" customHeight="1">
      <c r="B61" s="111" t="s">
        <v>382</v>
      </c>
      <c r="C61" s="67" t="str">
        <f>IF(F61=0,"",VLOOKUP(F61,DS!$C$3:$E$75,3,0))</f>
        <v>AA/17T</v>
      </c>
      <c r="D61" s="112" t="s">
        <v>404</v>
      </c>
      <c r="E61" s="112">
        <v>42807</v>
      </c>
      <c r="F61" s="113" t="s">
        <v>405</v>
      </c>
      <c r="G61" s="67" t="str">
        <f>IF(F61=0,"",VLOOKUP(F61,DS!$C$3:$E$75,2,0))</f>
        <v>0101057919-029</v>
      </c>
      <c r="H61" s="113" t="s">
        <v>406</v>
      </c>
      <c r="I61" s="125">
        <v>10000</v>
      </c>
      <c r="J61" s="111"/>
      <c r="K61" s="122">
        <v>1000</v>
      </c>
      <c r="L61" s="120"/>
      <c r="M61" s="126"/>
      <c r="N61" s="117"/>
    </row>
    <row r="62" spans="2:14" ht="30" customHeight="1">
      <c r="B62" s="111" t="s">
        <v>385</v>
      </c>
      <c r="C62" s="67" t="str">
        <f>IF(F62=0,"",VLOOKUP(F62,DS!$C$3:$E$75,3,0))</f>
        <v>AA/17T</v>
      </c>
      <c r="D62" s="112" t="s">
        <v>404</v>
      </c>
      <c r="E62" s="112">
        <v>42807</v>
      </c>
      <c r="F62" s="113" t="s">
        <v>405</v>
      </c>
      <c r="G62" s="67" t="str">
        <f>IF(F62=0,"",VLOOKUP(F62,DS!$C$3:$E$75,2,0))</f>
        <v>0101057919-029</v>
      </c>
      <c r="H62" s="113" t="s">
        <v>406</v>
      </c>
      <c r="I62" s="125">
        <v>10000</v>
      </c>
      <c r="J62" s="111"/>
      <c r="K62" s="122">
        <v>1000</v>
      </c>
      <c r="L62" s="120"/>
      <c r="M62" s="126"/>
      <c r="N62" s="117"/>
    </row>
    <row r="63" spans="2:14" ht="30" customHeight="1">
      <c r="B63" s="111" t="s">
        <v>389</v>
      </c>
      <c r="C63" s="67" t="str">
        <f>IF(F63=0,"",VLOOKUP(F63,DS!$C$3:$E$75,3,0))</f>
        <v>AA/17T</v>
      </c>
      <c r="D63" s="112" t="s">
        <v>404</v>
      </c>
      <c r="E63" s="112">
        <v>42810</v>
      </c>
      <c r="F63" s="113" t="s">
        <v>405</v>
      </c>
      <c r="G63" s="67" t="str">
        <f>IF(F63=0,"",VLOOKUP(F63,DS!$C$3:$E$75,2,0))</f>
        <v>0101057919-029</v>
      </c>
      <c r="H63" s="113" t="s">
        <v>525</v>
      </c>
      <c r="I63" s="125">
        <v>114250</v>
      </c>
      <c r="J63" s="111"/>
      <c r="K63" s="122">
        <v>11425</v>
      </c>
      <c r="L63" s="120"/>
      <c r="M63" s="126"/>
      <c r="N63" s="117"/>
    </row>
    <row r="64" spans="2:14" ht="30" customHeight="1">
      <c r="B64" s="111" t="s">
        <v>391</v>
      </c>
      <c r="C64" s="67" t="str">
        <f>IF(F64=0,"",VLOOKUP(F64,DS!$C$3:$E$75,3,0))</f>
        <v>AA/17T</v>
      </c>
      <c r="D64" s="112" t="s">
        <v>404</v>
      </c>
      <c r="E64" s="112">
        <v>42810</v>
      </c>
      <c r="F64" s="113" t="s">
        <v>405</v>
      </c>
      <c r="G64" s="67" t="str">
        <f>IF(F64=0,"",VLOOKUP(F64,DS!$C$3:$E$75,2,0))</f>
        <v>0101057919-029</v>
      </c>
      <c r="H64" s="113" t="s">
        <v>525</v>
      </c>
      <c r="I64" s="125">
        <v>687100</v>
      </c>
      <c r="J64" s="111"/>
      <c r="K64" s="122">
        <v>68710</v>
      </c>
      <c r="L64" s="120"/>
      <c r="M64" s="126"/>
      <c r="N64" s="117"/>
    </row>
    <row r="65" spans="2:14" ht="30" customHeight="1">
      <c r="B65" s="111" t="s">
        <v>394</v>
      </c>
      <c r="C65" s="67" t="str">
        <f>IF(F65=0,"",VLOOKUP(F65,DS!$C$3:$E$75,3,0))</f>
        <v>AA/17T</v>
      </c>
      <c r="D65" s="112" t="s">
        <v>404</v>
      </c>
      <c r="E65" s="112">
        <v>42816</v>
      </c>
      <c r="F65" s="113" t="s">
        <v>405</v>
      </c>
      <c r="G65" s="67" t="str">
        <f>IF(F65=0,"",VLOOKUP(F65,DS!$C$3:$E$75,2,0))</f>
        <v>0101057919-029</v>
      </c>
      <c r="H65" s="113" t="s">
        <v>406</v>
      </c>
      <c r="I65" s="125">
        <v>10000</v>
      </c>
      <c r="J65" s="111"/>
      <c r="K65" s="122">
        <v>1000</v>
      </c>
      <c r="L65" s="120"/>
      <c r="M65" s="126"/>
      <c r="N65" s="117"/>
    </row>
    <row r="66" spans="2:14" ht="30" customHeight="1">
      <c r="B66" s="111" t="s">
        <v>398</v>
      </c>
      <c r="C66" s="67" t="str">
        <f>IF(F66=0,"",VLOOKUP(F66,DS!$C$3:$E$75,3,0))</f>
        <v>AA/17T</v>
      </c>
      <c r="D66" s="112" t="s">
        <v>404</v>
      </c>
      <c r="E66" s="112">
        <v>42816</v>
      </c>
      <c r="F66" s="113" t="s">
        <v>405</v>
      </c>
      <c r="G66" s="67" t="str">
        <f>IF(F66=0,"",VLOOKUP(F66,DS!$C$3:$E$75,2,0))</f>
        <v>0101057919-029</v>
      </c>
      <c r="H66" s="113" t="s">
        <v>525</v>
      </c>
      <c r="I66" s="125">
        <v>114050</v>
      </c>
      <c r="J66" s="111"/>
      <c r="K66" s="122">
        <v>11405</v>
      </c>
      <c r="L66" s="120"/>
      <c r="M66" s="126"/>
      <c r="N66" s="117"/>
    </row>
    <row r="67" spans="2:14" ht="30" customHeight="1">
      <c r="B67" s="111" t="s">
        <v>400</v>
      </c>
      <c r="C67" s="67" t="str">
        <f>IF(F67=0,"",VLOOKUP(F67,DS!$C$3:$E$75,3,0))</f>
        <v>BT/17T</v>
      </c>
      <c r="D67" s="112" t="s">
        <v>418</v>
      </c>
      <c r="E67" s="112">
        <v>42808</v>
      </c>
      <c r="F67" s="113" t="s">
        <v>419</v>
      </c>
      <c r="G67" s="67" t="str">
        <f>IF(F67=0,"",VLOOKUP(F67,DS!$C$3:$E$75,2,0))</f>
        <v>0301179079-035</v>
      </c>
      <c r="H67" s="113" t="s">
        <v>406</v>
      </c>
      <c r="I67" s="125">
        <v>45000</v>
      </c>
      <c r="J67" s="111"/>
      <c r="K67" s="122">
        <v>4500</v>
      </c>
      <c r="L67" s="120"/>
      <c r="M67" s="126"/>
      <c r="N67" s="117"/>
    </row>
    <row r="68" spans="2:14" ht="30" customHeight="1">
      <c r="B68" s="111" t="s">
        <v>403</v>
      </c>
      <c r="C68" s="67" t="str">
        <f>IF(F68=0,"",VLOOKUP(F68,DS!$C$3:$E$75,3,0))</f>
        <v>BT/17T</v>
      </c>
      <c r="D68" s="112" t="s">
        <v>418</v>
      </c>
      <c r="E68" s="112">
        <v>42808</v>
      </c>
      <c r="F68" s="113" t="s">
        <v>419</v>
      </c>
      <c r="G68" s="67" t="str">
        <f>IF(F68=0,"",VLOOKUP(F68,DS!$C$3:$E$75,2,0))</f>
        <v>0301179079-035</v>
      </c>
      <c r="H68" s="113" t="s">
        <v>406</v>
      </c>
      <c r="I68" s="125">
        <v>20000</v>
      </c>
      <c r="J68" s="111"/>
      <c r="K68" s="122">
        <v>2000</v>
      </c>
      <c r="L68" s="120"/>
      <c r="M68" s="126"/>
      <c r="N68" s="117"/>
    </row>
    <row r="69" spans="2:14" ht="30" customHeight="1">
      <c r="B69" s="111" t="s">
        <v>407</v>
      </c>
      <c r="C69" s="67" t="str">
        <f>IF(F69=0,"",VLOOKUP(F69,DS!$C$3:$E$75,3,0))</f>
        <v>BT/17T</v>
      </c>
      <c r="D69" s="112" t="s">
        <v>418</v>
      </c>
      <c r="E69" s="112">
        <v>42808</v>
      </c>
      <c r="F69" s="113" t="s">
        <v>419</v>
      </c>
      <c r="G69" s="67" t="str">
        <f>IF(F69=0,"",VLOOKUP(F69,DS!$C$3:$E$75,2,0))</f>
        <v>0301179079-035</v>
      </c>
      <c r="H69" s="113" t="s">
        <v>406</v>
      </c>
      <c r="I69" s="125">
        <v>20000</v>
      </c>
      <c r="J69" s="111"/>
      <c r="K69" s="122">
        <v>2000</v>
      </c>
      <c r="L69" s="120"/>
      <c r="M69" s="126"/>
      <c r="N69" s="117"/>
    </row>
    <row r="70" spans="2:14" ht="30" customHeight="1">
      <c r="B70" s="111" t="s">
        <v>408</v>
      </c>
      <c r="C70" s="67" t="str">
        <f>IF(F70=0,"",VLOOKUP(F70,DS!$C$3:$E$75,3,0))</f>
        <v>BT/17T</v>
      </c>
      <c r="D70" s="112" t="s">
        <v>418</v>
      </c>
      <c r="E70" s="112">
        <v>42808</v>
      </c>
      <c r="F70" s="113" t="s">
        <v>419</v>
      </c>
      <c r="G70" s="67" t="str">
        <f>IF(F70=0,"",VLOOKUP(F70,DS!$C$3:$E$75,2,0))</f>
        <v>0301179079-035</v>
      </c>
      <c r="H70" s="113" t="s">
        <v>406</v>
      </c>
      <c r="I70" s="125">
        <v>20000</v>
      </c>
      <c r="J70" s="111"/>
      <c r="K70" s="122">
        <v>2000</v>
      </c>
      <c r="L70" s="120"/>
      <c r="M70" s="126"/>
      <c r="N70" s="117"/>
    </row>
    <row r="71" spans="2:14" ht="30" customHeight="1">
      <c r="B71" s="111" t="s">
        <v>409</v>
      </c>
      <c r="C71" s="67" t="str">
        <f>IF(F71=0,"",VLOOKUP(F71,DS!$C$3:$E$75,3,0))</f>
        <v>BT/17T</v>
      </c>
      <c r="D71" s="112" t="s">
        <v>418</v>
      </c>
      <c r="E71" s="112">
        <v>42808</v>
      </c>
      <c r="F71" s="113" t="s">
        <v>419</v>
      </c>
      <c r="G71" s="67" t="str">
        <f>IF(F71=0,"",VLOOKUP(F71,DS!$C$3:$E$75,2,0))</f>
        <v>0301179079-035</v>
      </c>
      <c r="H71" s="113" t="s">
        <v>406</v>
      </c>
      <c r="I71" s="125">
        <v>30000</v>
      </c>
      <c r="J71" s="111"/>
      <c r="K71" s="122">
        <v>3000</v>
      </c>
      <c r="L71" s="120"/>
      <c r="M71" s="126"/>
      <c r="N71" s="117"/>
    </row>
    <row r="72" spans="2:14" ht="30" customHeight="1">
      <c r="B72" s="111" t="s">
        <v>410</v>
      </c>
      <c r="C72" s="67" t="str">
        <f>IF(F72=0,"",VLOOKUP(F72,DS!$C$3:$E$75,3,0))</f>
        <v>BT/17T</v>
      </c>
      <c r="D72" s="112" t="s">
        <v>418</v>
      </c>
      <c r="E72" s="112">
        <v>42808</v>
      </c>
      <c r="F72" s="113" t="s">
        <v>419</v>
      </c>
      <c r="G72" s="67" t="str">
        <f>IF(F72=0,"",VLOOKUP(F72,DS!$C$3:$E$75,2,0))</f>
        <v>0301179079-035</v>
      </c>
      <c r="H72" s="113" t="s">
        <v>406</v>
      </c>
      <c r="I72" s="125">
        <v>73054</v>
      </c>
      <c r="J72" s="111"/>
      <c r="K72" s="122">
        <v>7305</v>
      </c>
      <c r="L72" s="120"/>
      <c r="M72" s="126"/>
      <c r="N72" s="117"/>
    </row>
    <row r="73" spans="2:14" ht="30" customHeight="1">
      <c r="B73" s="111" t="s">
        <v>411</v>
      </c>
      <c r="C73" s="67" t="str">
        <f>IF(F73=0,"",VLOOKUP(F73,DS!$C$3:$E$75,3,0))</f>
        <v>BT/17T</v>
      </c>
      <c r="D73" s="112" t="s">
        <v>418</v>
      </c>
      <c r="E73" s="112">
        <v>42811</v>
      </c>
      <c r="F73" s="113" t="s">
        <v>419</v>
      </c>
      <c r="G73" s="67" t="str">
        <f>IF(F73=0,"",VLOOKUP(F73,DS!$C$3:$E$75,2,0))</f>
        <v>0301179079-035</v>
      </c>
      <c r="H73" s="113" t="s">
        <v>526</v>
      </c>
      <c r="I73" s="125">
        <v>50000</v>
      </c>
      <c r="J73" s="111"/>
      <c r="K73" s="122">
        <v>5000</v>
      </c>
      <c r="L73" s="120"/>
      <c r="M73" s="126"/>
      <c r="N73" s="117"/>
    </row>
    <row r="74" spans="2:14" ht="30" customHeight="1">
      <c r="B74" s="111" t="s">
        <v>412</v>
      </c>
      <c r="C74" s="67" t="str">
        <f>IF(F74=0,"",VLOOKUP(F74,DS!$C$3:$E$75,3,0))</f>
        <v>BT/17T</v>
      </c>
      <c r="D74" s="112" t="s">
        <v>418</v>
      </c>
      <c r="E74" s="112">
        <v>42811</v>
      </c>
      <c r="F74" s="113" t="s">
        <v>419</v>
      </c>
      <c r="G74" s="67" t="str">
        <f>IF(F74=0,"",VLOOKUP(F74,DS!$C$3:$E$75,2,0))</f>
        <v>0301179079-035</v>
      </c>
      <c r="H74" s="113" t="s">
        <v>526</v>
      </c>
      <c r="I74" s="125">
        <v>50000</v>
      </c>
      <c r="J74" s="111"/>
      <c r="K74" s="122">
        <v>5000</v>
      </c>
      <c r="L74" s="120"/>
      <c r="M74" s="126"/>
      <c r="N74" s="117"/>
    </row>
    <row r="75" spans="2:14" ht="30" customHeight="1">
      <c r="B75" s="127" t="s">
        <v>413</v>
      </c>
      <c r="C75" s="67" t="str">
        <f>IF(F75=0,"",VLOOKUP(F75,DS!$C$3:$E$75,3,0))</f>
        <v>BT/17T</v>
      </c>
      <c r="D75" s="112" t="s">
        <v>418</v>
      </c>
      <c r="E75" s="112">
        <v>42824</v>
      </c>
      <c r="F75" s="113" t="s">
        <v>419</v>
      </c>
      <c r="G75" s="67" t="str">
        <f>IF(F75=0,"",VLOOKUP(F75,DS!$C$3:$E$75,2,0))</f>
        <v>0301179079-035</v>
      </c>
      <c r="H75" s="113" t="s">
        <v>527</v>
      </c>
      <c r="I75" s="125">
        <v>200000</v>
      </c>
      <c r="J75" s="111"/>
      <c r="K75" s="122">
        <v>20000</v>
      </c>
      <c r="L75" s="120"/>
      <c r="M75" s="126"/>
      <c r="N75" s="117"/>
    </row>
    <row r="76" spans="2:14" s="128" customFormat="1">
      <c r="B76" s="129" t="s">
        <v>28</v>
      </c>
      <c r="C76" s="129"/>
      <c r="D76" s="130"/>
      <c r="E76" s="131"/>
      <c r="F76" s="131"/>
      <c r="G76" s="131"/>
      <c r="H76" s="131"/>
      <c r="I76" s="132">
        <f>SUM(I18:I75)</f>
        <v>1417731409</v>
      </c>
      <c r="J76" s="132"/>
      <c r="K76" s="132">
        <f>SUM(K18:K75)</f>
        <v>141773142</v>
      </c>
      <c r="L76" s="131"/>
      <c r="M76" s="117"/>
    </row>
    <row r="77" spans="2:14">
      <c r="B77" s="210" t="s">
        <v>426</v>
      </c>
      <c r="C77" s="211"/>
      <c r="D77" s="211"/>
      <c r="E77" s="211"/>
      <c r="F77" s="211"/>
      <c r="G77" s="211"/>
      <c r="H77" s="211"/>
      <c r="I77" s="133"/>
      <c r="J77" s="134"/>
      <c r="K77" s="133"/>
      <c r="L77" s="135"/>
      <c r="M77" s="117"/>
    </row>
    <row r="78" spans="2:14" s="128" customFormat="1">
      <c r="B78" s="129" t="s">
        <v>28</v>
      </c>
      <c r="C78" s="129"/>
      <c r="D78" s="130"/>
      <c r="E78" s="131"/>
      <c r="F78" s="131"/>
      <c r="G78" s="131"/>
      <c r="H78" s="131"/>
      <c r="I78" s="132"/>
      <c r="J78" s="132"/>
      <c r="K78" s="132"/>
      <c r="L78" s="131"/>
      <c r="M78" s="117"/>
    </row>
    <row r="79" spans="2:14">
      <c r="B79" s="210" t="s">
        <v>427</v>
      </c>
      <c r="C79" s="211"/>
      <c r="D79" s="211"/>
      <c r="E79" s="211"/>
      <c r="F79" s="211"/>
      <c r="G79" s="211"/>
      <c r="H79" s="211"/>
      <c r="I79" s="133"/>
      <c r="J79" s="134"/>
      <c r="K79" s="133"/>
      <c r="L79" s="135"/>
      <c r="M79" s="117"/>
    </row>
    <row r="80" spans="2:14">
      <c r="B80" s="136"/>
      <c r="C80" s="136"/>
      <c r="D80" s="108"/>
      <c r="E80" s="137"/>
      <c r="F80" s="136"/>
      <c r="G80" s="138"/>
      <c r="H80" s="136"/>
      <c r="I80" s="139"/>
      <c r="J80" s="136"/>
      <c r="K80" s="139"/>
      <c r="L80" s="136"/>
      <c r="M80" s="117"/>
    </row>
    <row r="81" spans="2:13" s="128" customFormat="1">
      <c r="B81" s="129" t="s">
        <v>28</v>
      </c>
      <c r="C81" s="129"/>
      <c r="D81" s="130"/>
      <c r="E81" s="131"/>
      <c r="F81" s="131"/>
      <c r="G81" s="131"/>
      <c r="H81" s="131"/>
      <c r="I81" s="132"/>
      <c r="J81" s="131"/>
      <c r="K81" s="132"/>
      <c r="L81" s="131"/>
      <c r="M81" s="117"/>
    </row>
    <row r="82" spans="2:13" s="128" customFormat="1">
      <c r="B82" s="210" t="s">
        <v>428</v>
      </c>
      <c r="C82" s="211"/>
      <c r="D82" s="211"/>
      <c r="E82" s="211"/>
      <c r="F82" s="211"/>
      <c r="G82" s="211"/>
      <c r="H82" s="211"/>
      <c r="I82" s="133"/>
      <c r="J82" s="134"/>
      <c r="K82" s="133"/>
      <c r="L82" s="135"/>
      <c r="M82" s="117"/>
    </row>
    <row r="83" spans="2:13" s="128" customFormat="1">
      <c r="B83" s="136"/>
      <c r="C83" s="136"/>
      <c r="D83" s="108"/>
      <c r="E83" s="137"/>
      <c r="F83" s="136"/>
      <c r="G83" s="138"/>
      <c r="H83" s="136"/>
      <c r="I83" s="139"/>
      <c r="J83" s="136"/>
      <c r="K83" s="139"/>
      <c r="L83" s="136"/>
      <c r="M83" s="117"/>
    </row>
    <row r="84" spans="2:13" s="128" customFormat="1">
      <c r="B84" s="129" t="s">
        <v>28</v>
      </c>
      <c r="C84" s="129"/>
      <c r="D84" s="130"/>
      <c r="E84" s="131"/>
      <c r="F84" s="131"/>
      <c r="G84" s="131"/>
      <c r="H84" s="131"/>
      <c r="I84" s="132"/>
      <c r="J84" s="131"/>
      <c r="K84" s="132"/>
      <c r="L84" s="131"/>
      <c r="M84" s="117"/>
    </row>
    <row r="85" spans="2:13">
      <c r="B85" s="210" t="s">
        <v>68</v>
      </c>
      <c r="C85" s="211"/>
      <c r="D85" s="211"/>
      <c r="E85" s="211"/>
      <c r="F85" s="211"/>
      <c r="G85" s="211"/>
      <c r="H85" s="211"/>
      <c r="I85" s="133"/>
      <c r="J85" s="134"/>
      <c r="K85" s="133"/>
      <c r="L85" s="135"/>
      <c r="M85" s="117"/>
    </row>
    <row r="86" spans="2:13">
      <c r="B86" s="136"/>
      <c r="C86" s="136"/>
      <c r="D86" s="108"/>
      <c r="E86" s="137"/>
      <c r="F86" s="136"/>
      <c r="G86" s="138"/>
      <c r="H86" s="136"/>
      <c r="I86" s="139"/>
      <c r="J86" s="136"/>
      <c r="K86" s="139"/>
      <c r="L86" s="136"/>
      <c r="M86" s="117"/>
    </row>
    <row r="87" spans="2:13" s="128" customFormat="1">
      <c r="B87" s="129" t="s">
        <v>28</v>
      </c>
      <c r="C87" s="129"/>
      <c r="D87" s="130"/>
      <c r="E87" s="131"/>
      <c r="F87" s="131"/>
      <c r="G87" s="131"/>
      <c r="H87" s="131"/>
      <c r="I87" s="132"/>
      <c r="J87" s="131"/>
      <c r="K87" s="132"/>
      <c r="L87" s="131"/>
      <c r="M87" s="140"/>
    </row>
    <row r="88" spans="2:13">
      <c r="B88" s="141"/>
      <c r="C88" s="141"/>
      <c r="M88" s="117"/>
    </row>
    <row r="89" spans="2:13">
      <c r="B89" s="99" t="s">
        <v>429</v>
      </c>
      <c r="M89" s="117"/>
    </row>
    <row r="90" spans="2:13">
      <c r="B90" s="99" t="s">
        <v>430</v>
      </c>
      <c r="M90" s="117"/>
    </row>
    <row r="91" spans="2:13">
      <c r="B91" s="142"/>
      <c r="C91" s="142"/>
      <c r="M91" s="117"/>
    </row>
    <row r="92" spans="2:13">
      <c r="B92" s="142"/>
      <c r="C92" s="142"/>
      <c r="I92" s="199" t="s">
        <v>71</v>
      </c>
      <c r="J92" s="199"/>
      <c r="K92" s="199"/>
      <c r="L92" s="199"/>
      <c r="M92" s="117"/>
    </row>
    <row r="93" spans="2:13">
      <c r="I93" s="199" t="s">
        <v>72</v>
      </c>
      <c r="J93" s="199"/>
      <c r="K93" s="199"/>
      <c r="L93" s="199"/>
    </row>
    <row r="94" spans="2:13">
      <c r="I94" s="199" t="s">
        <v>73</v>
      </c>
      <c r="J94" s="199"/>
      <c r="K94" s="199"/>
      <c r="L94" s="199"/>
    </row>
    <row r="95" spans="2:13">
      <c r="I95" s="199" t="s">
        <v>74</v>
      </c>
      <c r="J95" s="199"/>
      <c r="K95" s="199"/>
      <c r="L95" s="199"/>
    </row>
  </sheetData>
  <mergeCells count="25">
    <mergeCell ref="I93:L93"/>
    <mergeCell ref="I94:L94"/>
    <mergeCell ref="I95:L95"/>
    <mergeCell ref="B17:L17"/>
    <mergeCell ref="B77:H77"/>
    <mergeCell ref="B79:H79"/>
    <mergeCell ref="B82:H82"/>
    <mergeCell ref="B85:H85"/>
    <mergeCell ref="I92:L92"/>
    <mergeCell ref="B12:L12"/>
    <mergeCell ref="B13:B15"/>
    <mergeCell ref="C13:E14"/>
    <mergeCell ref="F13:F15"/>
    <mergeCell ref="G13:G15"/>
    <mergeCell ref="H13:H15"/>
    <mergeCell ref="I13:I15"/>
    <mergeCell ref="J13:J15"/>
    <mergeCell ref="K13:K15"/>
    <mergeCell ref="L13:L15"/>
    <mergeCell ref="B10:L10"/>
    <mergeCell ref="B4:L4"/>
    <mergeCell ref="B5:L5"/>
    <mergeCell ref="B6:L6"/>
    <mergeCell ref="B7:L7"/>
    <mergeCell ref="B9:L9"/>
  </mergeCells>
  <printOptions horizontalCentered="1"/>
  <pageMargins left="0.2" right="0" top="0.25" bottom="0.25" header="0.3" footer="0.3"/>
  <pageSetup scale="85" orientation="landscape" verticalDpi="0" r:id="rId1"/>
  <drawing r:id="rId2"/>
  <legacyDrawing r:id="rId3"/>
</worksheet>
</file>

<file path=xl/worksheets/sheet7.xml><?xml version="1.0" encoding="utf-8"?>
<worksheet xmlns="http://schemas.openxmlformats.org/spreadsheetml/2006/main" xmlns:r="http://schemas.openxmlformats.org/officeDocument/2006/relationships">
  <sheetPr>
    <tabColor rgb="FFFF0000"/>
  </sheetPr>
  <dimension ref="A3:K53"/>
  <sheetViews>
    <sheetView topLeftCell="A29" workbookViewId="0">
      <selection activeCell="B46" sqref="B46:H46"/>
    </sheetView>
  </sheetViews>
  <sheetFormatPr defaultRowHeight="12.75"/>
  <cols>
    <col min="1" max="1" width="9.140625" style="1"/>
    <col min="2" max="5" width="9.140625" style="3"/>
    <col min="6" max="6" width="13.5703125" style="3" customWidth="1"/>
    <col min="7" max="7" width="30.5703125" style="3" customWidth="1"/>
    <col min="8" max="8" width="19.42578125" style="3" customWidth="1"/>
    <col min="9" max="9" width="23.7109375" style="1" customWidth="1"/>
    <col min="10" max="10" width="9.140625" style="1"/>
    <col min="11" max="11" width="9.140625" style="3"/>
    <col min="12" max="16384" width="9.140625" style="1"/>
  </cols>
  <sheetData>
    <row r="3" spans="1:11" ht="15">
      <c r="B3" s="2"/>
      <c r="C3" s="2"/>
    </row>
    <row r="4" spans="1:11" ht="15">
      <c r="B4" s="185" t="s">
        <v>0</v>
      </c>
      <c r="C4" s="185"/>
      <c r="D4" s="185"/>
      <c r="E4" s="185"/>
      <c r="F4" s="185"/>
      <c r="G4" s="185"/>
      <c r="H4" s="185"/>
      <c r="I4" s="185"/>
      <c r="J4" s="185"/>
      <c r="K4" s="185"/>
    </row>
    <row r="5" spans="1:11" ht="15">
      <c r="A5" s="1" t="s">
        <v>1</v>
      </c>
      <c r="B5" s="185"/>
      <c r="C5" s="185"/>
      <c r="D5" s="185"/>
      <c r="E5" s="185"/>
      <c r="F5" s="185"/>
      <c r="G5" s="185"/>
      <c r="H5" s="185"/>
      <c r="I5" s="185"/>
      <c r="J5" s="185"/>
      <c r="K5" s="185"/>
    </row>
    <row r="6" spans="1:11">
      <c r="B6" s="175" t="s">
        <v>2</v>
      </c>
      <c r="C6" s="175"/>
      <c r="D6" s="175"/>
      <c r="E6" s="175"/>
      <c r="F6" s="175"/>
      <c r="G6" s="175"/>
      <c r="H6" s="175"/>
      <c r="I6" s="175"/>
      <c r="J6" s="175"/>
      <c r="K6" s="175"/>
    </row>
    <row r="7" spans="1:11">
      <c r="B7" s="175" t="s">
        <v>3</v>
      </c>
      <c r="C7" s="175"/>
      <c r="D7" s="175"/>
      <c r="E7" s="175"/>
      <c r="F7" s="175"/>
      <c r="G7" s="175"/>
      <c r="H7" s="175"/>
      <c r="I7" s="175"/>
      <c r="J7" s="175"/>
      <c r="K7" s="175"/>
    </row>
    <row r="8" spans="1:11">
      <c r="B8" s="5"/>
      <c r="C8" s="5"/>
    </row>
    <row r="9" spans="1:11">
      <c r="B9" s="184" t="s">
        <v>4</v>
      </c>
      <c r="C9" s="184"/>
      <c r="D9" s="184"/>
      <c r="E9" s="184"/>
      <c r="F9" s="184"/>
      <c r="G9" s="184"/>
      <c r="H9" s="184"/>
      <c r="I9" s="184"/>
      <c r="J9" s="184"/>
      <c r="K9" s="184"/>
    </row>
    <row r="10" spans="1:11">
      <c r="B10" s="184" t="s">
        <v>5</v>
      </c>
      <c r="C10" s="184"/>
      <c r="D10" s="184"/>
      <c r="E10" s="184"/>
      <c r="F10" s="184"/>
      <c r="G10" s="184"/>
      <c r="H10" s="184"/>
      <c r="I10" s="184"/>
      <c r="J10" s="184"/>
      <c r="K10" s="184"/>
    </row>
    <row r="11" spans="1:11">
      <c r="B11" s="6"/>
      <c r="C11" s="6"/>
    </row>
    <row r="12" spans="1:11">
      <c r="B12" s="178" t="s">
        <v>6</v>
      </c>
      <c r="C12" s="178"/>
      <c r="D12" s="178"/>
      <c r="E12" s="178"/>
      <c r="F12" s="178"/>
      <c r="G12" s="178"/>
      <c r="H12" s="178"/>
      <c r="I12" s="178"/>
      <c r="J12" s="178"/>
      <c r="K12" s="178"/>
    </row>
    <row r="13" spans="1:11">
      <c r="B13" s="179" t="s">
        <v>7</v>
      </c>
      <c r="C13" s="180"/>
      <c r="D13" s="180"/>
      <c r="E13" s="180"/>
      <c r="F13" s="181"/>
      <c r="G13" s="179" t="s">
        <v>8</v>
      </c>
      <c r="H13" s="179" t="s">
        <v>9</v>
      </c>
      <c r="I13" s="179" t="s">
        <v>10</v>
      </c>
      <c r="J13" s="179" t="s">
        <v>11</v>
      </c>
      <c r="K13" s="179" t="s">
        <v>12</v>
      </c>
    </row>
    <row r="14" spans="1:11">
      <c r="B14" s="179"/>
      <c r="C14" s="182"/>
      <c r="D14" s="182"/>
      <c r="E14" s="182"/>
      <c r="F14" s="183"/>
      <c r="G14" s="179"/>
      <c r="H14" s="179"/>
      <c r="I14" s="179"/>
      <c r="J14" s="179"/>
      <c r="K14" s="179"/>
    </row>
    <row r="15" spans="1:11" ht="36">
      <c r="B15" s="179"/>
      <c r="C15" s="7" t="s">
        <v>13</v>
      </c>
      <c r="D15" s="7" t="s">
        <v>14</v>
      </c>
      <c r="E15" s="7" t="s">
        <v>15</v>
      </c>
      <c r="F15" s="7" t="s">
        <v>16</v>
      </c>
      <c r="G15" s="179"/>
      <c r="H15" s="179"/>
      <c r="I15" s="179"/>
      <c r="J15" s="179"/>
      <c r="K15" s="179"/>
    </row>
    <row r="16" spans="1:11">
      <c r="B16" s="8" t="s">
        <v>17</v>
      </c>
      <c r="C16" s="8" t="s">
        <v>18</v>
      </c>
      <c r="D16" s="8" t="s">
        <v>19</v>
      </c>
      <c r="E16" s="8" t="s">
        <v>20</v>
      </c>
      <c r="F16" s="8" t="s">
        <v>21</v>
      </c>
      <c r="G16" s="9" t="s">
        <v>22</v>
      </c>
      <c r="H16" s="10" t="s">
        <v>23</v>
      </c>
      <c r="I16" s="10" t="s">
        <v>24</v>
      </c>
      <c r="J16" s="8" t="s">
        <v>25</v>
      </c>
      <c r="K16" s="8" t="s">
        <v>26</v>
      </c>
    </row>
    <row r="17" spans="2:11">
      <c r="B17" s="176" t="s">
        <v>27</v>
      </c>
      <c r="C17" s="177"/>
      <c r="D17" s="177"/>
      <c r="E17" s="177"/>
      <c r="F17" s="177"/>
      <c r="G17" s="177"/>
      <c r="H17" s="177"/>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76" t="s">
        <v>29</v>
      </c>
      <c r="C20" s="177"/>
      <c r="D20" s="177"/>
      <c r="E20" s="177"/>
      <c r="F20" s="177"/>
      <c r="G20" s="177"/>
      <c r="H20" s="177"/>
      <c r="I20" s="11"/>
      <c r="J20" s="11"/>
      <c r="K20" s="19"/>
    </row>
    <row r="21" spans="2:11" ht="28.5" customHeight="1">
      <c r="B21" s="20" t="s">
        <v>30</v>
      </c>
      <c r="C21" s="21" t="s">
        <v>31</v>
      </c>
      <c r="D21" s="21" t="s">
        <v>32</v>
      </c>
      <c r="E21" s="29" t="s">
        <v>99</v>
      </c>
      <c r="F21" s="23">
        <v>42828</v>
      </c>
      <c r="G21" s="24" t="s">
        <v>34</v>
      </c>
      <c r="H21" s="24" t="s">
        <v>35</v>
      </c>
      <c r="I21" s="25">
        <v>10108932288</v>
      </c>
      <c r="J21" s="25"/>
      <c r="K21" s="26"/>
    </row>
    <row r="22" spans="2:11" ht="28.5" customHeight="1">
      <c r="B22" s="27" t="s">
        <v>36</v>
      </c>
      <c r="C22" s="28" t="s">
        <v>31</v>
      </c>
      <c r="D22" s="28" t="s">
        <v>32</v>
      </c>
      <c r="E22" s="29" t="s">
        <v>100</v>
      </c>
      <c r="F22" s="30">
        <v>42832</v>
      </c>
      <c r="G22" s="31" t="s">
        <v>34</v>
      </c>
      <c r="H22" s="31" t="s">
        <v>35</v>
      </c>
      <c r="I22" s="32">
        <v>10108932288</v>
      </c>
      <c r="J22" s="32"/>
      <c r="K22" s="33"/>
    </row>
    <row r="23" spans="2:11" ht="28.5" customHeight="1">
      <c r="B23" s="27" t="s">
        <v>40</v>
      </c>
      <c r="C23" s="28" t="s">
        <v>31</v>
      </c>
      <c r="D23" s="28" t="s">
        <v>32</v>
      </c>
      <c r="E23" s="29" t="s">
        <v>101</v>
      </c>
      <c r="F23" s="30">
        <v>42839</v>
      </c>
      <c r="G23" s="31" t="s">
        <v>34</v>
      </c>
      <c r="H23" s="31" t="s">
        <v>35</v>
      </c>
      <c r="I23" s="32">
        <v>6476570464</v>
      </c>
      <c r="J23" s="32"/>
      <c r="K23" s="33"/>
    </row>
    <row r="24" spans="2:11" ht="28.5" customHeight="1">
      <c r="B24" s="27" t="s">
        <v>44</v>
      </c>
      <c r="C24" s="28" t="s">
        <v>31</v>
      </c>
      <c r="D24" s="28" t="s">
        <v>32</v>
      </c>
      <c r="E24" s="29" t="s">
        <v>102</v>
      </c>
      <c r="F24" s="30">
        <v>42840</v>
      </c>
      <c r="G24" s="31" t="s">
        <v>38</v>
      </c>
      <c r="H24" s="31" t="s">
        <v>103</v>
      </c>
      <c r="I24" s="32">
        <v>2621712000</v>
      </c>
      <c r="J24" s="32"/>
      <c r="K24" s="33"/>
    </row>
    <row r="25" spans="2:11" ht="28.5" customHeight="1">
      <c r="B25" s="27" t="s">
        <v>46</v>
      </c>
      <c r="C25" s="28" t="s">
        <v>31</v>
      </c>
      <c r="D25" s="28" t="s">
        <v>32</v>
      </c>
      <c r="E25" s="29" t="s">
        <v>104</v>
      </c>
      <c r="F25" s="30">
        <v>42846</v>
      </c>
      <c r="G25" s="31" t="s">
        <v>34</v>
      </c>
      <c r="H25" s="31" t="s">
        <v>105</v>
      </c>
      <c r="I25" s="32">
        <v>1135192240</v>
      </c>
      <c r="J25" s="32"/>
      <c r="K25" s="33"/>
    </row>
    <row r="26" spans="2:11" ht="28.5" customHeight="1">
      <c r="B26" s="27" t="s">
        <v>49</v>
      </c>
      <c r="C26" s="28" t="s">
        <v>31</v>
      </c>
      <c r="D26" s="28" t="s">
        <v>32</v>
      </c>
      <c r="E26" s="29" t="s">
        <v>104</v>
      </c>
      <c r="F26" s="30">
        <v>42846</v>
      </c>
      <c r="G26" s="31" t="s">
        <v>34</v>
      </c>
      <c r="H26" s="31" t="s">
        <v>105</v>
      </c>
      <c r="I26" s="32">
        <v>1148441168</v>
      </c>
      <c r="J26" s="32"/>
      <c r="K26" s="33"/>
    </row>
    <row r="27" spans="2:11" ht="28.5" customHeight="1">
      <c r="B27" s="27" t="s">
        <v>52</v>
      </c>
      <c r="C27" s="28" t="s">
        <v>31</v>
      </c>
      <c r="D27" s="28" t="s">
        <v>32</v>
      </c>
      <c r="E27" s="29" t="s">
        <v>104</v>
      </c>
      <c r="F27" s="30">
        <v>42846</v>
      </c>
      <c r="G27" s="31" t="s">
        <v>34</v>
      </c>
      <c r="H27" s="31" t="s">
        <v>35</v>
      </c>
      <c r="I27" s="32">
        <v>10037489280</v>
      </c>
      <c r="J27" s="32"/>
      <c r="K27" s="33"/>
    </row>
    <row r="28" spans="2:11" ht="28.5" customHeight="1">
      <c r="B28" s="27" t="s">
        <v>58</v>
      </c>
      <c r="C28" s="28" t="s">
        <v>31</v>
      </c>
      <c r="D28" s="28" t="s">
        <v>32</v>
      </c>
      <c r="E28" s="29" t="s">
        <v>106</v>
      </c>
      <c r="F28" s="30">
        <v>42850</v>
      </c>
      <c r="G28" s="31" t="s">
        <v>76</v>
      </c>
      <c r="H28" s="31" t="s">
        <v>77</v>
      </c>
      <c r="I28" s="32">
        <v>62400000</v>
      </c>
      <c r="J28" s="32"/>
      <c r="K28" s="33"/>
    </row>
    <row r="29" spans="2:11" ht="28.5" customHeight="1">
      <c r="B29" s="43" t="s">
        <v>62</v>
      </c>
      <c r="C29" s="28" t="s">
        <v>31</v>
      </c>
      <c r="D29" s="28" t="s">
        <v>32</v>
      </c>
      <c r="E29" s="29" t="s">
        <v>106</v>
      </c>
      <c r="F29" s="30">
        <v>42850</v>
      </c>
      <c r="G29" s="31" t="s">
        <v>76</v>
      </c>
      <c r="H29" s="31" t="s">
        <v>84</v>
      </c>
      <c r="I29" s="32">
        <v>461214800</v>
      </c>
      <c r="J29" s="32"/>
      <c r="K29" s="33"/>
    </row>
    <row r="30" spans="2:11">
      <c r="B30" s="34"/>
      <c r="C30" s="35"/>
      <c r="D30" s="35"/>
      <c r="E30" s="42"/>
      <c r="F30" s="36"/>
      <c r="G30" s="37"/>
      <c r="H30" s="37"/>
      <c r="I30" s="41"/>
      <c r="J30" s="41"/>
      <c r="K30" s="38"/>
    </row>
    <row r="31" spans="2:11" s="16" customFormat="1">
      <c r="B31" s="17" t="s">
        <v>28</v>
      </c>
      <c r="C31" s="17"/>
      <c r="D31" s="17"/>
      <c r="E31" s="17"/>
      <c r="F31" s="17"/>
      <c r="G31" s="17"/>
      <c r="H31" s="17"/>
      <c r="I31" s="18">
        <f>SUM(I21:I29)</f>
        <v>42160884528</v>
      </c>
      <c r="J31" s="18">
        <f>SUM(J21:J29)</f>
        <v>0</v>
      </c>
      <c r="K31" s="17"/>
    </row>
    <row r="32" spans="2:11">
      <c r="B32" s="176" t="s">
        <v>56</v>
      </c>
      <c r="C32" s="177"/>
      <c r="D32" s="177"/>
      <c r="E32" s="177"/>
      <c r="F32" s="177"/>
      <c r="G32" s="177"/>
      <c r="H32" s="177"/>
      <c r="I32" s="11"/>
      <c r="J32" s="11"/>
      <c r="K32" s="19"/>
    </row>
    <row r="33" spans="2:11">
      <c r="B33" s="13"/>
      <c r="C33" s="13"/>
      <c r="D33" s="13"/>
      <c r="E33" s="13"/>
      <c r="F33" s="14"/>
      <c r="G33" s="13"/>
      <c r="H33" s="13"/>
      <c r="I33" s="15"/>
      <c r="J33" s="15"/>
      <c r="K33" s="13"/>
    </row>
    <row r="34" spans="2:11" s="16" customFormat="1">
      <c r="B34" s="17" t="s">
        <v>28</v>
      </c>
      <c r="C34" s="17"/>
      <c r="D34" s="17"/>
      <c r="E34" s="17"/>
      <c r="F34" s="17"/>
      <c r="G34" s="17"/>
      <c r="H34" s="17"/>
      <c r="I34" s="18"/>
      <c r="J34" s="18"/>
      <c r="K34" s="17"/>
    </row>
    <row r="35" spans="2:11" s="16" customFormat="1">
      <c r="B35" s="176" t="s">
        <v>57</v>
      </c>
      <c r="C35" s="177"/>
      <c r="D35" s="177"/>
      <c r="E35" s="177"/>
      <c r="F35" s="177"/>
      <c r="G35" s="177"/>
      <c r="H35" s="177"/>
      <c r="I35" s="11"/>
      <c r="J35" s="11"/>
      <c r="K35" s="19"/>
    </row>
    <row r="36" spans="2:11" ht="30.75" customHeight="1">
      <c r="B36" s="27" t="s">
        <v>30</v>
      </c>
      <c r="C36" s="28" t="s">
        <v>31</v>
      </c>
      <c r="D36" s="28" t="s">
        <v>32</v>
      </c>
      <c r="E36" s="29" t="s">
        <v>107</v>
      </c>
      <c r="F36" s="30">
        <v>42832</v>
      </c>
      <c r="G36" s="31" t="s">
        <v>60</v>
      </c>
      <c r="H36" s="31" t="s">
        <v>63</v>
      </c>
      <c r="I36" s="32">
        <v>10605000</v>
      </c>
      <c r="J36" s="32">
        <v>1060500</v>
      </c>
      <c r="K36" s="33"/>
    </row>
    <row r="37" spans="2:11" ht="30.75" customHeight="1">
      <c r="B37" s="27" t="s">
        <v>36</v>
      </c>
      <c r="C37" s="28" t="s">
        <v>31</v>
      </c>
      <c r="D37" s="28" t="s">
        <v>32</v>
      </c>
      <c r="E37" s="29" t="s">
        <v>107</v>
      </c>
      <c r="F37" s="30">
        <v>42832</v>
      </c>
      <c r="G37" s="31" t="s">
        <v>60</v>
      </c>
      <c r="H37" s="31" t="s">
        <v>65</v>
      </c>
      <c r="I37" s="32">
        <v>6800000</v>
      </c>
      <c r="J37" s="32">
        <v>680000</v>
      </c>
      <c r="K37" s="33"/>
    </row>
    <row r="38" spans="2:11" ht="30.75" customHeight="1">
      <c r="B38" s="27" t="s">
        <v>40</v>
      </c>
      <c r="C38" s="28" t="s">
        <v>31</v>
      </c>
      <c r="D38" s="28" t="s">
        <v>32</v>
      </c>
      <c r="E38" s="29" t="s">
        <v>107</v>
      </c>
      <c r="F38" s="30">
        <v>42832</v>
      </c>
      <c r="G38" s="31" t="s">
        <v>60</v>
      </c>
      <c r="H38" s="31" t="s">
        <v>96</v>
      </c>
      <c r="I38" s="32">
        <v>7500000</v>
      </c>
      <c r="J38" s="32">
        <v>750000</v>
      </c>
      <c r="K38" s="33"/>
    </row>
    <row r="39" spans="2:11" ht="30.75" customHeight="1">
      <c r="B39" s="27" t="s">
        <v>44</v>
      </c>
      <c r="C39" s="28" t="s">
        <v>31</v>
      </c>
      <c r="D39" s="28" t="s">
        <v>32</v>
      </c>
      <c r="E39" s="29" t="s">
        <v>107</v>
      </c>
      <c r="F39" s="30">
        <v>42832</v>
      </c>
      <c r="G39" s="31" t="s">
        <v>60</v>
      </c>
      <c r="H39" s="31" t="s">
        <v>108</v>
      </c>
      <c r="I39" s="32">
        <v>14700000</v>
      </c>
      <c r="J39" s="32">
        <v>1470000</v>
      </c>
      <c r="K39" s="33"/>
    </row>
    <row r="40" spans="2:11" ht="30.75" customHeight="1">
      <c r="B40" s="27" t="s">
        <v>46</v>
      </c>
      <c r="C40" s="28" t="s">
        <v>31</v>
      </c>
      <c r="D40" s="28" t="s">
        <v>32</v>
      </c>
      <c r="E40" s="29" t="s">
        <v>107</v>
      </c>
      <c r="F40" s="30">
        <v>42832</v>
      </c>
      <c r="G40" s="31" t="s">
        <v>60</v>
      </c>
      <c r="H40" s="31" t="s">
        <v>67</v>
      </c>
      <c r="I40" s="32">
        <v>24000000</v>
      </c>
      <c r="J40" s="32">
        <v>2400000</v>
      </c>
      <c r="K40" s="33"/>
    </row>
    <row r="41" spans="2:11">
      <c r="B41" s="34"/>
      <c r="C41" s="35"/>
      <c r="D41" s="35"/>
      <c r="E41" s="34"/>
      <c r="F41" s="36"/>
      <c r="G41" s="37"/>
      <c r="H41" s="37"/>
      <c r="I41" s="18">
        <f>SUM(I36:I40)</f>
        <v>63605000</v>
      </c>
      <c r="J41" s="18">
        <f>SUM(J36:J40)</f>
        <v>6360500</v>
      </c>
      <c r="K41" s="38"/>
    </row>
    <row r="42" spans="2:11" s="16" customFormat="1">
      <c r="B42" s="17" t="s">
        <v>28</v>
      </c>
      <c r="C42" s="17"/>
      <c r="D42" s="17"/>
      <c r="E42" s="17"/>
      <c r="F42" s="17"/>
      <c r="G42" s="17"/>
      <c r="H42" s="17"/>
      <c r="I42" s="18"/>
      <c r="J42" s="18"/>
      <c r="K42" s="17"/>
    </row>
    <row r="43" spans="2:11">
      <c r="B43" s="176" t="s">
        <v>68</v>
      </c>
      <c r="C43" s="177"/>
      <c r="D43" s="177"/>
      <c r="E43" s="177"/>
      <c r="F43" s="177"/>
      <c r="G43" s="177"/>
      <c r="H43" s="177"/>
      <c r="I43" s="11"/>
      <c r="J43" s="11"/>
      <c r="K43" s="19"/>
    </row>
    <row r="44" spans="2:11">
      <c r="B44" s="13"/>
      <c r="C44" s="13"/>
      <c r="D44" s="13"/>
      <c r="E44" s="13"/>
      <c r="F44" s="14"/>
      <c r="G44" s="13"/>
      <c r="H44" s="13"/>
      <c r="I44" s="15"/>
      <c r="J44" s="15"/>
      <c r="K44" s="13"/>
    </row>
    <row r="45" spans="2:11" s="16" customFormat="1">
      <c r="B45" s="17" t="s">
        <v>28</v>
      </c>
      <c r="C45" s="17"/>
      <c r="D45" s="17"/>
      <c r="E45" s="17"/>
      <c r="F45" s="17"/>
      <c r="G45" s="17"/>
      <c r="H45" s="17"/>
      <c r="I45" s="18"/>
      <c r="J45" s="18"/>
      <c r="K45" s="17"/>
    </row>
    <row r="46" spans="2:11">
      <c r="B46" s="39"/>
      <c r="C46" s="39"/>
    </row>
    <row r="47" spans="2:11">
      <c r="B47" s="3" t="s">
        <v>69</v>
      </c>
    </row>
    <row r="48" spans="2:11">
      <c r="B48" s="3" t="s">
        <v>70</v>
      </c>
    </row>
    <row r="49" spans="2:11">
      <c r="B49" s="40"/>
      <c r="C49" s="40"/>
    </row>
    <row r="50" spans="2:11">
      <c r="B50" s="40"/>
      <c r="C50" s="40"/>
      <c r="I50" s="175" t="s">
        <v>71</v>
      </c>
      <c r="J50" s="175"/>
      <c r="K50" s="175"/>
    </row>
    <row r="51" spans="2:11">
      <c r="I51" s="175" t="s">
        <v>72</v>
      </c>
      <c r="J51" s="175"/>
      <c r="K51" s="175"/>
    </row>
    <row r="52" spans="2:11">
      <c r="I52" s="175" t="s">
        <v>73</v>
      </c>
      <c r="J52" s="175"/>
      <c r="K52" s="175"/>
    </row>
    <row r="53" spans="2:11">
      <c r="I53" s="175" t="s">
        <v>74</v>
      </c>
      <c r="J53" s="175"/>
      <c r="K53" s="175"/>
    </row>
  </sheetData>
  <mergeCells count="23">
    <mergeCell ref="B10:K10"/>
    <mergeCell ref="B4:K4"/>
    <mergeCell ref="B5:K5"/>
    <mergeCell ref="B6:K6"/>
    <mergeCell ref="B7:K7"/>
    <mergeCell ref="B9:K9"/>
    <mergeCell ref="B12:K12"/>
    <mergeCell ref="B13:B15"/>
    <mergeCell ref="C13:F14"/>
    <mergeCell ref="G13:G15"/>
    <mergeCell ref="H13:H15"/>
    <mergeCell ref="I13:I15"/>
    <mergeCell ref="J13:J15"/>
    <mergeCell ref="K13:K15"/>
    <mergeCell ref="I51:K51"/>
    <mergeCell ref="I52:K52"/>
    <mergeCell ref="I53:K53"/>
    <mergeCell ref="B17:H17"/>
    <mergeCell ref="B20:H20"/>
    <mergeCell ref="B32:H32"/>
    <mergeCell ref="B35:H35"/>
    <mergeCell ref="B43:H43"/>
    <mergeCell ref="I50:K50"/>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sheetPr>
    <tabColor rgb="FF00B0F0"/>
  </sheetPr>
  <dimension ref="A3:N117"/>
  <sheetViews>
    <sheetView topLeftCell="B88" workbookViewId="0">
      <selection activeCell="F92" sqref="F92"/>
    </sheetView>
  </sheetViews>
  <sheetFormatPr defaultRowHeight="12"/>
  <cols>
    <col min="1" max="1" width="9.140625" style="99" hidden="1" customWidth="1"/>
    <col min="2" max="2" width="6.28515625" style="99" customWidth="1"/>
    <col min="3" max="3" width="8.42578125" style="99" customWidth="1"/>
    <col min="4" max="4" width="9.140625" style="101"/>
    <col min="5" max="5" width="9.7109375" style="102" customWidth="1"/>
    <col min="6" max="6" width="37.7109375" style="102" customWidth="1"/>
    <col min="7" max="7" width="17" style="102" customWidth="1"/>
    <col min="8" max="8" width="27.140625" style="102" customWidth="1"/>
    <col min="9" max="9" width="15.7109375" style="99" customWidth="1"/>
    <col min="10" max="10" width="7" style="103" customWidth="1"/>
    <col min="11" max="11" width="13.5703125" style="99" customWidth="1"/>
    <col min="12" max="12" width="6.5703125" style="102" customWidth="1"/>
    <col min="13" max="16384" width="9.140625" style="99"/>
  </cols>
  <sheetData>
    <row r="3" spans="2:12">
      <c r="B3" s="100"/>
      <c r="C3" s="100"/>
    </row>
    <row r="4" spans="2:12">
      <c r="B4" s="198" t="s">
        <v>277</v>
      </c>
      <c r="C4" s="198"/>
      <c r="D4" s="198"/>
      <c r="E4" s="198"/>
      <c r="F4" s="198"/>
      <c r="G4" s="198"/>
      <c r="H4" s="198"/>
      <c r="I4" s="198"/>
      <c r="J4" s="198"/>
      <c r="K4" s="198"/>
      <c r="L4" s="198"/>
    </row>
    <row r="5" spans="2:12">
      <c r="B5" s="198"/>
      <c r="C5" s="198"/>
      <c r="D5" s="198"/>
      <c r="E5" s="198"/>
      <c r="F5" s="198"/>
      <c r="G5" s="198"/>
      <c r="H5" s="198"/>
      <c r="I5" s="198"/>
      <c r="J5" s="198"/>
      <c r="K5" s="198"/>
      <c r="L5" s="198"/>
    </row>
    <row r="6" spans="2:12">
      <c r="B6" s="199" t="s">
        <v>2</v>
      </c>
      <c r="C6" s="199"/>
      <c r="D6" s="199"/>
      <c r="E6" s="199"/>
      <c r="F6" s="199"/>
      <c r="G6" s="199"/>
      <c r="H6" s="199"/>
      <c r="I6" s="199"/>
      <c r="J6" s="199"/>
      <c r="K6" s="199"/>
      <c r="L6" s="199"/>
    </row>
    <row r="7" spans="2:12">
      <c r="B7" s="199" t="s">
        <v>279</v>
      </c>
      <c r="C7" s="199"/>
      <c r="D7" s="199"/>
      <c r="E7" s="199"/>
      <c r="F7" s="199"/>
      <c r="G7" s="199"/>
      <c r="H7" s="199"/>
      <c r="I7" s="199"/>
      <c r="J7" s="199"/>
      <c r="K7" s="199"/>
      <c r="L7" s="199"/>
    </row>
    <row r="8" spans="2:12">
      <c r="B8" s="101"/>
      <c r="C8" s="101"/>
    </row>
    <row r="9" spans="2:12">
      <c r="B9" s="197" t="s">
        <v>4</v>
      </c>
      <c r="C9" s="197"/>
      <c r="D9" s="197"/>
      <c r="E9" s="197"/>
      <c r="F9" s="197"/>
      <c r="G9" s="197"/>
      <c r="H9" s="197"/>
      <c r="I9" s="197"/>
      <c r="J9" s="197"/>
      <c r="K9" s="197"/>
      <c r="L9" s="197"/>
    </row>
    <row r="10" spans="2:12">
      <c r="B10" s="197" t="s">
        <v>5</v>
      </c>
      <c r="C10" s="197"/>
      <c r="D10" s="197"/>
      <c r="E10" s="197"/>
      <c r="F10" s="197"/>
      <c r="G10" s="197"/>
      <c r="H10" s="197"/>
      <c r="I10" s="197"/>
      <c r="J10" s="197"/>
      <c r="K10" s="197"/>
      <c r="L10" s="197"/>
    </row>
    <row r="11" spans="2:12">
      <c r="B11" s="104"/>
      <c r="C11" s="104"/>
    </row>
    <row r="12" spans="2:12">
      <c r="B12" s="200" t="s">
        <v>6</v>
      </c>
      <c r="C12" s="200"/>
      <c r="D12" s="200"/>
      <c r="E12" s="200"/>
      <c r="F12" s="200"/>
      <c r="G12" s="200"/>
      <c r="H12" s="200"/>
      <c r="I12" s="200"/>
      <c r="J12" s="200"/>
      <c r="K12" s="200"/>
      <c r="L12" s="200"/>
    </row>
    <row r="13" spans="2:12">
      <c r="B13" s="201" t="s">
        <v>7</v>
      </c>
      <c r="C13" s="202"/>
      <c r="D13" s="202"/>
      <c r="E13" s="203"/>
      <c r="F13" s="201" t="s">
        <v>280</v>
      </c>
      <c r="G13" s="201" t="s">
        <v>281</v>
      </c>
      <c r="H13" s="201" t="s">
        <v>9</v>
      </c>
      <c r="I13" s="201" t="s">
        <v>282</v>
      </c>
      <c r="J13" s="206" t="s">
        <v>283</v>
      </c>
      <c r="K13" s="201" t="s">
        <v>11</v>
      </c>
      <c r="L13" s="201" t="s">
        <v>12</v>
      </c>
    </row>
    <row r="14" spans="2:12">
      <c r="B14" s="201"/>
      <c r="C14" s="204"/>
      <c r="D14" s="204"/>
      <c r="E14" s="205"/>
      <c r="F14" s="201"/>
      <c r="G14" s="201"/>
      <c r="H14" s="201"/>
      <c r="I14" s="201"/>
      <c r="J14" s="206"/>
      <c r="K14" s="201"/>
      <c r="L14" s="201"/>
    </row>
    <row r="15" spans="2:12" ht="48">
      <c r="B15" s="201"/>
      <c r="C15" s="105" t="s">
        <v>13</v>
      </c>
      <c r="D15" s="105" t="s">
        <v>15</v>
      </c>
      <c r="E15" s="105" t="s">
        <v>16</v>
      </c>
      <c r="F15" s="201"/>
      <c r="G15" s="201"/>
      <c r="H15" s="201"/>
      <c r="I15" s="201"/>
      <c r="J15" s="206"/>
      <c r="K15" s="201"/>
      <c r="L15" s="201"/>
    </row>
    <row r="16" spans="2:12">
      <c r="B16" s="106" t="s">
        <v>17</v>
      </c>
      <c r="C16" s="107" t="s">
        <v>18</v>
      </c>
      <c r="D16" s="107" t="s">
        <v>20</v>
      </c>
      <c r="E16" s="107" t="s">
        <v>21</v>
      </c>
      <c r="F16" s="108" t="s">
        <v>22</v>
      </c>
      <c r="G16" s="108" t="s">
        <v>284</v>
      </c>
      <c r="H16" s="106" t="s">
        <v>23</v>
      </c>
      <c r="I16" s="109" t="s">
        <v>24</v>
      </c>
      <c r="J16" s="106" t="s">
        <v>25</v>
      </c>
      <c r="K16" s="107" t="s">
        <v>26</v>
      </c>
      <c r="L16" s="107" t="s">
        <v>285</v>
      </c>
    </row>
    <row r="17" spans="2:14">
      <c r="B17" s="207" t="s">
        <v>286</v>
      </c>
      <c r="C17" s="208"/>
      <c r="D17" s="208"/>
      <c r="E17" s="208"/>
      <c r="F17" s="208"/>
      <c r="G17" s="208"/>
      <c r="H17" s="208"/>
      <c r="I17" s="208"/>
      <c r="J17" s="208"/>
      <c r="K17" s="208"/>
      <c r="L17" s="209"/>
    </row>
    <row r="18" spans="2:14" ht="32.25" customHeight="1">
      <c r="B18" s="110" t="s">
        <v>30</v>
      </c>
      <c r="C18" s="67" t="str">
        <f>IF(F18=0,"",VLOOKUP(F18,DS!$C$3:$E$75,3,0))</f>
        <v>AA/16P</v>
      </c>
      <c r="D18" s="112" t="s">
        <v>528</v>
      </c>
      <c r="E18" s="112">
        <v>42794</v>
      </c>
      <c r="F18" s="113" t="s">
        <v>293</v>
      </c>
      <c r="G18" s="67" t="str">
        <f>IF(F18=0,"",VLOOKUP(F18,DS!$C$3:$E$75,2,0))</f>
        <v>0303092786</v>
      </c>
      <c r="H18" s="113" t="s">
        <v>294</v>
      </c>
      <c r="I18" s="114">
        <v>3847780</v>
      </c>
      <c r="J18" s="115"/>
      <c r="K18" s="114">
        <v>384778</v>
      </c>
      <c r="L18" s="116"/>
      <c r="M18" s="117"/>
      <c r="N18" s="117"/>
    </row>
    <row r="19" spans="2:14" ht="32.25" customHeight="1">
      <c r="B19" s="111" t="s">
        <v>36</v>
      </c>
      <c r="C19" s="67" t="str">
        <f>IF(F19=0,"",VLOOKUP(F19,DS!$C$3:$E$75,3,0))</f>
        <v>AP/16P</v>
      </c>
      <c r="D19" s="112" t="s">
        <v>529</v>
      </c>
      <c r="E19" s="112">
        <v>42835</v>
      </c>
      <c r="F19" s="113" t="s">
        <v>474</v>
      </c>
      <c r="G19" s="67" t="str">
        <f>IF(F19=0,"",VLOOKUP(F19,DS!$C$3:$E$75,2,0))</f>
        <v>3700480244</v>
      </c>
      <c r="H19" s="113" t="s">
        <v>475</v>
      </c>
      <c r="I19" s="118">
        <v>3000000</v>
      </c>
      <c r="J19" s="111"/>
      <c r="K19" s="114">
        <v>300000</v>
      </c>
      <c r="L19" s="119"/>
      <c r="M19" s="117"/>
      <c r="N19" s="117"/>
    </row>
    <row r="20" spans="2:14" ht="32.25" customHeight="1">
      <c r="B20" s="111" t="s">
        <v>40</v>
      </c>
      <c r="C20" s="67" t="str">
        <f>IF(F20=0,"",VLOOKUP(F20,DS!$C$3:$E$75,3,0))</f>
        <v>VP/16P</v>
      </c>
      <c r="D20" s="112" t="s">
        <v>177</v>
      </c>
      <c r="E20" s="112">
        <v>42840</v>
      </c>
      <c r="F20" s="113" t="s">
        <v>435</v>
      </c>
      <c r="G20" s="67" t="str">
        <f>IF(F20=0,"",VLOOKUP(F20,DS!$C$3:$E$75,2,0))</f>
        <v>0312991194</v>
      </c>
      <c r="H20" s="113" t="s">
        <v>367</v>
      </c>
      <c r="I20" s="118">
        <v>128600000</v>
      </c>
      <c r="J20" s="111"/>
      <c r="K20" s="114">
        <v>12860000</v>
      </c>
      <c r="L20" s="120"/>
      <c r="M20" s="117"/>
      <c r="N20" s="117"/>
    </row>
    <row r="21" spans="2:14" ht="32.25" customHeight="1">
      <c r="B21" s="111" t="s">
        <v>46</v>
      </c>
      <c r="C21" s="67" t="str">
        <f>IF(F21=0,"",VLOOKUP(F21,DS!$C$3:$E$75,3,0))</f>
        <v>AD/16P</v>
      </c>
      <c r="D21" s="112" t="s">
        <v>169</v>
      </c>
      <c r="E21" s="112">
        <v>42850</v>
      </c>
      <c r="F21" s="113" t="s">
        <v>288</v>
      </c>
      <c r="G21" s="67" t="str">
        <f>IF(F21=0,"",VLOOKUP(F21,DS!$C$3:$E$75,2,0))</f>
        <v>0313408566</v>
      </c>
      <c r="H21" s="113" t="s">
        <v>289</v>
      </c>
      <c r="I21" s="121">
        <v>40122790</v>
      </c>
      <c r="J21" s="111"/>
      <c r="K21" s="114">
        <v>4012279</v>
      </c>
      <c r="L21" s="120"/>
      <c r="M21" s="117"/>
      <c r="N21" s="117"/>
    </row>
    <row r="22" spans="2:14" ht="32.25" customHeight="1">
      <c r="B22" s="111" t="s">
        <v>295</v>
      </c>
      <c r="C22" s="67" t="str">
        <f>IF(F22=0,"",VLOOKUP(F22,DS!$C$3:$E$75,3,0))</f>
        <v>AD/16P</v>
      </c>
      <c r="D22" s="112" t="s">
        <v>166</v>
      </c>
      <c r="E22" s="112">
        <v>42850</v>
      </c>
      <c r="F22" s="113" t="s">
        <v>288</v>
      </c>
      <c r="G22" s="67" t="str">
        <f>IF(F22=0,"",VLOOKUP(F22,DS!$C$3:$E$75,2,0))</f>
        <v>0313408566</v>
      </c>
      <c r="H22" s="113" t="s">
        <v>289</v>
      </c>
      <c r="I22" s="118">
        <v>20679600</v>
      </c>
      <c r="J22" s="111"/>
      <c r="K22" s="122">
        <v>2067960</v>
      </c>
      <c r="L22" s="120"/>
      <c r="M22" s="123"/>
      <c r="N22" s="117"/>
    </row>
    <row r="23" spans="2:14" ht="32.25" customHeight="1">
      <c r="B23" s="111" t="s">
        <v>49</v>
      </c>
      <c r="C23" s="67" t="str">
        <f>IF(F23=0,"",VLOOKUP(F23,DS!$C$3:$E$75,3,0))</f>
        <v>AD/16P</v>
      </c>
      <c r="D23" s="112" t="s">
        <v>153</v>
      </c>
      <c r="E23" s="112">
        <v>42850</v>
      </c>
      <c r="F23" s="113" t="s">
        <v>288</v>
      </c>
      <c r="G23" s="67" t="str">
        <f>IF(F23=0,"",VLOOKUP(F23,DS!$C$3:$E$75,2,0))</f>
        <v>0313408566</v>
      </c>
      <c r="H23" s="113" t="s">
        <v>289</v>
      </c>
      <c r="I23" s="118">
        <v>30339080</v>
      </c>
      <c r="J23" s="111"/>
      <c r="K23" s="114">
        <v>3033908</v>
      </c>
      <c r="L23" s="119"/>
      <c r="M23" s="117"/>
      <c r="N23" s="117"/>
    </row>
    <row r="24" spans="2:14" ht="32.25" customHeight="1">
      <c r="B24" s="111" t="s">
        <v>95</v>
      </c>
      <c r="C24" s="67" t="str">
        <f>IF(F24=0,"",VLOOKUP(F24,DS!$C$3:$E$75,3,0))</f>
        <v>AD/16P</v>
      </c>
      <c r="D24" s="112" t="s">
        <v>147</v>
      </c>
      <c r="E24" s="112">
        <v>42850</v>
      </c>
      <c r="F24" s="113" t="s">
        <v>288</v>
      </c>
      <c r="G24" s="67" t="str">
        <f>IF(F24=0,"",VLOOKUP(F24,DS!$C$3:$E$75,2,0))</f>
        <v>0313408566</v>
      </c>
      <c r="H24" s="113" t="s">
        <v>289</v>
      </c>
      <c r="I24" s="118">
        <v>30285760</v>
      </c>
      <c r="J24" s="111"/>
      <c r="K24" s="114">
        <v>3028576</v>
      </c>
      <c r="L24" s="120"/>
      <c r="M24" s="117"/>
      <c r="N24" s="117"/>
    </row>
    <row r="25" spans="2:14" ht="32.25" customHeight="1">
      <c r="B25" s="111" t="s">
        <v>125</v>
      </c>
      <c r="C25" s="67" t="str">
        <f>IF(F25=0,"",VLOOKUP(F25,DS!$C$3:$E$75,3,0))</f>
        <v>AC/17E</v>
      </c>
      <c r="D25" s="143" t="s">
        <v>530</v>
      </c>
      <c r="E25" s="112">
        <v>42831</v>
      </c>
      <c r="F25" s="113" t="s">
        <v>304</v>
      </c>
      <c r="G25" s="67" t="str">
        <f>IF(F25=0,"",VLOOKUP(F25,DS!$C$3:$E$75,2,0))</f>
        <v>0300942001017</v>
      </c>
      <c r="H25" s="113" t="s">
        <v>531</v>
      </c>
      <c r="I25" s="124">
        <v>20887100</v>
      </c>
      <c r="J25" s="111"/>
      <c r="K25" s="114">
        <v>2088710</v>
      </c>
      <c r="L25" s="120"/>
      <c r="M25" s="117"/>
      <c r="N25" s="117"/>
    </row>
    <row r="26" spans="2:14" ht="32.25" customHeight="1">
      <c r="B26" s="111" t="s">
        <v>146</v>
      </c>
      <c r="C26" s="67" t="str">
        <f>IF(F26=0,"",VLOOKUP(F26,DS!$C$3:$E$75,3,0))</f>
        <v>AC/17E</v>
      </c>
      <c r="D26" s="143" t="s">
        <v>532</v>
      </c>
      <c r="E26" s="112">
        <v>42841</v>
      </c>
      <c r="F26" s="113" t="s">
        <v>304</v>
      </c>
      <c r="G26" s="67" t="str">
        <f>IF(F26=0,"",VLOOKUP(F26,DS!$C$3:$E$75,2,0))</f>
        <v>0300942001017</v>
      </c>
      <c r="H26" s="113" t="s">
        <v>533</v>
      </c>
      <c r="I26" s="118">
        <v>24527700</v>
      </c>
      <c r="J26" s="111"/>
      <c r="K26" s="114">
        <v>2452770</v>
      </c>
      <c r="L26" s="120"/>
      <c r="M26" s="117"/>
      <c r="N26" s="117"/>
    </row>
    <row r="27" spans="2:14" ht="32.25" customHeight="1">
      <c r="B27" s="111" t="s">
        <v>148</v>
      </c>
      <c r="C27" s="67" t="str">
        <f>IF(F27=0,"",VLOOKUP(F27,DS!$C$3:$E$75,3,0))</f>
        <v>AC/17E</v>
      </c>
      <c r="D27" s="143" t="s">
        <v>534</v>
      </c>
      <c r="E27" s="112">
        <v>42851</v>
      </c>
      <c r="F27" s="113" t="s">
        <v>304</v>
      </c>
      <c r="G27" s="67" t="str">
        <f>IF(F27=0,"",VLOOKUP(F27,DS!$C$3:$E$75,2,0))</f>
        <v>0300942001017</v>
      </c>
      <c r="H27" s="113" t="s">
        <v>535</v>
      </c>
      <c r="I27" s="118">
        <v>28480300</v>
      </c>
      <c r="J27" s="111"/>
      <c r="K27" s="122">
        <v>2848030</v>
      </c>
      <c r="L27" s="120"/>
      <c r="M27" s="117"/>
      <c r="N27" s="117"/>
    </row>
    <row r="28" spans="2:14" ht="32.25" customHeight="1">
      <c r="B28" s="111" t="s">
        <v>152</v>
      </c>
      <c r="C28" s="67" t="str">
        <f>IF(F28=0,"",VLOOKUP(F28,DS!$C$3:$E$75,3,0))</f>
        <v>HS/16P</v>
      </c>
      <c r="D28" s="112" t="s">
        <v>536</v>
      </c>
      <c r="E28" s="112">
        <v>42734</v>
      </c>
      <c r="F28" s="113" t="s">
        <v>537</v>
      </c>
      <c r="G28" s="67" t="str">
        <f>IF(F28=0,"",VLOOKUP(F28,DS!$C$3:$E$75,2,0))</f>
        <v>1100601422</v>
      </c>
      <c r="H28" s="113" t="s">
        <v>538</v>
      </c>
      <c r="I28" s="118">
        <v>8341896</v>
      </c>
      <c r="J28" s="118"/>
      <c r="K28" s="122">
        <v>548195</v>
      </c>
      <c r="L28" s="120"/>
      <c r="M28" s="117"/>
      <c r="N28" s="117"/>
    </row>
    <row r="29" spans="2:14" ht="32.25" customHeight="1">
      <c r="B29" s="111" t="s">
        <v>180</v>
      </c>
      <c r="C29" s="67" t="str">
        <f>IF(F29=0,"",VLOOKUP(F29,DS!$C$3:$E$75,3,0))</f>
        <v>HS/16P</v>
      </c>
      <c r="D29" s="112" t="s">
        <v>539</v>
      </c>
      <c r="E29" s="112">
        <v>42773</v>
      </c>
      <c r="F29" s="113" t="s">
        <v>537</v>
      </c>
      <c r="G29" s="67" t="str">
        <f>IF(F29=0,"",VLOOKUP(F29,DS!$C$3:$E$75,2,0))</f>
        <v>1100601422</v>
      </c>
      <c r="H29" s="113" t="s">
        <v>538</v>
      </c>
      <c r="I29" s="118">
        <v>8639036</v>
      </c>
      <c r="J29" s="111"/>
      <c r="K29" s="118">
        <v>562189</v>
      </c>
      <c r="L29" s="120"/>
      <c r="M29" s="122"/>
      <c r="N29" s="117"/>
    </row>
    <row r="30" spans="2:14" ht="29.25" customHeight="1">
      <c r="B30" s="111" t="s">
        <v>266</v>
      </c>
      <c r="C30" s="67" t="str">
        <f>IF(F30=0,"",VLOOKUP(F30,DS!$C$3:$E$75,3,0))</f>
        <v>AL/16P</v>
      </c>
      <c r="D30" s="112" t="s">
        <v>540</v>
      </c>
      <c r="E30" s="112">
        <v>42844</v>
      </c>
      <c r="F30" s="113" t="s">
        <v>311</v>
      </c>
      <c r="G30" s="67" t="str">
        <f>IF(F30=0,"",VLOOKUP(F30,DS!$C$3:$E$75,2,0))</f>
        <v>2100346855</v>
      </c>
      <c r="H30" s="113" t="s">
        <v>312</v>
      </c>
      <c r="I30" s="118">
        <v>527800000</v>
      </c>
      <c r="J30" s="111"/>
      <c r="K30" s="122">
        <v>52780000</v>
      </c>
      <c r="L30" s="120"/>
      <c r="M30" s="123"/>
      <c r="N30" s="117"/>
    </row>
    <row r="31" spans="2:14" ht="29.25" customHeight="1">
      <c r="B31" s="111" t="s">
        <v>268</v>
      </c>
      <c r="C31" s="67" t="str">
        <f>IF(F31=0,"",VLOOKUP(F31,DS!$C$3:$E$75,3,0))</f>
        <v>AL/16P</v>
      </c>
      <c r="D31" s="112" t="s">
        <v>541</v>
      </c>
      <c r="E31" s="112">
        <v>42845</v>
      </c>
      <c r="F31" s="113" t="s">
        <v>311</v>
      </c>
      <c r="G31" s="67" t="str">
        <f>IF(F31=0,"",VLOOKUP(F31,DS!$C$3:$E$75,2,0))</f>
        <v>2100346855</v>
      </c>
      <c r="H31" s="113" t="s">
        <v>312</v>
      </c>
      <c r="I31" s="118">
        <v>527800000</v>
      </c>
      <c r="J31" s="111"/>
      <c r="K31" s="122">
        <v>52780000</v>
      </c>
      <c r="L31" s="120"/>
      <c r="M31" s="123"/>
      <c r="N31" s="117"/>
    </row>
    <row r="32" spans="2:14" ht="29.25" customHeight="1">
      <c r="B32" s="111" t="s">
        <v>271</v>
      </c>
      <c r="C32" s="67" t="str">
        <f>IF(F32=0,"",VLOOKUP(F32,DS!$C$3:$E$75,3,0))</f>
        <v>KD/15P</v>
      </c>
      <c r="D32" s="112" t="s">
        <v>542</v>
      </c>
      <c r="E32" s="112">
        <v>42810</v>
      </c>
      <c r="F32" s="113" t="s">
        <v>543</v>
      </c>
      <c r="G32" s="67" t="str">
        <f>IF(F32=0,"",VLOOKUP(F32,DS!$C$3:$E$75,2,0))</f>
        <v>0310686815</v>
      </c>
      <c r="H32" s="113" t="s">
        <v>314</v>
      </c>
      <c r="I32" s="118">
        <v>17255000</v>
      </c>
      <c r="J32" s="111"/>
      <c r="K32" s="122">
        <v>1725500</v>
      </c>
      <c r="L32" s="120"/>
      <c r="M32" s="123"/>
      <c r="N32" s="117"/>
    </row>
    <row r="33" spans="2:14" ht="29.25" customHeight="1">
      <c r="B33" s="111" t="s">
        <v>272</v>
      </c>
      <c r="C33" s="67" t="str">
        <f>IF(F33=0,"",VLOOKUP(F33,DS!$C$3:$E$75,3,0))</f>
        <v>KD/15P</v>
      </c>
      <c r="D33" s="112" t="s">
        <v>544</v>
      </c>
      <c r="E33" s="112">
        <v>42811</v>
      </c>
      <c r="F33" s="113" t="s">
        <v>543</v>
      </c>
      <c r="G33" s="67" t="str">
        <f>IF(F33=0,"",VLOOKUP(F33,DS!$C$3:$E$75,2,0))</f>
        <v>0310686815</v>
      </c>
      <c r="H33" s="113" t="s">
        <v>314</v>
      </c>
      <c r="I33" s="118">
        <v>17255000</v>
      </c>
      <c r="J33" s="111"/>
      <c r="K33" s="122">
        <v>1725500</v>
      </c>
      <c r="L33" s="120"/>
      <c r="M33" s="123"/>
      <c r="N33" s="117"/>
    </row>
    <row r="34" spans="2:14" ht="29.25" customHeight="1">
      <c r="B34" s="111" t="s">
        <v>273</v>
      </c>
      <c r="C34" s="67" t="str">
        <f>IF(F34=0,"",VLOOKUP(F34,DS!$C$3:$E$75,3,0))</f>
        <v>KD/15P</v>
      </c>
      <c r="D34" s="112" t="s">
        <v>545</v>
      </c>
      <c r="E34" s="112">
        <v>42821</v>
      </c>
      <c r="F34" s="113" t="s">
        <v>543</v>
      </c>
      <c r="G34" s="67" t="str">
        <f>IF(F34=0,"",VLOOKUP(F34,DS!$C$3:$E$75,2,0))</f>
        <v>0310686815</v>
      </c>
      <c r="H34" s="113" t="s">
        <v>314</v>
      </c>
      <c r="I34" s="118">
        <v>17255000</v>
      </c>
      <c r="J34" s="111"/>
      <c r="K34" s="122">
        <v>1725500</v>
      </c>
      <c r="L34" s="120"/>
      <c r="M34" s="123"/>
      <c r="N34" s="117"/>
    </row>
    <row r="35" spans="2:14" ht="29.25" customHeight="1">
      <c r="B35" s="111" t="s">
        <v>324</v>
      </c>
      <c r="C35" s="67" t="str">
        <f>IF(F35=0,"",VLOOKUP(F35,DS!$C$3:$E$75,3,0))</f>
        <v>KD/15P</v>
      </c>
      <c r="D35" s="112" t="s">
        <v>546</v>
      </c>
      <c r="E35" s="112">
        <v>42822</v>
      </c>
      <c r="F35" s="113" t="s">
        <v>543</v>
      </c>
      <c r="G35" s="67" t="str">
        <f>IF(F35=0,"",VLOOKUP(F35,DS!$C$3:$E$75,2,0))</f>
        <v>0310686815</v>
      </c>
      <c r="H35" s="113" t="s">
        <v>314</v>
      </c>
      <c r="I35" s="118">
        <v>17255000</v>
      </c>
      <c r="J35" s="111"/>
      <c r="K35" s="122">
        <v>1725500</v>
      </c>
      <c r="L35" s="120"/>
      <c r="M35" s="123"/>
      <c r="N35" s="117"/>
    </row>
    <row r="36" spans="2:14" ht="29.25" customHeight="1">
      <c r="B36" s="111" t="s">
        <v>325</v>
      </c>
      <c r="C36" s="67" t="str">
        <f>IF(F36=0,"",VLOOKUP(F36,DS!$C$3:$E$75,3,0))</f>
        <v>KD/15P</v>
      </c>
      <c r="D36" s="112" t="s">
        <v>547</v>
      </c>
      <c r="E36" s="112">
        <v>42825</v>
      </c>
      <c r="F36" s="113" t="s">
        <v>543</v>
      </c>
      <c r="G36" s="67" t="str">
        <f>IF(F36=0,"",VLOOKUP(F36,DS!$C$3:$E$75,2,0))</f>
        <v>0310686815</v>
      </c>
      <c r="H36" s="113" t="s">
        <v>314</v>
      </c>
      <c r="I36" s="118">
        <v>16209500</v>
      </c>
      <c r="J36" s="111"/>
      <c r="K36" s="118">
        <v>1620950</v>
      </c>
      <c r="L36" s="122"/>
      <c r="M36" s="123"/>
      <c r="N36" s="117"/>
    </row>
    <row r="37" spans="2:14" ht="29.25" customHeight="1">
      <c r="B37" s="111" t="s">
        <v>326</v>
      </c>
      <c r="C37" s="67" t="str">
        <f>IF(F37=0,"",VLOOKUP(F37,DS!$C$3:$E$75,3,0))</f>
        <v>DP/16P</v>
      </c>
      <c r="D37" s="112" t="s">
        <v>250</v>
      </c>
      <c r="E37" s="112">
        <v>42826</v>
      </c>
      <c r="F37" s="113" t="s">
        <v>313</v>
      </c>
      <c r="G37" s="67" t="str">
        <f>IF(F37=0,"",VLOOKUP(F37,DS!$C$3:$E$75,2,0))</f>
        <v>1101819710</v>
      </c>
      <c r="H37" s="113" t="s">
        <v>314</v>
      </c>
      <c r="I37" s="118">
        <v>17255000</v>
      </c>
      <c r="J37" s="111"/>
      <c r="K37" s="118">
        <v>1725500</v>
      </c>
      <c r="L37" s="120"/>
      <c r="M37" s="123"/>
      <c r="N37" s="117"/>
    </row>
    <row r="38" spans="2:14" ht="29.25" customHeight="1">
      <c r="B38" s="111" t="s">
        <v>330</v>
      </c>
      <c r="C38" s="67" t="str">
        <f>IF(F38=0,"",VLOOKUP(F38,DS!$C$3:$E$75,3,0))</f>
        <v>KD/15P</v>
      </c>
      <c r="D38" s="112" t="s">
        <v>548</v>
      </c>
      <c r="E38" s="112">
        <v>42826</v>
      </c>
      <c r="F38" s="113" t="s">
        <v>543</v>
      </c>
      <c r="G38" s="67" t="str">
        <f>IF(F38=0,"",VLOOKUP(F38,DS!$C$3:$E$75,2,0))</f>
        <v>0310686815</v>
      </c>
      <c r="H38" s="113" t="s">
        <v>314</v>
      </c>
      <c r="I38" s="118">
        <v>17255000</v>
      </c>
      <c r="J38" s="111"/>
      <c r="K38" s="118">
        <v>1725500</v>
      </c>
      <c r="L38" s="120"/>
      <c r="M38" s="123"/>
      <c r="N38" s="117"/>
    </row>
    <row r="39" spans="2:14" ht="29.25" customHeight="1">
      <c r="B39" s="111" t="s">
        <v>330</v>
      </c>
      <c r="C39" s="67" t="str">
        <f>IF(F39=0,"",VLOOKUP(F39,DS!$C$3:$E$75,3,0))</f>
        <v>KD/15P</v>
      </c>
      <c r="D39" s="112" t="s">
        <v>549</v>
      </c>
      <c r="E39" s="112">
        <v>42828</v>
      </c>
      <c r="F39" s="113" t="s">
        <v>543</v>
      </c>
      <c r="G39" s="67" t="str">
        <f>IF(F39=0,"",VLOOKUP(F39,DS!$C$3:$E$75,2,0))</f>
        <v>0310686815</v>
      </c>
      <c r="H39" s="113" t="s">
        <v>314</v>
      </c>
      <c r="I39" s="118">
        <v>17255000</v>
      </c>
      <c r="J39" s="111"/>
      <c r="K39" s="118">
        <v>1725500</v>
      </c>
      <c r="L39" s="120"/>
      <c r="M39" s="123"/>
      <c r="N39" s="117"/>
    </row>
    <row r="40" spans="2:14" ht="29.25" customHeight="1">
      <c r="B40" s="111" t="s">
        <v>330</v>
      </c>
      <c r="C40" s="67" t="str">
        <f>IF(F40=0,"",VLOOKUP(F40,DS!$C$3:$E$75,3,0))</f>
        <v>TH/16T</v>
      </c>
      <c r="D40" s="112" t="s">
        <v>550</v>
      </c>
      <c r="E40" s="112">
        <v>42835</v>
      </c>
      <c r="F40" s="113" t="s">
        <v>328</v>
      </c>
      <c r="G40" s="67" t="str">
        <f>IF(F40=0,"",VLOOKUP(F40,DS!$C$3:$E$75,2,0))</f>
        <v>0303036566</v>
      </c>
      <c r="H40" s="113" t="s">
        <v>329</v>
      </c>
      <c r="I40" s="118">
        <v>31500000</v>
      </c>
      <c r="J40" s="111"/>
      <c r="K40" s="118">
        <v>3150000</v>
      </c>
      <c r="L40" s="120"/>
      <c r="M40" s="123"/>
      <c r="N40" s="117"/>
    </row>
    <row r="41" spans="2:14" ht="29.25" customHeight="1">
      <c r="B41" s="111" t="s">
        <v>330</v>
      </c>
      <c r="C41" s="67" t="str">
        <f>IF(F41=0,"",VLOOKUP(F41,DS!$C$3:$E$75,3,0))</f>
        <v>DP/16P</v>
      </c>
      <c r="D41" s="112" t="s">
        <v>551</v>
      </c>
      <c r="E41" s="112">
        <v>42840</v>
      </c>
      <c r="F41" s="113" t="s">
        <v>313</v>
      </c>
      <c r="G41" s="67" t="str">
        <f>IF(F41=0,"",VLOOKUP(F41,DS!$C$3:$E$75,2,0))</f>
        <v>1101819710</v>
      </c>
      <c r="H41" s="113" t="s">
        <v>314</v>
      </c>
      <c r="I41" s="118">
        <v>17255000</v>
      </c>
      <c r="J41" s="111"/>
      <c r="K41" s="118">
        <v>1725500</v>
      </c>
      <c r="L41" s="120"/>
      <c r="M41" s="123"/>
      <c r="N41" s="117"/>
    </row>
    <row r="42" spans="2:14" ht="29.25" customHeight="1">
      <c r="B42" s="111" t="s">
        <v>338</v>
      </c>
      <c r="C42" s="67" t="str">
        <f>IF(F42=0,"",VLOOKUP(F42,DS!$C$3:$E$75,3,0))</f>
        <v>NH/15P</v>
      </c>
      <c r="D42" s="112" t="s">
        <v>552</v>
      </c>
      <c r="E42" s="112">
        <v>42849</v>
      </c>
      <c r="F42" s="113" t="s">
        <v>316</v>
      </c>
      <c r="G42" s="67" t="str">
        <f>IF(F42=0,"",VLOOKUP(F42,DS!$C$3:$E$75,2,0))</f>
        <v>0302673259</v>
      </c>
      <c r="H42" s="113" t="s">
        <v>319</v>
      </c>
      <c r="I42" s="125">
        <v>1849200</v>
      </c>
      <c r="J42" s="111"/>
      <c r="K42" s="125">
        <v>184920</v>
      </c>
      <c r="L42" s="120"/>
      <c r="M42" s="123"/>
      <c r="N42" s="117"/>
    </row>
    <row r="43" spans="2:14" ht="29.25" customHeight="1">
      <c r="B43" s="111" t="s">
        <v>342</v>
      </c>
      <c r="C43" s="67" t="str">
        <f>IF(F43=0,"",VLOOKUP(F43,DS!$C$3:$E$75,3,0))</f>
        <v>NH/15P</v>
      </c>
      <c r="D43" s="112" t="s">
        <v>552</v>
      </c>
      <c r="E43" s="112">
        <v>42849</v>
      </c>
      <c r="F43" s="113" t="s">
        <v>316</v>
      </c>
      <c r="G43" s="67" t="str">
        <f>IF(F43=0,"",VLOOKUP(F43,DS!$C$3:$E$75,2,0))</f>
        <v>0302673259</v>
      </c>
      <c r="H43" s="113" t="s">
        <v>553</v>
      </c>
      <c r="I43" s="125">
        <v>3986400</v>
      </c>
      <c r="J43" s="111"/>
      <c r="K43" s="125">
        <v>398640</v>
      </c>
      <c r="L43" s="120"/>
      <c r="M43" s="123"/>
      <c r="N43" s="117"/>
    </row>
    <row r="44" spans="2:14" ht="38.25" customHeight="1">
      <c r="B44" s="111" t="s">
        <v>346</v>
      </c>
      <c r="C44" s="67" t="str">
        <f>IF(F44=0,"",VLOOKUP(F44,DS!$C$3:$E$75,3,0))</f>
        <v>NH/15P</v>
      </c>
      <c r="D44" s="112" t="s">
        <v>552</v>
      </c>
      <c r="E44" s="112">
        <v>42849</v>
      </c>
      <c r="F44" s="113" t="s">
        <v>316</v>
      </c>
      <c r="G44" s="67" t="str">
        <f>IF(F44=0,"",VLOOKUP(F44,DS!$C$3:$E$75,2,0))</f>
        <v>0302673259</v>
      </c>
      <c r="H44" s="113" t="s">
        <v>554</v>
      </c>
      <c r="I44" s="125">
        <v>1500000</v>
      </c>
      <c r="J44" s="111"/>
      <c r="K44" s="125">
        <v>150000</v>
      </c>
      <c r="L44" s="120"/>
      <c r="M44" s="123"/>
      <c r="N44" s="117"/>
    </row>
    <row r="45" spans="2:14" ht="38.25" customHeight="1">
      <c r="B45" s="111" t="s">
        <v>350</v>
      </c>
      <c r="C45" s="67" t="str">
        <f>IF(F45=0,"",VLOOKUP(F45,DS!$C$3:$E$75,3,0))</f>
        <v>NH/15P</v>
      </c>
      <c r="D45" s="112" t="s">
        <v>552</v>
      </c>
      <c r="E45" s="112">
        <v>42849</v>
      </c>
      <c r="F45" s="113" t="s">
        <v>316</v>
      </c>
      <c r="G45" s="67" t="str">
        <f>IF(F45=0,"",VLOOKUP(F45,DS!$C$3:$E$75,2,0))</f>
        <v>0302673259</v>
      </c>
      <c r="H45" s="113" t="s">
        <v>555</v>
      </c>
      <c r="I45" s="125">
        <v>1530000</v>
      </c>
      <c r="J45" s="111"/>
      <c r="K45" s="125">
        <v>153000</v>
      </c>
      <c r="L45" s="120"/>
      <c r="M45" s="123"/>
      <c r="N45" s="117"/>
    </row>
    <row r="46" spans="2:14" ht="38.25" customHeight="1">
      <c r="B46" s="111" t="s">
        <v>352</v>
      </c>
      <c r="C46" s="67" t="str">
        <f>IF(F46=0,"",VLOOKUP(F46,DS!$C$3:$E$75,3,0))</f>
        <v>NH/15P</v>
      </c>
      <c r="D46" s="112" t="s">
        <v>552</v>
      </c>
      <c r="E46" s="112">
        <v>42849</v>
      </c>
      <c r="F46" s="113" t="s">
        <v>316</v>
      </c>
      <c r="G46" s="67" t="str">
        <f>IF(F46=0,"",VLOOKUP(F46,DS!$C$3:$E$75,2,0))</f>
        <v>0302673259</v>
      </c>
      <c r="H46" s="113" t="s">
        <v>556</v>
      </c>
      <c r="I46" s="125">
        <v>17918000</v>
      </c>
      <c r="J46" s="111"/>
      <c r="K46" s="125">
        <v>1791800</v>
      </c>
      <c r="L46" s="120"/>
      <c r="M46" s="123"/>
      <c r="N46" s="117"/>
    </row>
    <row r="47" spans="2:14" ht="38.25" customHeight="1">
      <c r="B47" s="111" t="s">
        <v>356</v>
      </c>
      <c r="C47" s="67" t="str">
        <f>IF(F47=0,"",VLOOKUP(F47,DS!$C$3:$E$75,3,0))</f>
        <v>NH/15P</v>
      </c>
      <c r="D47" s="112" t="s">
        <v>552</v>
      </c>
      <c r="E47" s="112">
        <v>42849</v>
      </c>
      <c r="F47" s="113" t="s">
        <v>316</v>
      </c>
      <c r="G47" s="67" t="str">
        <f>IF(F47=0,"",VLOOKUP(F47,DS!$C$3:$E$75,2,0))</f>
        <v>0302673259</v>
      </c>
      <c r="H47" s="113" t="s">
        <v>317</v>
      </c>
      <c r="I47" s="125">
        <v>8569000</v>
      </c>
      <c r="J47" s="111"/>
      <c r="K47" s="125">
        <v>856900</v>
      </c>
      <c r="L47" s="120"/>
      <c r="M47" s="123"/>
      <c r="N47" s="117"/>
    </row>
    <row r="48" spans="2:14" ht="38.25" customHeight="1">
      <c r="B48" s="111" t="s">
        <v>360</v>
      </c>
      <c r="C48" s="67" t="str">
        <f>IF(F48=0,"",VLOOKUP(F48,DS!$C$3:$E$75,3,0))</f>
        <v>NH/15P</v>
      </c>
      <c r="D48" s="112" t="s">
        <v>552</v>
      </c>
      <c r="E48" s="112">
        <v>42849</v>
      </c>
      <c r="F48" s="113" t="s">
        <v>316</v>
      </c>
      <c r="G48" s="67" t="str">
        <f>IF(F48=0,"",VLOOKUP(F48,DS!$C$3:$E$75,2,0))</f>
        <v>0302673259</v>
      </c>
      <c r="H48" s="113" t="s">
        <v>557</v>
      </c>
      <c r="I48" s="125">
        <v>6992000</v>
      </c>
      <c r="J48" s="111"/>
      <c r="K48" s="125">
        <v>699200</v>
      </c>
      <c r="L48" s="120"/>
      <c r="M48" s="123"/>
      <c r="N48" s="117"/>
    </row>
    <row r="49" spans="2:14" ht="38.25" customHeight="1">
      <c r="B49" s="111" t="s">
        <v>364</v>
      </c>
      <c r="C49" s="67" t="str">
        <f>IF(F49=0,"",VLOOKUP(F49,DS!$C$3:$E$75,3,0))</f>
        <v>KD/15P</v>
      </c>
      <c r="D49" s="112" t="s">
        <v>558</v>
      </c>
      <c r="E49" s="112">
        <v>42852</v>
      </c>
      <c r="F49" s="113" t="s">
        <v>543</v>
      </c>
      <c r="G49" s="67" t="str">
        <f>IF(F49=0,"",VLOOKUP(F49,DS!$C$3:$E$75,2,0))</f>
        <v>0310686815</v>
      </c>
      <c r="H49" s="113" t="s">
        <v>314</v>
      </c>
      <c r="I49" s="125">
        <v>17255000</v>
      </c>
      <c r="J49" s="111"/>
      <c r="K49" s="122">
        <v>1725500</v>
      </c>
      <c r="L49" s="120"/>
      <c r="M49" s="123"/>
      <c r="N49" s="117"/>
    </row>
    <row r="50" spans="2:14" ht="38.25" customHeight="1">
      <c r="B50" s="111" t="s">
        <v>368</v>
      </c>
      <c r="C50" s="67" t="str">
        <f>IF(F50=0,"",VLOOKUP(F50,DS!$C$3:$E$75,3,0))</f>
        <v>DP/16P</v>
      </c>
      <c r="D50" s="112" t="s">
        <v>559</v>
      </c>
      <c r="E50" s="112">
        <v>42853</v>
      </c>
      <c r="F50" s="113" t="s">
        <v>313</v>
      </c>
      <c r="G50" s="67" t="str">
        <f>IF(F50=0,"",VLOOKUP(F50,DS!$C$3:$E$75,2,0))</f>
        <v>1101819710</v>
      </c>
      <c r="H50" s="113" t="s">
        <v>314</v>
      </c>
      <c r="I50" s="125">
        <v>17255000</v>
      </c>
      <c r="J50" s="111"/>
      <c r="K50" s="122">
        <v>1725500</v>
      </c>
      <c r="L50" s="120"/>
      <c r="M50" s="123"/>
      <c r="N50" s="117"/>
    </row>
    <row r="51" spans="2:14" ht="38.25" customHeight="1">
      <c r="B51" s="111" t="s">
        <v>370</v>
      </c>
      <c r="C51" s="67" t="str">
        <f>IF(F51=0,"",VLOOKUP(F51,DS!$C$3:$E$75,3,0))</f>
        <v>DP/16P</v>
      </c>
      <c r="D51" s="112" t="s">
        <v>560</v>
      </c>
      <c r="E51" s="112">
        <v>42841</v>
      </c>
      <c r="F51" s="113" t="s">
        <v>313</v>
      </c>
      <c r="G51" s="67" t="str">
        <f>IF(F51=0,"",VLOOKUP(F51,DS!$C$3:$E$75,2,0))</f>
        <v>1101819710</v>
      </c>
      <c r="H51" s="113" t="s">
        <v>314</v>
      </c>
      <c r="I51" s="125">
        <v>17255000</v>
      </c>
      <c r="J51" s="111"/>
      <c r="K51" s="122">
        <v>1725500</v>
      </c>
      <c r="L51" s="120"/>
      <c r="M51" s="123"/>
      <c r="N51" s="117"/>
    </row>
    <row r="52" spans="2:14" ht="38.25" customHeight="1">
      <c r="B52" s="111" t="s">
        <v>374</v>
      </c>
      <c r="C52" s="67" t="str">
        <f>IF(F52=0,"",VLOOKUP(F52,DS!$C$3:$E$75,3,0))</f>
        <v>AA/16P</v>
      </c>
      <c r="D52" s="112" t="s">
        <v>561</v>
      </c>
      <c r="E52" s="112">
        <v>42828</v>
      </c>
      <c r="F52" s="113" t="s">
        <v>344</v>
      </c>
      <c r="G52" s="67" t="str">
        <f>IF(F52=0,"",VLOOKUP(F52,DS!$C$3:$E$75,2,0))</f>
        <v>0300450673</v>
      </c>
      <c r="H52" s="113" t="s">
        <v>562</v>
      </c>
      <c r="I52" s="125">
        <v>900500</v>
      </c>
      <c r="J52" s="111"/>
      <c r="K52" s="122">
        <v>90050</v>
      </c>
      <c r="L52" s="120"/>
      <c r="M52" s="123"/>
      <c r="N52" s="117"/>
    </row>
    <row r="53" spans="2:14" ht="38.25" customHeight="1">
      <c r="B53" s="111" t="s">
        <v>376</v>
      </c>
      <c r="C53" s="67" t="str">
        <f>IF(F53=0,"",VLOOKUP(F53,DS!$C$3:$E$75,3,0))</f>
        <v>SP/15P</v>
      </c>
      <c r="D53" s="112" t="s">
        <v>563</v>
      </c>
      <c r="E53" s="112">
        <v>42828</v>
      </c>
      <c r="F53" s="113" t="s">
        <v>564</v>
      </c>
      <c r="G53" s="67" t="str">
        <f>IF(F53=0,"",VLOOKUP(F53,DS!$C$3:$E$75,2,0))</f>
        <v>0302345459</v>
      </c>
      <c r="H53" s="113" t="s">
        <v>565</v>
      </c>
      <c r="I53" s="125">
        <v>1009091</v>
      </c>
      <c r="J53" s="111"/>
      <c r="K53" s="122">
        <v>100909</v>
      </c>
      <c r="L53" s="120"/>
      <c r="M53" s="123"/>
      <c r="N53" s="117"/>
    </row>
    <row r="54" spans="2:14" ht="38.25" customHeight="1">
      <c r="B54" s="111" t="s">
        <v>380</v>
      </c>
      <c r="C54" s="67" t="str">
        <f>IF(F54=0,"",VLOOKUP(F54,DS!$C$3:$E$75,3,0))</f>
        <v>LA/16E</v>
      </c>
      <c r="D54" s="112" t="s">
        <v>566</v>
      </c>
      <c r="E54" s="112">
        <v>42831</v>
      </c>
      <c r="F54" s="113" t="s">
        <v>348</v>
      </c>
      <c r="G54" s="67" t="str">
        <f>IF(F54=0,"",VLOOKUP(F54,DS!$C$3:$E$75,2,0))</f>
        <v>0106869738-030</v>
      </c>
      <c r="H54" s="113" t="s">
        <v>567</v>
      </c>
      <c r="I54" s="125">
        <v>3526667</v>
      </c>
      <c r="J54" s="111"/>
      <c r="K54" s="122">
        <v>352667</v>
      </c>
      <c r="L54" s="120"/>
      <c r="M54" s="123"/>
      <c r="N54" s="117"/>
    </row>
    <row r="55" spans="2:14" ht="38.25" customHeight="1">
      <c r="B55" s="111" t="s">
        <v>382</v>
      </c>
      <c r="C55" s="67" t="str">
        <f>IF(F55=0,"",VLOOKUP(F55,DS!$C$3:$E$75,3,0))</f>
        <v>AC/16P</v>
      </c>
      <c r="D55" s="112"/>
      <c r="E55" s="112">
        <v>42831</v>
      </c>
      <c r="F55" s="113" t="s">
        <v>362</v>
      </c>
      <c r="G55" s="67" t="str">
        <f>IF(F55=0,"",VLOOKUP(F55,DS!$C$3:$E$75,2,0))</f>
        <v>0300514849</v>
      </c>
      <c r="H55" s="113" t="s">
        <v>449</v>
      </c>
      <c r="I55" s="125">
        <v>11631818</v>
      </c>
      <c r="J55" s="111"/>
      <c r="K55" s="122">
        <v>1163182</v>
      </c>
      <c r="L55" s="120"/>
      <c r="M55" s="123"/>
      <c r="N55" s="117"/>
    </row>
    <row r="56" spans="2:14" ht="27" customHeight="1">
      <c r="B56" s="111" t="s">
        <v>385</v>
      </c>
      <c r="C56" s="67" t="str">
        <f>IF(F56=0,"",VLOOKUP(F56,DS!$C$3:$E$75,3,0))</f>
        <v>PL/16P</v>
      </c>
      <c r="D56" s="112"/>
      <c r="E56" s="112">
        <v>42832</v>
      </c>
      <c r="F56" s="113" t="s">
        <v>447</v>
      </c>
      <c r="G56" s="67" t="str">
        <f>IF(F56=0,"",VLOOKUP(F56,DS!$C$3:$E$75,2,0))</f>
        <v>0304791385</v>
      </c>
      <c r="H56" s="113" t="s">
        <v>568</v>
      </c>
      <c r="I56" s="125">
        <v>5454545</v>
      </c>
      <c r="J56" s="111"/>
      <c r="K56" s="122">
        <v>545455</v>
      </c>
      <c r="L56" s="120"/>
      <c r="M56" s="123"/>
      <c r="N56" s="117"/>
    </row>
    <row r="57" spans="2:14" ht="33.75" customHeight="1">
      <c r="B57" s="111" t="s">
        <v>389</v>
      </c>
      <c r="C57" s="67" t="str">
        <f>IF(F57=0,"",VLOOKUP(F57,DS!$C$3:$E$75,3,0))</f>
        <v>AA/14P</v>
      </c>
      <c r="D57" s="112" t="s">
        <v>569</v>
      </c>
      <c r="E57" s="112">
        <v>42836</v>
      </c>
      <c r="F57" s="113" t="s">
        <v>358</v>
      </c>
      <c r="G57" s="67" t="str">
        <f>IF(F57=0,"",VLOOKUP(F57,DS!$C$3:$E$75,2,0))</f>
        <v>0302499201</v>
      </c>
      <c r="H57" s="113" t="s">
        <v>359</v>
      </c>
      <c r="I57" s="125">
        <v>10068182</v>
      </c>
      <c r="J57" s="111"/>
      <c r="K57" s="122">
        <v>1006818</v>
      </c>
      <c r="L57" s="120"/>
      <c r="M57" s="123"/>
      <c r="N57" s="117"/>
    </row>
    <row r="58" spans="2:14" ht="33.75" customHeight="1">
      <c r="B58" s="111" t="s">
        <v>391</v>
      </c>
      <c r="C58" s="67" t="str">
        <f>IF(F58=0,"",VLOOKUP(F58,DS!$C$3:$E$75,3,0))</f>
        <v>TT/16P</v>
      </c>
      <c r="D58" s="112" t="s">
        <v>570</v>
      </c>
      <c r="E58" s="112">
        <v>42838</v>
      </c>
      <c r="F58" s="113" t="s">
        <v>354</v>
      </c>
      <c r="G58" s="67" t="str">
        <f>IF(F58=0,"",VLOOKUP(F58,DS!$C$3:$E$75,2,0))</f>
        <v>0300710843</v>
      </c>
      <c r="H58" s="113" t="s">
        <v>571</v>
      </c>
      <c r="I58" s="125">
        <v>668720</v>
      </c>
      <c r="J58" s="111"/>
      <c r="K58" s="122">
        <v>66872</v>
      </c>
      <c r="L58" s="120"/>
      <c r="M58" s="123"/>
      <c r="N58" s="117"/>
    </row>
    <row r="59" spans="2:14" ht="33.75" customHeight="1">
      <c r="B59" s="111" t="s">
        <v>394</v>
      </c>
      <c r="C59" s="67" t="str">
        <f>IF(F59=0,"",VLOOKUP(F59,DS!$C$3:$E$75,3,0))</f>
        <v>GN/17P</v>
      </c>
      <c r="D59" s="112"/>
      <c r="E59" s="112">
        <v>42838</v>
      </c>
      <c r="F59" s="113" t="s">
        <v>572</v>
      </c>
      <c r="G59" s="67" t="str">
        <f>IF(F59=0,"",VLOOKUP(F59,DS!$C$3:$E$75,2,0))</f>
        <v>0304697569</v>
      </c>
      <c r="H59" s="113" t="s">
        <v>573</v>
      </c>
      <c r="I59" s="125">
        <v>7090909</v>
      </c>
      <c r="J59" s="111"/>
      <c r="K59" s="122">
        <v>709091</v>
      </c>
      <c r="L59" s="120"/>
      <c r="M59" s="123"/>
      <c r="N59" s="117"/>
    </row>
    <row r="60" spans="2:14" ht="33.75" customHeight="1">
      <c r="B60" s="111" t="s">
        <v>398</v>
      </c>
      <c r="C60" s="67" t="str">
        <f>IF(F60=0,"",VLOOKUP(F60,DS!$C$3:$E$75,3,0))</f>
        <v>AC/16P</v>
      </c>
      <c r="D60" s="112"/>
      <c r="E60" s="112">
        <v>42839</v>
      </c>
      <c r="F60" s="113" t="s">
        <v>362</v>
      </c>
      <c r="G60" s="67" t="str">
        <f>IF(F60=0,"",VLOOKUP(F60,DS!$C$3:$E$75,2,0))</f>
        <v>0300514849</v>
      </c>
      <c r="H60" s="113" t="s">
        <v>574</v>
      </c>
      <c r="I60" s="125">
        <v>6868182</v>
      </c>
      <c r="J60" s="111"/>
      <c r="K60" s="122">
        <v>686818</v>
      </c>
      <c r="L60" s="120"/>
      <c r="M60" s="126" t="s">
        <v>524</v>
      </c>
      <c r="N60" s="117"/>
    </row>
    <row r="61" spans="2:14" ht="33.75" customHeight="1">
      <c r="B61" s="111" t="s">
        <v>400</v>
      </c>
      <c r="C61" s="67" t="str">
        <f>IF(F61=0,"",VLOOKUP(F61,DS!$C$3:$E$75,3,0))</f>
        <v>AA/16P</v>
      </c>
      <c r="D61" s="112"/>
      <c r="E61" s="112">
        <v>42840</v>
      </c>
      <c r="F61" s="113" t="s">
        <v>446</v>
      </c>
      <c r="G61" s="67" t="str">
        <f>IF(F61=0,"",VLOOKUP(F61,DS!$C$3:$E$75,2,0))</f>
        <v>0300602277</v>
      </c>
      <c r="H61" s="113" t="s">
        <v>575</v>
      </c>
      <c r="I61" s="125">
        <v>436364</v>
      </c>
      <c r="J61" s="111"/>
      <c r="K61" s="122">
        <v>43636</v>
      </c>
      <c r="L61" s="120"/>
      <c r="M61" s="126"/>
      <c r="N61" s="117"/>
    </row>
    <row r="62" spans="2:14" ht="33.75" customHeight="1">
      <c r="B62" s="111" t="s">
        <v>403</v>
      </c>
      <c r="C62" s="67" t="str">
        <f>IF(F62=0,"",VLOOKUP(F62,DS!$C$3:$E$75,3,0))</f>
        <v>TC/17P</v>
      </c>
      <c r="D62" s="112"/>
      <c r="E62" s="112">
        <v>42840</v>
      </c>
      <c r="F62" s="113" t="s">
        <v>448</v>
      </c>
      <c r="G62" s="67" t="str">
        <f>IF(F62=0,"",VLOOKUP(F62,DS!$C$3:$E$75,2,0))</f>
        <v>0304875444</v>
      </c>
      <c r="H62" s="113" t="s">
        <v>574</v>
      </c>
      <c r="I62" s="125">
        <v>409091</v>
      </c>
      <c r="J62" s="111"/>
      <c r="K62" s="125">
        <v>40909</v>
      </c>
      <c r="L62" s="120"/>
      <c r="M62" s="126"/>
      <c r="N62" s="117"/>
    </row>
    <row r="63" spans="2:14" ht="33.75" customHeight="1">
      <c r="B63" s="111" t="s">
        <v>407</v>
      </c>
      <c r="C63" s="67" t="str">
        <f>IF(F63=0,"",VLOOKUP(F63,DS!$C$3:$E$75,3,0))</f>
        <v>AA/16P</v>
      </c>
      <c r="D63" s="112" t="s">
        <v>576</v>
      </c>
      <c r="E63" s="112">
        <v>42841</v>
      </c>
      <c r="F63" s="113" t="s">
        <v>344</v>
      </c>
      <c r="G63" s="67" t="str">
        <f>IF(F63=0,"",VLOOKUP(F63,DS!$C$3:$E$75,2,0))</f>
        <v>0300450673</v>
      </c>
      <c r="H63" s="113" t="s">
        <v>577</v>
      </c>
      <c r="I63" s="125">
        <v>2222136</v>
      </c>
      <c r="J63" s="111"/>
      <c r="K63" s="122">
        <v>222214</v>
      </c>
      <c r="L63" s="120"/>
      <c r="M63" s="126"/>
      <c r="N63" s="117"/>
    </row>
    <row r="64" spans="2:14" ht="33.75" customHeight="1">
      <c r="B64" s="111" t="s">
        <v>408</v>
      </c>
      <c r="C64" s="67" t="str">
        <f>IF(F64=0,"",VLOOKUP(F64,DS!$C$3:$E$75,3,0))</f>
        <v>TP/17P</v>
      </c>
      <c r="D64" s="112" t="s">
        <v>578</v>
      </c>
      <c r="E64" s="112">
        <v>42844</v>
      </c>
      <c r="F64" s="113" t="s">
        <v>336</v>
      </c>
      <c r="G64" s="67" t="str">
        <f>IF(F64=0,"",VLOOKUP(F64,DS!$C$3:$E$75,2,0))</f>
        <v>302554935</v>
      </c>
      <c r="H64" s="113" t="s">
        <v>337</v>
      </c>
      <c r="I64" s="125">
        <v>10400000</v>
      </c>
      <c r="J64" s="111"/>
      <c r="K64" s="122">
        <v>520000</v>
      </c>
      <c r="L64" s="120"/>
      <c r="M64" s="126"/>
      <c r="N64" s="117"/>
    </row>
    <row r="65" spans="2:14" ht="33.75" customHeight="1">
      <c r="B65" s="111" t="s">
        <v>409</v>
      </c>
      <c r="C65" s="67" t="str">
        <f>IF(F65=0,"",VLOOKUP(F65,DS!$C$3:$E$75,3,0))</f>
        <v>AA/16P</v>
      </c>
      <c r="D65" s="112" t="s">
        <v>579</v>
      </c>
      <c r="E65" s="112">
        <v>42844</v>
      </c>
      <c r="F65" s="113" t="s">
        <v>344</v>
      </c>
      <c r="G65" s="67" t="str">
        <f>IF(F65=0,"",VLOOKUP(F65,DS!$C$3:$E$75,2,0))</f>
        <v>0300450673</v>
      </c>
      <c r="H65" s="113" t="s">
        <v>577</v>
      </c>
      <c r="I65" s="125">
        <v>1753045</v>
      </c>
      <c r="J65" s="111"/>
      <c r="K65" s="122">
        <v>175305</v>
      </c>
      <c r="L65" s="120"/>
      <c r="M65" s="126"/>
      <c r="N65" s="117"/>
    </row>
    <row r="66" spans="2:14" ht="33.75" customHeight="1">
      <c r="B66" s="111" t="s">
        <v>410</v>
      </c>
      <c r="C66" s="67" t="str">
        <f>IF(F66=0,"",VLOOKUP(F66,DS!$C$3:$E$75,3,0))</f>
        <v>DP/16T</v>
      </c>
      <c r="D66" s="112" t="s">
        <v>580</v>
      </c>
      <c r="E66" s="112">
        <v>42846</v>
      </c>
      <c r="F66" s="113" t="s">
        <v>581</v>
      </c>
      <c r="G66" s="67" t="str">
        <f>IF(F66=0,"",VLOOKUP(F66,DS!$C$3:$E$75,2,0))</f>
        <v>0310102555</v>
      </c>
      <c r="H66" s="113" t="s">
        <v>582</v>
      </c>
      <c r="I66" s="125">
        <v>3090909</v>
      </c>
      <c r="J66" s="111"/>
      <c r="K66" s="122">
        <v>309091</v>
      </c>
      <c r="L66" s="120"/>
      <c r="M66" s="126"/>
      <c r="N66" s="117"/>
    </row>
    <row r="67" spans="2:14" ht="33.75" customHeight="1">
      <c r="B67" s="111" t="s">
        <v>411</v>
      </c>
      <c r="C67" s="67" t="str">
        <f>IF(F67=0,"",VLOOKUP(F67,DS!$C$3:$E$75,3,0))</f>
        <v>HL/15P</v>
      </c>
      <c r="D67" s="112" t="s">
        <v>583</v>
      </c>
      <c r="E67" s="112">
        <v>42852</v>
      </c>
      <c r="F67" s="113" t="s">
        <v>396</v>
      </c>
      <c r="G67" s="67" t="str">
        <f>IF(F67=0,"",VLOOKUP(F67,DS!$C$3:$E$75,2,0))</f>
        <v>1100678866</v>
      </c>
      <c r="H67" s="113" t="s">
        <v>584</v>
      </c>
      <c r="I67" s="125">
        <v>11500000</v>
      </c>
      <c r="J67" s="111"/>
      <c r="K67" s="122">
        <v>1150000</v>
      </c>
      <c r="L67" s="120"/>
      <c r="M67" s="126"/>
      <c r="N67" s="117"/>
    </row>
    <row r="68" spans="2:14" ht="33.75" customHeight="1">
      <c r="B68" s="111" t="s">
        <v>412</v>
      </c>
      <c r="C68" s="67" t="str">
        <f>IF(F68=0,"",VLOOKUP(F68,DS!$C$3:$E$75,3,0))</f>
        <v>AC/16P</v>
      </c>
      <c r="D68" s="112" t="s">
        <v>585</v>
      </c>
      <c r="E68" s="112">
        <v>42854</v>
      </c>
      <c r="F68" s="113" t="s">
        <v>451</v>
      </c>
      <c r="G68" s="67" t="str">
        <f>IF(F68=0,"",VLOOKUP(F68,DS!$C$3:$E$75,2,0))</f>
        <v>0104093672</v>
      </c>
      <c r="H68" s="113" t="s">
        <v>586</v>
      </c>
      <c r="I68" s="125">
        <v>247595</v>
      </c>
      <c r="J68" s="111"/>
      <c r="K68" s="122">
        <v>24760</v>
      </c>
      <c r="L68" s="120"/>
      <c r="M68" s="126"/>
      <c r="N68" s="117"/>
    </row>
    <row r="69" spans="2:14" ht="33.75" customHeight="1">
      <c r="B69" s="111" t="s">
        <v>413</v>
      </c>
      <c r="C69" s="67"/>
      <c r="D69" s="112"/>
      <c r="E69" s="112">
        <v>42854</v>
      </c>
      <c r="F69" s="113" t="s">
        <v>401</v>
      </c>
      <c r="G69" s="67"/>
      <c r="H69" s="113" t="s">
        <v>587</v>
      </c>
      <c r="I69" s="125">
        <v>1756364</v>
      </c>
      <c r="J69" s="111"/>
      <c r="K69" s="122">
        <v>175636</v>
      </c>
      <c r="L69" s="120"/>
      <c r="M69" s="126"/>
      <c r="N69" s="117"/>
    </row>
    <row r="70" spans="2:14" ht="33.75" customHeight="1">
      <c r="B70" s="111" t="s">
        <v>414</v>
      </c>
      <c r="C70" s="67" t="str">
        <f>IF(F70=0,"",VLOOKUP(F70,DS!$C$3:$E$75,3,0))</f>
        <v>AA/16P</v>
      </c>
      <c r="D70" s="112" t="s">
        <v>588</v>
      </c>
      <c r="E70" s="112">
        <v>42855</v>
      </c>
      <c r="F70" s="113" t="s">
        <v>344</v>
      </c>
      <c r="G70" s="67" t="str">
        <f>IF(F70=0,"",VLOOKUP(F70,DS!$C$3:$E$75,2,0))</f>
        <v>0300450673</v>
      </c>
      <c r="H70" s="113" t="s">
        <v>577</v>
      </c>
      <c r="I70" s="125">
        <v>4992300</v>
      </c>
      <c r="J70" s="111"/>
      <c r="K70" s="122">
        <v>499230</v>
      </c>
      <c r="L70" s="120"/>
      <c r="M70" s="126"/>
      <c r="N70" s="117"/>
    </row>
    <row r="71" spans="2:14" ht="33.75" customHeight="1">
      <c r="B71" s="111" t="s">
        <v>415</v>
      </c>
      <c r="C71" s="67" t="str">
        <f>IF(F71=0,"",VLOOKUP(F71,DS!$C$3:$E$75,3,0))</f>
        <v>AA/17T</v>
      </c>
      <c r="D71" s="112" t="s">
        <v>404</v>
      </c>
      <c r="E71" s="112">
        <v>42828</v>
      </c>
      <c r="F71" s="113" t="s">
        <v>405</v>
      </c>
      <c r="G71" s="67" t="str">
        <f>IF(F71=0,"",VLOOKUP(F71,DS!$C$3:$E$75,2,0))</f>
        <v>0101057919-029</v>
      </c>
      <c r="H71" s="113" t="s">
        <v>406</v>
      </c>
      <c r="I71" s="125">
        <v>10000</v>
      </c>
      <c r="J71" s="111"/>
      <c r="K71" s="122">
        <v>1000</v>
      </c>
      <c r="L71" s="120"/>
      <c r="M71" s="126"/>
      <c r="N71" s="117"/>
    </row>
    <row r="72" spans="2:14" ht="27" customHeight="1">
      <c r="B72" s="111" t="s">
        <v>417</v>
      </c>
      <c r="C72" s="67" t="str">
        <f>IF(F72=0,"",VLOOKUP(F72,DS!$C$3:$E$75,3,0))</f>
        <v>AA/17T</v>
      </c>
      <c r="D72" s="112" t="s">
        <v>404</v>
      </c>
      <c r="E72" s="112">
        <v>42829</v>
      </c>
      <c r="F72" s="113" t="s">
        <v>405</v>
      </c>
      <c r="G72" s="67" t="str">
        <f>IF(F72=0,"",VLOOKUP(F72,DS!$C$3:$E$75,2,0))</f>
        <v>0101057919-029</v>
      </c>
      <c r="H72" s="113" t="s">
        <v>406</v>
      </c>
      <c r="I72" s="125">
        <v>10000</v>
      </c>
      <c r="J72" s="111"/>
      <c r="K72" s="122">
        <v>1000</v>
      </c>
      <c r="L72" s="120"/>
      <c r="M72" s="126"/>
      <c r="N72" s="117"/>
    </row>
    <row r="73" spans="2:14" ht="27" customHeight="1">
      <c r="B73" s="111" t="s">
        <v>421</v>
      </c>
      <c r="C73" s="67" t="str">
        <f>IF(F73=0,"",VLOOKUP(F73,DS!$C$3:$E$75,3,0))</f>
        <v>AA/17T</v>
      </c>
      <c r="D73" s="112" t="s">
        <v>404</v>
      </c>
      <c r="E73" s="112">
        <v>42829</v>
      </c>
      <c r="F73" s="113" t="s">
        <v>405</v>
      </c>
      <c r="G73" s="67" t="str">
        <f>IF(F73=0,"",VLOOKUP(F73,DS!$C$3:$E$75,2,0))</f>
        <v>0101057919-029</v>
      </c>
      <c r="H73" s="113" t="s">
        <v>406</v>
      </c>
      <c r="I73" s="125">
        <v>10000</v>
      </c>
      <c r="J73" s="111"/>
      <c r="K73" s="122">
        <v>1000</v>
      </c>
      <c r="L73" s="120"/>
      <c r="M73" s="126"/>
      <c r="N73" s="117"/>
    </row>
    <row r="74" spans="2:14" ht="27" customHeight="1">
      <c r="B74" s="111" t="s">
        <v>422</v>
      </c>
      <c r="C74" s="67" t="str">
        <f>IF(F74=0,"",VLOOKUP(F74,DS!$C$3:$E$75,3,0))</f>
        <v>AA/17T</v>
      </c>
      <c r="D74" s="112" t="s">
        <v>404</v>
      </c>
      <c r="E74" s="112">
        <v>42829</v>
      </c>
      <c r="F74" s="113" t="s">
        <v>405</v>
      </c>
      <c r="G74" s="67" t="str">
        <f>IF(F74=0,"",VLOOKUP(F74,DS!$C$3:$E$75,2,0))</f>
        <v>0101057919-029</v>
      </c>
      <c r="H74" s="113" t="s">
        <v>406</v>
      </c>
      <c r="I74" s="125">
        <v>10000</v>
      </c>
      <c r="J74" s="111"/>
      <c r="K74" s="122">
        <v>1000</v>
      </c>
      <c r="L74" s="120"/>
      <c r="M74" s="126"/>
      <c r="N74" s="117"/>
    </row>
    <row r="75" spans="2:14" ht="27" customHeight="1">
      <c r="B75" s="111" t="s">
        <v>423</v>
      </c>
      <c r="C75" s="67" t="str">
        <f>IF(F75=0,"",VLOOKUP(F75,DS!$C$3:$E$75,3,0))</f>
        <v>AA/17T</v>
      </c>
      <c r="D75" s="112" t="s">
        <v>404</v>
      </c>
      <c r="E75" s="112">
        <v>42829</v>
      </c>
      <c r="F75" s="113" t="s">
        <v>405</v>
      </c>
      <c r="G75" s="67" t="str">
        <f>IF(F75=0,"",VLOOKUP(F75,DS!$C$3:$E$75,2,0))</f>
        <v>0101057919-029</v>
      </c>
      <c r="H75" s="113" t="s">
        <v>406</v>
      </c>
      <c r="I75" s="125">
        <v>10000</v>
      </c>
      <c r="J75" s="111"/>
      <c r="K75" s="122">
        <v>1000</v>
      </c>
      <c r="L75" s="120"/>
      <c r="M75" s="126"/>
      <c r="N75" s="117"/>
    </row>
    <row r="76" spans="2:14" ht="27" customHeight="1">
      <c r="B76" s="111" t="s">
        <v>424</v>
      </c>
      <c r="C76" s="67" t="str">
        <f>IF(F76=0,"",VLOOKUP(F76,DS!$C$3:$E$75,3,0))</f>
        <v>AA/17T</v>
      </c>
      <c r="D76" s="112" t="s">
        <v>404</v>
      </c>
      <c r="E76" s="112">
        <v>42829</v>
      </c>
      <c r="F76" s="113" t="s">
        <v>405</v>
      </c>
      <c r="G76" s="67" t="str">
        <f>IF(F76=0,"",VLOOKUP(F76,DS!$C$3:$E$75,2,0))</f>
        <v>0101057919-029</v>
      </c>
      <c r="H76" s="113" t="s">
        <v>406</v>
      </c>
      <c r="I76" s="125">
        <v>10000</v>
      </c>
      <c r="J76" s="111"/>
      <c r="K76" s="122">
        <v>1000</v>
      </c>
      <c r="L76" s="120"/>
      <c r="M76" s="126"/>
      <c r="N76" s="117"/>
    </row>
    <row r="77" spans="2:14" ht="27" customHeight="1">
      <c r="B77" s="111" t="s">
        <v>425</v>
      </c>
      <c r="C77" s="67" t="str">
        <f>IF(F77=0,"",VLOOKUP(F77,DS!$C$3:$E$75,3,0))</f>
        <v>AA/17T</v>
      </c>
      <c r="D77" s="112" t="s">
        <v>404</v>
      </c>
      <c r="E77" s="112">
        <v>42829</v>
      </c>
      <c r="F77" s="113" t="s">
        <v>405</v>
      </c>
      <c r="G77" s="67" t="str">
        <f>IF(F77=0,"",VLOOKUP(F77,DS!$C$3:$E$75,2,0))</f>
        <v>0101057919-029</v>
      </c>
      <c r="H77" s="113" t="s">
        <v>406</v>
      </c>
      <c r="I77" s="125">
        <v>10000</v>
      </c>
      <c r="J77" s="111"/>
      <c r="K77" s="122">
        <v>1000</v>
      </c>
      <c r="L77" s="120"/>
      <c r="M77" s="126"/>
      <c r="N77" s="117"/>
    </row>
    <row r="78" spans="2:14" ht="27" customHeight="1">
      <c r="B78" s="111" t="s">
        <v>589</v>
      </c>
      <c r="C78" s="67" t="str">
        <f>IF(F78=0,"",VLOOKUP(F78,DS!$C$3:$E$75,3,0))</f>
        <v>AA/17T</v>
      </c>
      <c r="D78" s="112" t="s">
        <v>404</v>
      </c>
      <c r="E78" s="112">
        <v>42829</v>
      </c>
      <c r="F78" s="113" t="s">
        <v>405</v>
      </c>
      <c r="G78" s="67" t="str">
        <f>IF(F78=0,"",VLOOKUP(F78,DS!$C$3:$E$75,2,0))</f>
        <v>0101057919-029</v>
      </c>
      <c r="H78" s="113" t="s">
        <v>590</v>
      </c>
      <c r="I78" s="125">
        <v>298468</v>
      </c>
      <c r="J78" s="111"/>
      <c r="K78" s="122">
        <v>29847</v>
      </c>
      <c r="L78" s="120"/>
      <c r="M78" s="126"/>
      <c r="N78" s="117"/>
    </row>
    <row r="79" spans="2:14" ht="27" customHeight="1">
      <c r="B79" s="111" t="s">
        <v>591</v>
      </c>
      <c r="C79" s="67" t="str">
        <f>IF(F79=0,"",VLOOKUP(F79,DS!$C$3:$E$75,3,0))</f>
        <v>AA/17T</v>
      </c>
      <c r="D79" s="112" t="s">
        <v>404</v>
      </c>
      <c r="E79" s="112">
        <v>42829</v>
      </c>
      <c r="F79" s="113" t="s">
        <v>405</v>
      </c>
      <c r="G79" s="67" t="str">
        <f>IF(F79=0,"",VLOOKUP(F79,DS!$C$3:$E$75,2,0))</f>
        <v>0101057919-029</v>
      </c>
      <c r="H79" s="113" t="s">
        <v>406</v>
      </c>
      <c r="I79" s="125">
        <v>425833</v>
      </c>
      <c r="J79" s="111"/>
      <c r="K79" s="122">
        <v>42583</v>
      </c>
      <c r="L79" s="120"/>
      <c r="M79" s="126"/>
      <c r="N79" s="117"/>
    </row>
    <row r="80" spans="2:14" ht="27" customHeight="1">
      <c r="B80" s="111" t="s">
        <v>592</v>
      </c>
      <c r="C80" s="67" t="str">
        <f>IF(F80=0,"",VLOOKUP(F80,DS!$C$3:$E$75,3,0))</f>
        <v>AA/17T</v>
      </c>
      <c r="D80" s="112" t="s">
        <v>404</v>
      </c>
      <c r="E80" s="112">
        <v>42844</v>
      </c>
      <c r="F80" s="113" t="s">
        <v>405</v>
      </c>
      <c r="G80" s="67" t="str">
        <f>IF(F80=0,"",VLOOKUP(F80,DS!$C$3:$E$75,2,0))</f>
        <v>0101057919-029</v>
      </c>
      <c r="H80" s="113" t="s">
        <v>406</v>
      </c>
      <c r="I80" s="125">
        <v>10000</v>
      </c>
      <c r="J80" s="111"/>
      <c r="K80" s="122">
        <v>1000</v>
      </c>
      <c r="L80" s="120"/>
      <c r="M80" s="126"/>
      <c r="N80" s="117"/>
    </row>
    <row r="81" spans="2:14" ht="27" customHeight="1">
      <c r="B81" s="111" t="s">
        <v>593</v>
      </c>
      <c r="C81" s="67" t="str">
        <f>IF(F81=0,"",VLOOKUP(F81,DS!$C$3:$E$75,3,0))</f>
        <v>AA/17T</v>
      </c>
      <c r="D81" s="112" t="s">
        <v>404</v>
      </c>
      <c r="E81" s="112">
        <v>42845</v>
      </c>
      <c r="F81" s="113" t="s">
        <v>405</v>
      </c>
      <c r="G81" s="67" t="str">
        <f>IF(F81=0,"",VLOOKUP(F81,DS!$C$3:$E$75,2,0))</f>
        <v>0101057919-029</v>
      </c>
      <c r="H81" s="113" t="s">
        <v>525</v>
      </c>
      <c r="I81" s="125">
        <v>227800</v>
      </c>
      <c r="J81" s="111"/>
      <c r="K81" s="122">
        <v>22780</v>
      </c>
      <c r="L81" s="120"/>
      <c r="M81" s="126"/>
      <c r="N81" s="117"/>
    </row>
    <row r="82" spans="2:14" ht="27" customHeight="1">
      <c r="B82" s="111" t="s">
        <v>594</v>
      </c>
      <c r="C82" s="67" t="str">
        <f>IF(F82=0,"",VLOOKUP(F82,DS!$C$3:$E$75,3,0))</f>
        <v>AA/17T</v>
      </c>
      <c r="D82" s="112" t="s">
        <v>404</v>
      </c>
      <c r="E82" s="112">
        <v>42845</v>
      </c>
      <c r="F82" s="113" t="s">
        <v>405</v>
      </c>
      <c r="G82" s="67" t="str">
        <f>IF(F82=0,"",VLOOKUP(F82,DS!$C$3:$E$75,2,0))</f>
        <v>0101057919-029</v>
      </c>
      <c r="H82" s="113" t="s">
        <v>525</v>
      </c>
      <c r="I82" s="125">
        <v>455600</v>
      </c>
      <c r="J82" s="111"/>
      <c r="K82" s="122">
        <v>45560</v>
      </c>
      <c r="L82" s="120"/>
      <c r="M82" s="126"/>
      <c r="N82" s="117"/>
    </row>
    <row r="83" spans="2:14" ht="27" customHeight="1">
      <c r="B83" s="111" t="s">
        <v>595</v>
      </c>
      <c r="C83" s="67" t="str">
        <f>IF(F83=0,"",VLOOKUP(F83,DS!$C$3:$E$75,3,0))</f>
        <v>AA/17T</v>
      </c>
      <c r="D83" s="112" t="s">
        <v>404</v>
      </c>
      <c r="E83" s="112">
        <v>42845</v>
      </c>
      <c r="F83" s="113" t="s">
        <v>405</v>
      </c>
      <c r="G83" s="67" t="str">
        <f>IF(F83=0,"",VLOOKUP(F83,DS!$C$3:$E$75,2,0))</f>
        <v>0101057919-029</v>
      </c>
      <c r="H83" s="113" t="s">
        <v>596</v>
      </c>
      <c r="I83" s="125">
        <v>1000000</v>
      </c>
      <c r="J83" s="111"/>
      <c r="K83" s="122">
        <v>100000</v>
      </c>
      <c r="L83" s="120"/>
      <c r="M83" s="126"/>
      <c r="N83" s="117"/>
    </row>
    <row r="84" spans="2:14" ht="27" customHeight="1">
      <c r="B84" s="111" t="s">
        <v>597</v>
      </c>
      <c r="C84" s="67" t="str">
        <f>IF(F84=0,"",VLOOKUP(F84,DS!$C$3:$E$75,3,0))</f>
        <v>AA/17T</v>
      </c>
      <c r="D84" s="112" t="s">
        <v>404</v>
      </c>
      <c r="E84" s="112">
        <v>42845</v>
      </c>
      <c r="F84" s="113" t="s">
        <v>405</v>
      </c>
      <c r="G84" s="67" t="str">
        <f>IF(F84=0,"",VLOOKUP(F84,DS!$C$3:$E$75,2,0))</f>
        <v>0101057919-029</v>
      </c>
      <c r="H84" s="113" t="s">
        <v>406</v>
      </c>
      <c r="I84" s="125">
        <v>496080</v>
      </c>
      <c r="J84" s="111"/>
      <c r="K84" s="122">
        <v>49608</v>
      </c>
      <c r="L84" s="120"/>
      <c r="M84" s="126"/>
      <c r="N84" s="117"/>
    </row>
    <row r="85" spans="2:14" ht="27" customHeight="1">
      <c r="B85" s="111" t="s">
        <v>598</v>
      </c>
      <c r="C85" s="67" t="str">
        <f>IF(F85=0,"",VLOOKUP(F85,DS!$C$3:$E$75,3,0))</f>
        <v>AA/17T</v>
      </c>
      <c r="D85" s="112" t="s">
        <v>404</v>
      </c>
      <c r="E85" s="112">
        <v>42845</v>
      </c>
      <c r="F85" s="113" t="s">
        <v>405</v>
      </c>
      <c r="G85" s="67" t="str">
        <f>IF(F85=0,"",VLOOKUP(F85,DS!$C$3:$E$75,2,0))</f>
        <v>0101057919-029</v>
      </c>
      <c r="H85" s="113" t="s">
        <v>406</v>
      </c>
      <c r="I85" s="125">
        <v>425833</v>
      </c>
      <c r="J85" s="111"/>
      <c r="K85" s="122">
        <v>42583</v>
      </c>
      <c r="L85" s="120"/>
      <c r="M85" s="126"/>
      <c r="N85" s="117"/>
    </row>
    <row r="86" spans="2:14" ht="27" customHeight="1">
      <c r="B86" s="111" t="s">
        <v>599</v>
      </c>
      <c r="C86" s="67" t="str">
        <f>IF(F86=0,"",VLOOKUP(F86,DS!$C$3:$E$75,3,0))</f>
        <v>AA/17T</v>
      </c>
      <c r="D86" s="112" t="s">
        <v>404</v>
      </c>
      <c r="E86" s="112">
        <v>42846</v>
      </c>
      <c r="F86" s="113" t="s">
        <v>405</v>
      </c>
      <c r="G86" s="67" t="str">
        <f>IF(F86=0,"",VLOOKUP(F86,DS!$C$3:$E$75,2,0))</f>
        <v>0101057919-029</v>
      </c>
      <c r="H86" s="113" t="s">
        <v>406</v>
      </c>
      <c r="I86" s="125">
        <v>75000</v>
      </c>
      <c r="J86" s="111"/>
      <c r="K86" s="122">
        <v>7500</v>
      </c>
      <c r="L86" s="120"/>
      <c r="M86" s="126"/>
      <c r="N86" s="117"/>
    </row>
    <row r="87" spans="2:14" ht="27" customHeight="1">
      <c r="B87" s="111" t="s">
        <v>600</v>
      </c>
      <c r="C87" s="67" t="str">
        <f>IF(F87=0,"",VLOOKUP(F87,DS!$C$3:$E$75,3,0))</f>
        <v>AA/17T</v>
      </c>
      <c r="D87" s="112" t="s">
        <v>404</v>
      </c>
      <c r="E87" s="112">
        <v>42851</v>
      </c>
      <c r="F87" s="113" t="s">
        <v>405</v>
      </c>
      <c r="G87" s="67" t="str">
        <f>IF(F87=0,"",VLOOKUP(F87,DS!$C$3:$E$75,2,0))</f>
        <v>0101057919-029</v>
      </c>
      <c r="H87" s="113" t="s">
        <v>406</v>
      </c>
      <c r="I87" s="125">
        <v>656007</v>
      </c>
      <c r="J87" s="111"/>
      <c r="K87" s="122">
        <v>65601</v>
      </c>
      <c r="L87" s="120"/>
      <c r="M87" s="126"/>
      <c r="N87" s="117"/>
    </row>
    <row r="88" spans="2:14" ht="27" customHeight="1">
      <c r="B88" s="111" t="s">
        <v>601</v>
      </c>
      <c r="C88" s="67" t="str">
        <f>IF(F88=0,"",VLOOKUP(F88,DS!$C$3:$E$75,3,0))</f>
        <v>AA/17T</v>
      </c>
      <c r="D88" s="112" t="s">
        <v>404</v>
      </c>
      <c r="E88" s="112">
        <v>42852</v>
      </c>
      <c r="F88" s="113" t="s">
        <v>405</v>
      </c>
      <c r="G88" s="67" t="str">
        <f>IF(F88=0,"",VLOOKUP(F88,DS!$C$3:$E$75,2,0))</f>
        <v>0101057919-029</v>
      </c>
      <c r="H88" s="113" t="s">
        <v>525</v>
      </c>
      <c r="I88" s="125">
        <v>113800</v>
      </c>
      <c r="J88" s="111"/>
      <c r="K88" s="122">
        <v>11380</v>
      </c>
      <c r="L88" s="120"/>
      <c r="M88" s="126"/>
      <c r="N88" s="117"/>
    </row>
    <row r="89" spans="2:14" ht="33.75" customHeight="1">
      <c r="B89" s="111" t="s">
        <v>602</v>
      </c>
      <c r="C89" s="67" t="str">
        <f>IF(F89=0,"",VLOOKUP(F89,DS!$C$3:$E$75,3,0))</f>
        <v>AA/17T</v>
      </c>
      <c r="D89" s="112" t="s">
        <v>404</v>
      </c>
      <c r="E89" s="112">
        <v>42853</v>
      </c>
      <c r="F89" s="113" t="s">
        <v>405</v>
      </c>
      <c r="G89" s="67" t="str">
        <f>IF(F89=0,"",VLOOKUP(F89,DS!$C$3:$E$75,2,0))</f>
        <v>0101057919-029</v>
      </c>
      <c r="H89" s="113" t="s">
        <v>525</v>
      </c>
      <c r="I89" s="125">
        <v>3162730</v>
      </c>
      <c r="J89" s="111"/>
      <c r="K89" s="122">
        <v>316273</v>
      </c>
      <c r="L89" s="120"/>
      <c r="M89" s="126"/>
      <c r="N89" s="117"/>
    </row>
    <row r="90" spans="2:14" ht="33.75" customHeight="1">
      <c r="B90" s="111" t="s">
        <v>603</v>
      </c>
      <c r="C90" s="67" t="str">
        <f>IF(F90=0,"",VLOOKUP(F90,DS!$C$3:$E$75,3,0))</f>
        <v>AA/17T</v>
      </c>
      <c r="D90" s="112" t="s">
        <v>404</v>
      </c>
      <c r="E90" s="112">
        <v>42853</v>
      </c>
      <c r="F90" s="113" t="s">
        <v>405</v>
      </c>
      <c r="G90" s="67" t="str">
        <f>IF(F90=0,"",VLOOKUP(F90,DS!$C$3:$E$75,2,0))</f>
        <v>0101057919-029</v>
      </c>
      <c r="H90" s="113" t="s">
        <v>406</v>
      </c>
      <c r="I90" s="125">
        <v>45000</v>
      </c>
      <c r="J90" s="111"/>
      <c r="K90" s="122">
        <v>4500</v>
      </c>
      <c r="L90" s="120"/>
      <c r="M90" s="126"/>
      <c r="N90" s="117"/>
    </row>
    <row r="91" spans="2:14" ht="33.75" customHeight="1">
      <c r="B91" s="111" t="s">
        <v>604</v>
      </c>
      <c r="C91" s="67" t="str">
        <f>IF(F91=0,"",VLOOKUP(F91,DS!$C$3:$E$75,3,0))</f>
        <v>AA/17T</v>
      </c>
      <c r="D91" s="112" t="s">
        <v>404</v>
      </c>
      <c r="E91" s="112">
        <v>42853</v>
      </c>
      <c r="F91" s="113" t="s">
        <v>405</v>
      </c>
      <c r="G91" s="67" t="str">
        <f>IF(F91=0,"",VLOOKUP(F91,DS!$C$3:$E$75,2,0))</f>
        <v>0101057919-029</v>
      </c>
      <c r="H91" s="113" t="s">
        <v>406</v>
      </c>
      <c r="I91" s="125">
        <v>15000</v>
      </c>
      <c r="J91" s="111"/>
      <c r="K91" s="122">
        <v>1500</v>
      </c>
      <c r="L91" s="120"/>
      <c r="M91" s="126"/>
      <c r="N91" s="117"/>
    </row>
    <row r="92" spans="2:14" ht="33.75" customHeight="1">
      <c r="B92" s="111" t="s">
        <v>605</v>
      </c>
      <c r="C92" s="67" t="str">
        <f>IF(F92=0,"",VLOOKUP(F92,DS!$C$3:$E$75,3,0))</f>
        <v>AA/17T</v>
      </c>
      <c r="D92" s="112" t="s">
        <v>404</v>
      </c>
      <c r="E92" s="112">
        <v>42853</v>
      </c>
      <c r="F92" s="113" t="s">
        <v>405</v>
      </c>
      <c r="G92" s="67" t="str">
        <f>IF(F92=0,"",VLOOKUP(F92,DS!$C$3:$E$75,2,0))</f>
        <v>0101057919-029</v>
      </c>
      <c r="H92" s="113" t="s">
        <v>406</v>
      </c>
      <c r="I92" s="125">
        <v>30000</v>
      </c>
      <c r="J92" s="111"/>
      <c r="K92" s="122">
        <v>3000</v>
      </c>
      <c r="L92" s="120"/>
      <c r="M92" s="126"/>
      <c r="N92" s="117"/>
    </row>
    <row r="93" spans="2:14" ht="33.75" customHeight="1">
      <c r="B93" s="111" t="s">
        <v>606</v>
      </c>
      <c r="C93" s="67" t="str">
        <f>IF(F93=0,"",VLOOKUP(F93,DS!$C$3:$E$75,3,0))</f>
        <v>AA/17T</v>
      </c>
      <c r="D93" s="112" t="s">
        <v>404</v>
      </c>
      <c r="E93" s="112">
        <v>42853</v>
      </c>
      <c r="F93" s="113" t="s">
        <v>405</v>
      </c>
      <c r="G93" s="67" t="str">
        <f>IF(F93=0,"",VLOOKUP(F93,DS!$C$3:$E$75,2,0))</f>
        <v>0101057919-029</v>
      </c>
      <c r="H93" s="113" t="s">
        <v>406</v>
      </c>
      <c r="I93" s="125">
        <v>15000</v>
      </c>
      <c r="J93" s="111"/>
      <c r="K93" s="122">
        <v>1500</v>
      </c>
      <c r="L93" s="120"/>
      <c r="M93" s="126"/>
      <c r="N93" s="117"/>
    </row>
    <row r="94" spans="2:14" ht="33.75" customHeight="1">
      <c r="B94" s="111" t="s">
        <v>607</v>
      </c>
      <c r="C94" s="67" t="str">
        <f>IF(F94=0,"",VLOOKUP(F94,DS!$C$3:$E$75,3,0))</f>
        <v>AA/17T</v>
      </c>
      <c r="D94" s="112" t="s">
        <v>404</v>
      </c>
      <c r="E94" s="112">
        <v>42853</v>
      </c>
      <c r="F94" s="113" t="s">
        <v>405</v>
      </c>
      <c r="G94" s="67" t="str">
        <f>IF(F94=0,"",VLOOKUP(F94,DS!$C$3:$E$75,2,0))</f>
        <v>0101057919-029</v>
      </c>
      <c r="H94" s="113" t="s">
        <v>406</v>
      </c>
      <c r="I94" s="125">
        <v>10000</v>
      </c>
      <c r="J94" s="111"/>
      <c r="K94" s="122">
        <v>1000</v>
      </c>
      <c r="L94" s="120"/>
      <c r="M94" s="126"/>
      <c r="N94" s="117"/>
    </row>
    <row r="95" spans="2:14" ht="33.75" customHeight="1">
      <c r="B95" s="111" t="s">
        <v>608</v>
      </c>
      <c r="C95" s="67" t="str">
        <f>IF(F95=0,"",VLOOKUP(F95,DS!$C$3:$E$75,3,0))</f>
        <v>AA/17T</v>
      </c>
      <c r="D95" s="112" t="s">
        <v>404</v>
      </c>
      <c r="E95" s="112">
        <v>42853</v>
      </c>
      <c r="F95" s="113" t="s">
        <v>405</v>
      </c>
      <c r="G95" s="67" t="str">
        <f>IF(F95=0,"",VLOOKUP(F95,DS!$C$3:$E$75,2,0))</f>
        <v>0101057919-029</v>
      </c>
      <c r="H95" s="113" t="s">
        <v>406</v>
      </c>
      <c r="I95" s="125">
        <v>10000</v>
      </c>
      <c r="J95" s="111"/>
      <c r="K95" s="122">
        <v>1000</v>
      </c>
      <c r="L95" s="120"/>
      <c r="M95" s="126"/>
      <c r="N95" s="117"/>
    </row>
    <row r="96" spans="2:14" ht="33.75" customHeight="1">
      <c r="B96" s="111" t="s">
        <v>609</v>
      </c>
      <c r="C96" s="67" t="str">
        <f>IF(F96=0,"",VLOOKUP(F96,DS!$C$3:$E$75,3,0))</f>
        <v>AA/17T</v>
      </c>
      <c r="D96" s="112" t="s">
        <v>404</v>
      </c>
      <c r="E96" s="112">
        <v>42853</v>
      </c>
      <c r="F96" s="113" t="s">
        <v>405</v>
      </c>
      <c r="G96" s="67" t="str">
        <f>IF(F96=0,"",VLOOKUP(F96,DS!$C$3:$E$75,2,0))</f>
        <v>0101057919-029</v>
      </c>
      <c r="H96" s="113" t="s">
        <v>406</v>
      </c>
      <c r="I96" s="125">
        <v>10000</v>
      </c>
      <c r="J96" s="111"/>
      <c r="K96" s="122">
        <v>1000</v>
      </c>
      <c r="L96" s="120"/>
      <c r="M96" s="126"/>
      <c r="N96" s="117"/>
    </row>
    <row r="97" spans="2:14" ht="33.75" customHeight="1">
      <c r="B97" s="111" t="s">
        <v>610</v>
      </c>
      <c r="C97" s="67" t="str">
        <f>IF(F97=0,"",VLOOKUP(F97,DS!$C$3:$E$75,3,0))</f>
        <v>BT/17T</v>
      </c>
      <c r="D97" s="112" t="s">
        <v>418</v>
      </c>
      <c r="E97" s="112">
        <v>42842</v>
      </c>
      <c r="F97" s="113" t="s">
        <v>419</v>
      </c>
      <c r="G97" s="67" t="str">
        <f>IF(F97=0,"",VLOOKUP(F97,DS!$C$3:$E$75,2,0))</f>
        <v>0301179079-035</v>
      </c>
      <c r="H97" s="113" t="s">
        <v>416</v>
      </c>
      <c r="I97" s="125">
        <v>68160</v>
      </c>
      <c r="J97" s="111"/>
      <c r="K97" s="122">
        <v>6816</v>
      </c>
      <c r="L97" s="120"/>
      <c r="M97" s="123"/>
      <c r="N97" s="117"/>
    </row>
    <row r="98" spans="2:14" s="128" customFormat="1">
      <c r="B98" s="129" t="s">
        <v>28</v>
      </c>
      <c r="C98" s="129"/>
      <c r="D98" s="130"/>
      <c r="E98" s="131"/>
      <c r="F98" s="131"/>
      <c r="G98" s="131"/>
      <c r="H98" s="131"/>
      <c r="I98" s="132">
        <f>SUM(I18:I97)</f>
        <v>1774856871</v>
      </c>
      <c r="J98" s="132"/>
      <c r="K98" s="132">
        <f>SUM(K18:K97)</f>
        <v>176377979</v>
      </c>
      <c r="L98" s="131"/>
      <c r="M98" s="117"/>
    </row>
    <row r="99" spans="2:14">
      <c r="B99" s="210" t="s">
        <v>426</v>
      </c>
      <c r="C99" s="211"/>
      <c r="D99" s="211"/>
      <c r="E99" s="211"/>
      <c r="F99" s="211"/>
      <c r="G99" s="211"/>
      <c r="H99" s="211"/>
      <c r="I99" s="133"/>
      <c r="J99" s="134"/>
      <c r="K99" s="133"/>
      <c r="L99" s="135"/>
      <c r="M99" s="117"/>
    </row>
    <row r="100" spans="2:14" s="128" customFormat="1">
      <c r="B100" s="129" t="s">
        <v>28</v>
      </c>
      <c r="C100" s="129"/>
      <c r="D100" s="130"/>
      <c r="E100" s="131"/>
      <c r="F100" s="131"/>
      <c r="G100" s="131"/>
      <c r="H100" s="131"/>
      <c r="I100" s="132"/>
      <c r="J100" s="132"/>
      <c r="K100" s="132"/>
      <c r="L100" s="131"/>
      <c r="M100" s="117"/>
    </row>
    <row r="101" spans="2:14">
      <c r="B101" s="210" t="s">
        <v>427</v>
      </c>
      <c r="C101" s="211"/>
      <c r="D101" s="211"/>
      <c r="E101" s="211"/>
      <c r="F101" s="211"/>
      <c r="G101" s="211"/>
      <c r="H101" s="211"/>
      <c r="I101" s="133"/>
      <c r="J101" s="134"/>
      <c r="K101" s="133"/>
      <c r="L101" s="135"/>
      <c r="M101" s="117"/>
    </row>
    <row r="102" spans="2:14">
      <c r="B102" s="136"/>
      <c r="C102" s="136"/>
      <c r="D102" s="108"/>
      <c r="E102" s="137"/>
      <c r="F102" s="136"/>
      <c r="G102" s="138"/>
      <c r="H102" s="136"/>
      <c r="I102" s="139"/>
      <c r="J102" s="136"/>
      <c r="K102" s="139"/>
      <c r="L102" s="136"/>
      <c r="M102" s="117"/>
    </row>
    <row r="103" spans="2:14" s="128" customFormat="1">
      <c r="B103" s="129" t="s">
        <v>28</v>
      </c>
      <c r="C103" s="129"/>
      <c r="D103" s="130"/>
      <c r="E103" s="131"/>
      <c r="F103" s="131"/>
      <c r="G103" s="131"/>
      <c r="H103" s="131"/>
      <c r="I103" s="132"/>
      <c r="J103" s="131"/>
      <c r="K103" s="132"/>
      <c r="L103" s="131"/>
      <c r="M103" s="117"/>
    </row>
    <row r="104" spans="2:14" s="128" customFormat="1">
      <c r="B104" s="210" t="s">
        <v>428</v>
      </c>
      <c r="C104" s="211"/>
      <c r="D104" s="211"/>
      <c r="E104" s="211"/>
      <c r="F104" s="211"/>
      <c r="G104" s="211"/>
      <c r="H104" s="211"/>
      <c r="I104" s="133"/>
      <c r="J104" s="134"/>
      <c r="K104" s="133"/>
      <c r="L104" s="135"/>
      <c r="M104" s="117"/>
    </row>
    <row r="105" spans="2:14" s="128" customFormat="1">
      <c r="B105" s="136"/>
      <c r="C105" s="136"/>
      <c r="D105" s="108"/>
      <c r="E105" s="137"/>
      <c r="F105" s="136"/>
      <c r="G105" s="138"/>
      <c r="H105" s="136"/>
      <c r="I105" s="139"/>
      <c r="J105" s="136"/>
      <c r="K105" s="139"/>
      <c r="L105" s="136"/>
      <c r="M105" s="117"/>
    </row>
    <row r="106" spans="2:14" s="128" customFormat="1">
      <c r="B106" s="129" t="s">
        <v>28</v>
      </c>
      <c r="C106" s="129"/>
      <c r="D106" s="130"/>
      <c r="E106" s="131"/>
      <c r="F106" s="131"/>
      <c r="G106" s="131"/>
      <c r="H106" s="131"/>
      <c r="I106" s="132"/>
      <c r="J106" s="131"/>
      <c r="K106" s="132"/>
      <c r="L106" s="131"/>
      <c r="M106" s="117"/>
    </row>
    <row r="107" spans="2:14">
      <c r="B107" s="210" t="s">
        <v>68</v>
      </c>
      <c r="C107" s="211"/>
      <c r="D107" s="211"/>
      <c r="E107" s="211"/>
      <c r="F107" s="211"/>
      <c r="G107" s="211"/>
      <c r="H107" s="211"/>
      <c r="I107" s="133"/>
      <c r="J107" s="134"/>
      <c r="K107" s="133"/>
      <c r="L107" s="135"/>
      <c r="M107" s="117"/>
    </row>
    <row r="108" spans="2:14">
      <c r="B108" s="136"/>
      <c r="C108" s="136"/>
      <c r="D108" s="108"/>
      <c r="E108" s="137"/>
      <c r="F108" s="136"/>
      <c r="G108" s="138"/>
      <c r="H108" s="136"/>
      <c r="I108" s="139"/>
      <c r="J108" s="136"/>
      <c r="K108" s="139"/>
      <c r="L108" s="136"/>
      <c r="M108" s="117"/>
    </row>
    <row r="109" spans="2:14" s="128" customFormat="1">
      <c r="B109" s="129" t="s">
        <v>28</v>
      </c>
      <c r="C109" s="129"/>
      <c r="D109" s="130"/>
      <c r="E109" s="131"/>
      <c r="F109" s="131"/>
      <c r="G109" s="131"/>
      <c r="H109" s="131"/>
      <c r="I109" s="132"/>
      <c r="J109" s="131"/>
      <c r="K109" s="132"/>
      <c r="L109" s="131"/>
      <c r="M109" s="140"/>
    </row>
    <row r="110" spans="2:14">
      <c r="B110" s="141"/>
      <c r="C110" s="141"/>
      <c r="M110" s="117"/>
    </row>
    <row r="111" spans="2:14">
      <c r="B111" s="99" t="s">
        <v>429</v>
      </c>
      <c r="M111" s="117"/>
    </row>
    <row r="112" spans="2:14">
      <c r="B112" s="99" t="s">
        <v>430</v>
      </c>
      <c r="M112" s="117"/>
    </row>
    <row r="113" spans="2:13">
      <c r="B113" s="142"/>
      <c r="C113" s="142"/>
      <c r="M113" s="117"/>
    </row>
    <row r="114" spans="2:13">
      <c r="B114" s="142"/>
      <c r="C114" s="142"/>
      <c r="I114" s="199" t="s">
        <v>71</v>
      </c>
      <c r="J114" s="199"/>
      <c r="K114" s="199"/>
      <c r="L114" s="199"/>
      <c r="M114" s="117"/>
    </row>
    <row r="115" spans="2:13">
      <c r="I115" s="199" t="s">
        <v>72</v>
      </c>
      <c r="J115" s="199"/>
      <c r="K115" s="199"/>
      <c r="L115" s="199"/>
    </row>
    <row r="116" spans="2:13">
      <c r="I116" s="199" t="s">
        <v>73</v>
      </c>
      <c r="J116" s="199"/>
      <c r="K116" s="199"/>
      <c r="L116" s="199"/>
    </row>
    <row r="117" spans="2:13">
      <c r="I117" s="199" t="s">
        <v>74</v>
      </c>
      <c r="J117" s="199"/>
      <c r="K117" s="199"/>
      <c r="L117" s="199"/>
    </row>
  </sheetData>
  <mergeCells count="25">
    <mergeCell ref="I115:L115"/>
    <mergeCell ref="I116:L116"/>
    <mergeCell ref="I117:L117"/>
    <mergeCell ref="B17:L17"/>
    <mergeCell ref="B99:H99"/>
    <mergeCell ref="B101:H101"/>
    <mergeCell ref="B104:H104"/>
    <mergeCell ref="B107:H107"/>
    <mergeCell ref="I114:L114"/>
    <mergeCell ref="B12:L12"/>
    <mergeCell ref="B13:B15"/>
    <mergeCell ref="C13:E14"/>
    <mergeCell ref="F13:F15"/>
    <mergeCell ref="G13:G15"/>
    <mergeCell ref="H13:H15"/>
    <mergeCell ref="I13:I15"/>
    <mergeCell ref="J13:J15"/>
    <mergeCell ref="K13:K15"/>
    <mergeCell ref="L13:L15"/>
    <mergeCell ref="B10:L10"/>
    <mergeCell ref="B4:L4"/>
    <mergeCell ref="B5:L5"/>
    <mergeCell ref="B6:L6"/>
    <mergeCell ref="B7:L7"/>
    <mergeCell ref="B9:L9"/>
  </mergeCells>
  <printOptions horizontalCentered="1"/>
  <pageMargins left="0.2" right="0.2" top="0.25" bottom="0.25" header="0.3" footer="0.3"/>
  <pageSetup scale="85" orientation="landscape" verticalDpi="0" r:id="rId1"/>
  <drawing r:id="rId2"/>
  <legacyDrawing r:id="rId3"/>
</worksheet>
</file>

<file path=xl/worksheets/sheet9.xml><?xml version="1.0" encoding="utf-8"?>
<worksheet xmlns="http://schemas.openxmlformats.org/spreadsheetml/2006/main" xmlns:r="http://schemas.openxmlformats.org/officeDocument/2006/relationships">
  <sheetPr>
    <tabColor rgb="FFFF0000"/>
  </sheetPr>
  <dimension ref="A3:K53"/>
  <sheetViews>
    <sheetView workbookViewId="0">
      <selection activeCell="B46" sqref="B46:H46"/>
    </sheetView>
  </sheetViews>
  <sheetFormatPr defaultRowHeight="12.75"/>
  <cols>
    <col min="1" max="1" width="9.140625" style="1"/>
    <col min="2" max="2" width="9.140625" style="3"/>
    <col min="3" max="3" width="13.7109375" style="3" customWidth="1"/>
    <col min="4" max="5" width="9.140625" style="3"/>
    <col min="6" max="6" width="14.42578125" style="3" customWidth="1"/>
    <col min="7" max="7" width="34" style="3" customWidth="1"/>
    <col min="8" max="8" width="17.28515625" style="3" customWidth="1"/>
    <col min="9" max="9" width="17.42578125" style="1" customWidth="1"/>
    <col min="10" max="10" width="9.140625" style="1"/>
    <col min="11" max="11" width="9.140625" style="3"/>
    <col min="12" max="16384" width="9.140625" style="1"/>
  </cols>
  <sheetData>
    <row r="3" spans="1:11" ht="15">
      <c r="B3" s="2"/>
      <c r="C3" s="2"/>
    </row>
    <row r="4" spans="1:11" ht="15">
      <c r="B4" s="185" t="s">
        <v>0</v>
      </c>
      <c r="C4" s="185"/>
      <c r="D4" s="185"/>
      <c r="E4" s="185"/>
      <c r="F4" s="185"/>
      <c r="G4" s="185"/>
      <c r="H4" s="185"/>
      <c r="I4" s="185"/>
      <c r="J4" s="185"/>
      <c r="K4" s="185"/>
    </row>
    <row r="5" spans="1:11" ht="15">
      <c r="A5" s="1" t="s">
        <v>1</v>
      </c>
      <c r="B5" s="185"/>
      <c r="C5" s="185"/>
      <c r="D5" s="185"/>
      <c r="E5" s="185"/>
      <c r="F5" s="185"/>
      <c r="G5" s="185"/>
      <c r="H5" s="185"/>
      <c r="I5" s="185"/>
      <c r="J5" s="185"/>
      <c r="K5" s="185"/>
    </row>
    <row r="6" spans="1:11">
      <c r="B6" s="175" t="s">
        <v>2</v>
      </c>
      <c r="C6" s="175"/>
      <c r="D6" s="175"/>
      <c r="E6" s="175"/>
      <c r="F6" s="175"/>
      <c r="G6" s="175"/>
      <c r="H6" s="175"/>
      <c r="I6" s="175"/>
      <c r="J6" s="175"/>
      <c r="K6" s="175"/>
    </row>
    <row r="7" spans="1:11">
      <c r="B7" s="175" t="s">
        <v>3</v>
      </c>
      <c r="C7" s="175"/>
      <c r="D7" s="175"/>
      <c r="E7" s="175"/>
      <c r="F7" s="175"/>
      <c r="G7" s="175"/>
      <c r="H7" s="175"/>
      <c r="I7" s="175"/>
      <c r="J7" s="175"/>
      <c r="K7" s="175"/>
    </row>
    <row r="8" spans="1:11">
      <c r="B8" s="5"/>
      <c r="C8" s="5"/>
    </row>
    <row r="9" spans="1:11">
      <c r="B9" s="184" t="s">
        <v>4</v>
      </c>
      <c r="C9" s="184"/>
      <c r="D9" s="184"/>
      <c r="E9" s="184"/>
      <c r="F9" s="184"/>
      <c r="G9" s="184"/>
      <c r="H9" s="184"/>
      <c r="I9" s="184"/>
      <c r="J9" s="184"/>
      <c r="K9" s="184"/>
    </row>
    <row r="10" spans="1:11">
      <c r="B10" s="184" t="s">
        <v>5</v>
      </c>
      <c r="C10" s="184"/>
      <c r="D10" s="184"/>
      <c r="E10" s="184"/>
      <c r="F10" s="184"/>
      <c r="G10" s="184"/>
      <c r="H10" s="184"/>
      <c r="I10" s="184"/>
      <c r="J10" s="184"/>
      <c r="K10" s="184"/>
    </row>
    <row r="11" spans="1:11">
      <c r="B11" s="6"/>
      <c r="C11" s="6"/>
    </row>
    <row r="12" spans="1:11">
      <c r="B12" s="178" t="s">
        <v>6</v>
      </c>
      <c r="C12" s="178"/>
      <c r="D12" s="178"/>
      <c r="E12" s="178"/>
      <c r="F12" s="178"/>
      <c r="G12" s="178"/>
      <c r="H12" s="178"/>
      <c r="I12" s="178"/>
      <c r="J12" s="178"/>
      <c r="K12" s="178"/>
    </row>
    <row r="13" spans="1:11">
      <c r="B13" s="179" t="s">
        <v>7</v>
      </c>
      <c r="C13" s="180"/>
      <c r="D13" s="180"/>
      <c r="E13" s="180"/>
      <c r="F13" s="181"/>
      <c r="G13" s="179" t="s">
        <v>8</v>
      </c>
      <c r="H13" s="179" t="s">
        <v>9</v>
      </c>
      <c r="I13" s="179" t="s">
        <v>10</v>
      </c>
      <c r="J13" s="179" t="s">
        <v>11</v>
      </c>
      <c r="K13" s="179" t="s">
        <v>12</v>
      </c>
    </row>
    <row r="14" spans="1:11">
      <c r="B14" s="179"/>
      <c r="C14" s="182"/>
      <c r="D14" s="182"/>
      <c r="E14" s="182"/>
      <c r="F14" s="183"/>
      <c r="G14" s="179"/>
      <c r="H14" s="179"/>
      <c r="I14" s="179"/>
      <c r="J14" s="179"/>
      <c r="K14" s="179"/>
    </row>
    <row r="15" spans="1:11" ht="24">
      <c r="B15" s="179"/>
      <c r="C15" s="7" t="s">
        <v>13</v>
      </c>
      <c r="D15" s="7" t="s">
        <v>14</v>
      </c>
      <c r="E15" s="7" t="s">
        <v>15</v>
      </c>
      <c r="F15" s="7" t="s">
        <v>16</v>
      </c>
      <c r="G15" s="179"/>
      <c r="H15" s="179"/>
      <c r="I15" s="179"/>
      <c r="J15" s="179"/>
      <c r="K15" s="179"/>
    </row>
    <row r="16" spans="1:11">
      <c r="B16" s="8" t="s">
        <v>17</v>
      </c>
      <c r="C16" s="8" t="s">
        <v>18</v>
      </c>
      <c r="D16" s="8" t="s">
        <v>19</v>
      </c>
      <c r="E16" s="8" t="s">
        <v>20</v>
      </c>
      <c r="F16" s="8" t="s">
        <v>21</v>
      </c>
      <c r="G16" s="9" t="s">
        <v>22</v>
      </c>
      <c r="H16" s="10" t="s">
        <v>23</v>
      </c>
      <c r="I16" s="10" t="s">
        <v>24</v>
      </c>
      <c r="J16" s="8" t="s">
        <v>25</v>
      </c>
      <c r="K16" s="8" t="s">
        <v>26</v>
      </c>
    </row>
    <row r="17" spans="2:11">
      <c r="B17" s="176" t="s">
        <v>27</v>
      </c>
      <c r="C17" s="177"/>
      <c r="D17" s="177"/>
      <c r="E17" s="177"/>
      <c r="F17" s="177"/>
      <c r="G17" s="177"/>
      <c r="H17" s="177"/>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76" t="s">
        <v>29</v>
      </c>
      <c r="C20" s="177"/>
      <c r="D20" s="177"/>
      <c r="E20" s="177"/>
      <c r="F20" s="177"/>
      <c r="G20" s="177"/>
      <c r="H20" s="177"/>
      <c r="I20" s="11"/>
      <c r="J20" s="11"/>
      <c r="K20" s="19"/>
    </row>
    <row r="21" spans="2:11" ht="27" customHeight="1">
      <c r="B21" s="20" t="s">
        <v>30</v>
      </c>
      <c r="C21" s="21" t="s">
        <v>31</v>
      </c>
      <c r="D21" s="21" t="s">
        <v>32</v>
      </c>
      <c r="E21" s="29" t="s">
        <v>109</v>
      </c>
      <c r="F21" s="23">
        <v>42860</v>
      </c>
      <c r="G21" s="24" t="s">
        <v>34</v>
      </c>
      <c r="H21" s="24" t="s">
        <v>35</v>
      </c>
      <c r="I21" s="25">
        <v>10059656880</v>
      </c>
      <c r="J21" s="25"/>
      <c r="K21" s="26"/>
    </row>
    <row r="22" spans="2:11" ht="27" customHeight="1">
      <c r="B22" s="27" t="s">
        <v>36</v>
      </c>
      <c r="C22" s="28" t="s">
        <v>31</v>
      </c>
      <c r="D22" s="28" t="s">
        <v>32</v>
      </c>
      <c r="E22" s="29" t="s">
        <v>110</v>
      </c>
      <c r="F22" s="30">
        <v>42866</v>
      </c>
      <c r="G22" s="31" t="s">
        <v>111</v>
      </c>
      <c r="H22" s="31" t="s">
        <v>112</v>
      </c>
      <c r="I22" s="32">
        <v>697350500</v>
      </c>
      <c r="J22" s="32"/>
      <c r="K22" s="33"/>
    </row>
    <row r="23" spans="2:11" ht="27" customHeight="1">
      <c r="B23" s="27" t="s">
        <v>40</v>
      </c>
      <c r="C23" s="28" t="s">
        <v>31</v>
      </c>
      <c r="D23" s="28" t="s">
        <v>32</v>
      </c>
      <c r="E23" s="29" t="s">
        <v>110</v>
      </c>
      <c r="F23" s="30">
        <v>42866</v>
      </c>
      <c r="G23" s="31" t="s">
        <v>111</v>
      </c>
      <c r="H23" s="31" t="s">
        <v>113</v>
      </c>
      <c r="I23" s="32">
        <v>431585000</v>
      </c>
      <c r="J23" s="32"/>
      <c r="K23" s="33"/>
    </row>
    <row r="24" spans="2:11" ht="27" customHeight="1">
      <c r="B24" s="27" t="s">
        <v>44</v>
      </c>
      <c r="C24" s="28" t="s">
        <v>31</v>
      </c>
      <c r="D24" s="28" t="s">
        <v>32</v>
      </c>
      <c r="E24" s="29" t="s">
        <v>114</v>
      </c>
      <c r="F24" s="30">
        <v>42870</v>
      </c>
      <c r="G24" s="31" t="s">
        <v>54</v>
      </c>
      <c r="H24" s="31" t="s">
        <v>55</v>
      </c>
      <c r="I24" s="32">
        <v>993165000</v>
      </c>
      <c r="J24" s="32"/>
      <c r="K24" s="33"/>
    </row>
    <row r="25" spans="2:11" ht="27" customHeight="1">
      <c r="B25" s="27" t="s">
        <v>46</v>
      </c>
      <c r="C25" s="28" t="s">
        <v>31</v>
      </c>
      <c r="D25" s="28" t="s">
        <v>32</v>
      </c>
      <c r="E25" s="29" t="s">
        <v>114</v>
      </c>
      <c r="F25" s="30">
        <v>42870</v>
      </c>
      <c r="G25" s="31" t="s">
        <v>54</v>
      </c>
      <c r="H25" s="31" t="s">
        <v>113</v>
      </c>
      <c r="I25" s="32">
        <v>884325000</v>
      </c>
      <c r="J25" s="32"/>
      <c r="K25" s="33"/>
    </row>
    <row r="26" spans="2:11" ht="27" customHeight="1">
      <c r="B26" s="27" t="s">
        <v>49</v>
      </c>
      <c r="C26" s="28" t="s">
        <v>31</v>
      </c>
      <c r="D26" s="28" t="s">
        <v>32</v>
      </c>
      <c r="E26" s="29" t="s">
        <v>115</v>
      </c>
      <c r="F26" s="30">
        <v>42870</v>
      </c>
      <c r="G26" s="31" t="s">
        <v>34</v>
      </c>
      <c r="H26" s="31" t="s">
        <v>35</v>
      </c>
      <c r="I26" s="32">
        <v>9514452675</v>
      </c>
      <c r="J26" s="32"/>
      <c r="K26" s="33"/>
    </row>
    <row r="27" spans="2:11" ht="27" customHeight="1">
      <c r="B27" s="27" t="s">
        <v>52</v>
      </c>
      <c r="C27" s="28" t="s">
        <v>31</v>
      </c>
      <c r="D27" s="28" t="s">
        <v>32</v>
      </c>
      <c r="E27" s="29" t="s">
        <v>116</v>
      </c>
      <c r="F27" s="30">
        <v>42870</v>
      </c>
      <c r="G27" s="31" t="s">
        <v>117</v>
      </c>
      <c r="H27" s="31" t="s">
        <v>39</v>
      </c>
      <c r="I27" s="32">
        <v>860416480.00000012</v>
      </c>
      <c r="J27" s="32"/>
      <c r="K27" s="33"/>
    </row>
    <row r="28" spans="2:11" ht="27" customHeight="1">
      <c r="B28" s="27" t="s">
        <v>58</v>
      </c>
      <c r="C28" s="28" t="s">
        <v>31</v>
      </c>
      <c r="D28" s="28" t="s">
        <v>32</v>
      </c>
      <c r="E28" s="29" t="s">
        <v>118</v>
      </c>
      <c r="F28" s="30">
        <v>42870</v>
      </c>
      <c r="G28" s="31" t="s">
        <v>34</v>
      </c>
      <c r="H28" s="31" t="s">
        <v>35</v>
      </c>
      <c r="I28" s="32">
        <v>9514452675</v>
      </c>
      <c r="J28" s="32"/>
      <c r="K28" s="33"/>
    </row>
    <row r="29" spans="2:11" ht="27" customHeight="1">
      <c r="B29" s="27" t="s">
        <v>62</v>
      </c>
      <c r="C29" s="28" t="s">
        <v>31</v>
      </c>
      <c r="D29" s="28" t="s">
        <v>32</v>
      </c>
      <c r="E29" s="29" t="s">
        <v>119</v>
      </c>
      <c r="F29" s="30">
        <v>42875</v>
      </c>
      <c r="G29" s="31" t="s">
        <v>34</v>
      </c>
      <c r="H29" s="31" t="s">
        <v>35</v>
      </c>
      <c r="I29" s="32">
        <v>9514452675</v>
      </c>
      <c r="J29" s="32"/>
      <c r="K29" s="33"/>
    </row>
    <row r="30" spans="2:11" ht="27" customHeight="1">
      <c r="B30" s="27" t="s">
        <v>64</v>
      </c>
      <c r="C30" s="28" t="s">
        <v>31</v>
      </c>
      <c r="D30" s="28" t="s">
        <v>32</v>
      </c>
      <c r="E30" s="29" t="s">
        <v>120</v>
      </c>
      <c r="F30" s="30">
        <v>42877</v>
      </c>
      <c r="G30" s="31" t="s">
        <v>34</v>
      </c>
      <c r="H30" s="31" t="s">
        <v>35</v>
      </c>
      <c r="I30" s="32">
        <v>9508578261</v>
      </c>
      <c r="J30" s="32"/>
      <c r="K30" s="33"/>
    </row>
    <row r="31" spans="2:11" ht="27" customHeight="1">
      <c r="B31" s="27" t="s">
        <v>66</v>
      </c>
      <c r="C31" s="28" t="s">
        <v>31</v>
      </c>
      <c r="D31" s="28" t="s">
        <v>32</v>
      </c>
      <c r="E31" s="29" t="s">
        <v>121</v>
      </c>
      <c r="F31" s="30">
        <v>42878</v>
      </c>
      <c r="G31" s="31" t="s">
        <v>122</v>
      </c>
      <c r="H31" s="31" t="s">
        <v>123</v>
      </c>
      <c r="I31" s="32">
        <v>543864000</v>
      </c>
      <c r="J31" s="32"/>
      <c r="K31" s="33"/>
    </row>
    <row r="32" spans="2:11" ht="27" customHeight="1">
      <c r="B32" s="27" t="s">
        <v>94</v>
      </c>
      <c r="C32" s="28" t="s">
        <v>31</v>
      </c>
      <c r="D32" s="28" t="s">
        <v>32</v>
      </c>
      <c r="E32" s="29" t="s">
        <v>121</v>
      </c>
      <c r="F32" s="30">
        <v>42878</v>
      </c>
      <c r="G32" s="31" t="s">
        <v>122</v>
      </c>
      <c r="H32" s="31" t="s">
        <v>113</v>
      </c>
      <c r="I32" s="32">
        <v>649237650.00000012</v>
      </c>
      <c r="J32" s="32"/>
      <c r="K32" s="33"/>
    </row>
    <row r="33" spans="2:11" ht="27" customHeight="1">
      <c r="B33" s="27" t="s">
        <v>97</v>
      </c>
      <c r="C33" s="28" t="s">
        <v>31</v>
      </c>
      <c r="D33" s="28" t="s">
        <v>32</v>
      </c>
      <c r="E33" s="29" t="s">
        <v>124</v>
      </c>
      <c r="F33" s="30">
        <v>42881</v>
      </c>
      <c r="G33" s="31" t="s">
        <v>34</v>
      </c>
      <c r="H33" s="31" t="s">
        <v>35</v>
      </c>
      <c r="I33" s="32">
        <v>9508578261</v>
      </c>
      <c r="J33" s="32"/>
      <c r="K33" s="33"/>
    </row>
    <row r="34" spans="2:11" ht="27" customHeight="1">
      <c r="B34" s="27" t="s">
        <v>125</v>
      </c>
      <c r="C34" s="28" t="s">
        <v>31</v>
      </c>
      <c r="D34" s="28" t="s">
        <v>32</v>
      </c>
      <c r="E34" s="29" t="s">
        <v>126</v>
      </c>
      <c r="F34" s="30">
        <v>42882</v>
      </c>
      <c r="G34" s="31" t="s">
        <v>34</v>
      </c>
      <c r="H34" s="31" t="s">
        <v>35</v>
      </c>
      <c r="I34" s="32">
        <v>6339052174</v>
      </c>
      <c r="J34" s="32"/>
      <c r="K34" s="33"/>
    </row>
    <row r="35" spans="2:11" s="16" customFormat="1">
      <c r="B35" s="17" t="s">
        <v>28</v>
      </c>
      <c r="C35" s="17"/>
      <c r="D35" s="17"/>
      <c r="E35" s="17"/>
      <c r="F35" s="17"/>
      <c r="G35" s="17"/>
      <c r="H35" s="17"/>
      <c r="I35" s="18">
        <f>SUM(I21:I34)</f>
        <v>69019167231</v>
      </c>
      <c r="J35" s="18">
        <f>SUM(J21:J33)</f>
        <v>0</v>
      </c>
      <c r="K35" s="17"/>
    </row>
    <row r="36" spans="2:11">
      <c r="B36" s="176" t="s">
        <v>56</v>
      </c>
      <c r="C36" s="177"/>
      <c r="D36" s="177"/>
      <c r="E36" s="177"/>
      <c r="F36" s="177"/>
      <c r="G36" s="177"/>
      <c r="H36" s="177"/>
      <c r="I36" s="11"/>
      <c r="J36" s="11"/>
      <c r="K36" s="19"/>
    </row>
    <row r="37" spans="2:11">
      <c r="B37" s="13"/>
      <c r="C37" s="13"/>
      <c r="D37" s="13"/>
      <c r="E37" s="13"/>
      <c r="F37" s="14"/>
      <c r="G37" s="13"/>
      <c r="H37" s="13"/>
      <c r="I37" s="15"/>
      <c r="J37" s="15"/>
      <c r="K37" s="13"/>
    </row>
    <row r="38" spans="2:11" s="16" customFormat="1">
      <c r="B38" s="17" t="s">
        <v>28</v>
      </c>
      <c r="C38" s="17"/>
      <c r="D38" s="17"/>
      <c r="E38" s="17"/>
      <c r="F38" s="17"/>
      <c r="G38" s="17"/>
      <c r="H38" s="17"/>
      <c r="I38" s="18"/>
      <c r="J38" s="18"/>
      <c r="K38" s="17"/>
    </row>
    <row r="39" spans="2:11" s="16" customFormat="1">
      <c r="B39" s="176" t="s">
        <v>57</v>
      </c>
      <c r="C39" s="177"/>
      <c r="D39" s="177"/>
      <c r="E39" s="177"/>
      <c r="F39" s="177"/>
      <c r="G39" s="177"/>
      <c r="H39" s="177"/>
      <c r="I39" s="11"/>
      <c r="J39" s="11"/>
      <c r="K39" s="19"/>
    </row>
    <row r="40" spans="2:11" ht="32.25" customHeight="1">
      <c r="B40" s="27" t="s">
        <v>95</v>
      </c>
      <c r="C40" s="28" t="s">
        <v>31</v>
      </c>
      <c r="D40" s="28" t="s">
        <v>32</v>
      </c>
      <c r="E40" s="29" t="s">
        <v>127</v>
      </c>
      <c r="F40" s="30">
        <v>42881</v>
      </c>
      <c r="G40" s="31" t="s">
        <v>80</v>
      </c>
      <c r="H40" s="31" t="s">
        <v>67</v>
      </c>
      <c r="I40" s="32">
        <v>1600000</v>
      </c>
      <c r="J40" s="32">
        <v>160000</v>
      </c>
      <c r="K40" s="33"/>
    </row>
    <row r="41" spans="2:11">
      <c r="B41" s="34"/>
      <c r="C41" s="35"/>
      <c r="D41" s="35"/>
      <c r="E41" s="34"/>
      <c r="F41" s="36"/>
      <c r="G41" s="37"/>
      <c r="H41" s="37"/>
      <c r="I41" s="44">
        <f>I40</f>
        <v>1600000</v>
      </c>
      <c r="J41" s="44">
        <f>J40</f>
        <v>160000</v>
      </c>
      <c r="K41" s="38"/>
    </row>
    <row r="42" spans="2:11" s="16" customFormat="1">
      <c r="B42" s="17" t="s">
        <v>28</v>
      </c>
      <c r="C42" s="17"/>
      <c r="D42" s="17"/>
      <c r="E42" s="17"/>
      <c r="F42" s="17"/>
      <c r="G42" s="17"/>
      <c r="H42" s="17"/>
      <c r="I42" s="18"/>
      <c r="J42" s="18"/>
      <c r="K42" s="17"/>
    </row>
    <row r="43" spans="2:11">
      <c r="B43" s="176" t="s">
        <v>68</v>
      </c>
      <c r="C43" s="177"/>
      <c r="D43" s="177"/>
      <c r="E43" s="177"/>
      <c r="F43" s="177"/>
      <c r="G43" s="177"/>
      <c r="H43" s="177"/>
      <c r="I43" s="11"/>
      <c r="J43" s="11"/>
      <c r="K43" s="19"/>
    </row>
    <row r="44" spans="2:11">
      <c r="B44" s="13"/>
      <c r="C44" s="13"/>
      <c r="D44" s="13"/>
      <c r="E44" s="13"/>
      <c r="F44" s="14"/>
      <c r="G44" s="13"/>
      <c r="H44" s="13"/>
      <c r="I44" s="15"/>
      <c r="J44" s="15"/>
      <c r="K44" s="13"/>
    </row>
    <row r="45" spans="2:11" s="16" customFormat="1">
      <c r="B45" s="17" t="s">
        <v>28</v>
      </c>
      <c r="C45" s="17"/>
      <c r="D45" s="17"/>
      <c r="E45" s="17"/>
      <c r="F45" s="17"/>
      <c r="G45" s="17"/>
      <c r="H45" s="17"/>
      <c r="I45" s="18"/>
      <c r="J45" s="18"/>
      <c r="K45" s="17"/>
    </row>
    <row r="46" spans="2:11">
      <c r="B46" s="39"/>
      <c r="C46" s="39"/>
    </row>
    <row r="47" spans="2:11">
      <c r="B47" s="3" t="s">
        <v>69</v>
      </c>
    </row>
    <row r="48" spans="2:11">
      <c r="B48" s="3" t="s">
        <v>70</v>
      </c>
    </row>
    <row r="49" spans="2:11">
      <c r="B49" s="40"/>
      <c r="C49" s="40"/>
    </row>
    <row r="50" spans="2:11">
      <c r="B50" s="40"/>
      <c r="C50" s="40"/>
      <c r="I50" s="175" t="s">
        <v>71</v>
      </c>
      <c r="J50" s="175"/>
      <c r="K50" s="175"/>
    </row>
    <row r="51" spans="2:11">
      <c r="I51" s="175" t="s">
        <v>72</v>
      </c>
      <c r="J51" s="175"/>
      <c r="K51" s="175"/>
    </row>
    <row r="52" spans="2:11">
      <c r="I52" s="175" t="s">
        <v>73</v>
      </c>
      <c r="J52" s="175"/>
      <c r="K52" s="175"/>
    </row>
    <row r="53" spans="2:11">
      <c r="I53" s="175" t="s">
        <v>74</v>
      </c>
      <c r="J53" s="175"/>
      <c r="K53" s="175"/>
    </row>
  </sheetData>
  <mergeCells count="23">
    <mergeCell ref="B10:K10"/>
    <mergeCell ref="B4:K4"/>
    <mergeCell ref="B5:K5"/>
    <mergeCell ref="B6:K6"/>
    <mergeCell ref="B7:K7"/>
    <mergeCell ref="B9:K9"/>
    <mergeCell ref="B12:K12"/>
    <mergeCell ref="B13:B15"/>
    <mergeCell ref="C13:F14"/>
    <mergeCell ref="G13:G15"/>
    <mergeCell ref="H13:H15"/>
    <mergeCell ref="I13:I15"/>
    <mergeCell ref="J13:J15"/>
    <mergeCell ref="K13:K15"/>
    <mergeCell ref="I51:K51"/>
    <mergeCell ref="I52:K52"/>
    <mergeCell ref="I53:K53"/>
    <mergeCell ref="B17:H17"/>
    <mergeCell ref="B20:H20"/>
    <mergeCell ref="B36:H36"/>
    <mergeCell ref="B39:H39"/>
    <mergeCell ref="B43:H43"/>
    <mergeCell ref="I50:K50"/>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28</vt:i4>
      </vt:variant>
    </vt:vector>
  </HeadingPairs>
  <TitlesOfParts>
    <vt:vector size="53" baseType="lpstr">
      <vt:lpstr>01</vt:lpstr>
      <vt:lpstr>01-M</vt:lpstr>
      <vt:lpstr>02</vt:lpstr>
      <vt:lpstr>02-M</vt:lpstr>
      <vt:lpstr>03</vt:lpstr>
      <vt:lpstr>03-M</vt:lpstr>
      <vt:lpstr>04</vt:lpstr>
      <vt:lpstr>04-M</vt:lpstr>
      <vt:lpstr>05</vt:lpstr>
      <vt:lpstr>05-M</vt:lpstr>
      <vt:lpstr>06</vt:lpstr>
      <vt:lpstr>06-M</vt:lpstr>
      <vt:lpstr>07</vt:lpstr>
      <vt:lpstr>07-M</vt:lpstr>
      <vt:lpstr>08</vt:lpstr>
      <vt:lpstr>08-M</vt:lpstr>
      <vt:lpstr>09</vt:lpstr>
      <vt:lpstr>09-M</vt:lpstr>
      <vt:lpstr>10</vt:lpstr>
      <vt:lpstr>10-M</vt:lpstr>
      <vt:lpstr>11</vt:lpstr>
      <vt:lpstr>11-M</vt:lpstr>
      <vt:lpstr>12</vt:lpstr>
      <vt:lpstr>12-M</vt:lpstr>
      <vt:lpstr>DS</vt:lpstr>
      <vt:lpstr>'01-M'!Print_Area</vt:lpstr>
      <vt:lpstr>'02-M'!Print_Area</vt:lpstr>
      <vt:lpstr>'03-M'!Print_Area</vt:lpstr>
      <vt:lpstr>'04-M'!Print_Area</vt:lpstr>
      <vt:lpstr>'05-M'!Print_Area</vt:lpstr>
      <vt:lpstr>'06-M'!Print_Area</vt:lpstr>
      <vt:lpstr>'07-M'!Print_Area</vt:lpstr>
      <vt:lpstr>'08-M'!Print_Area</vt:lpstr>
      <vt:lpstr>'09'!Print_Area</vt:lpstr>
      <vt:lpstr>'09-M'!Print_Area</vt:lpstr>
      <vt:lpstr>'10-M'!Print_Area</vt:lpstr>
      <vt:lpstr>'11'!Print_Area</vt:lpstr>
      <vt:lpstr>'11-M'!Print_Area</vt:lpstr>
      <vt:lpstr>'12'!Print_Area</vt:lpstr>
      <vt:lpstr>'12-M'!Print_Area</vt:lpstr>
      <vt:lpstr>'01-M'!Print_Titles</vt:lpstr>
      <vt:lpstr>'02-M'!Print_Titles</vt:lpstr>
      <vt:lpstr>'03-M'!Print_Titles</vt:lpstr>
      <vt:lpstr>'04-M'!Print_Titles</vt:lpstr>
      <vt:lpstr>'05-M'!Print_Titles</vt:lpstr>
      <vt:lpstr>'06-M'!Print_Titles</vt:lpstr>
      <vt:lpstr>'07-M'!Print_Titles</vt:lpstr>
      <vt:lpstr>'08-M'!Print_Titles</vt:lpstr>
      <vt:lpstr>'09-M'!Print_Titles</vt:lpstr>
      <vt:lpstr>'10-M'!Print_Titles</vt:lpstr>
      <vt:lpstr>'11-M'!Print_Titles</vt:lpstr>
      <vt:lpstr>'12'!Print_Titles</vt:lpstr>
      <vt:lpstr>'12-M'!Print_Titles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2018-04-16T08:34:37Z</dcterms:modified>
</cp:coreProperties>
</file>