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65" windowWidth="15600" windowHeight="9915" tabRatio="862" firstSheet="1" activeTab="11"/>
  </bookViews>
  <sheets>
    <sheet name="Zhoushan 15" sheetId="28" r:id="rId1"/>
    <sheet name="PV 70.000" sheetId="29" r:id="rId2"/>
    <sheet name="Snack" sheetId="30" r:id="rId3"/>
    <sheet name="Zhoushan 16" sheetId="27" r:id="rId4"/>
    <sheet name="Jiwon" sheetId="31" r:id="rId5"/>
    <sheet name="PV 67.000" sheetId="32" r:id="rId6"/>
    <sheet name="PV LC 62.000" sheetId="33" r:id="rId7"/>
    <sheet name="Zhoushan 17" sheetId="34" r:id="rId8"/>
    <sheet name="Tokai" sheetId="35" r:id="rId9"/>
    <sheet name="PV 85.000" sheetId="36" r:id="rId10"/>
    <sheet name="PV93.000" sheetId="37" r:id="rId11"/>
    <sheet name="Dae Young" sheetId="38" r:id="rId12"/>
    <sheet name="KOJUBU 04" sheetId="39" r:id="rId13"/>
    <sheet name="SEJIN" sheetId="40" r:id="rId14"/>
    <sheet name="Zhoushan 18" sheetId="41" r:id="rId15"/>
  </sheets>
  <externalReferences>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s>
  <definedNames>
    <definedName name="_Fill" localSheetId="6" hidden="1">#REF!</definedName>
    <definedName name="_Fill" hidden="1">#REF!</definedName>
    <definedName name="_xlnm._FilterDatabase" localSheetId="3" hidden="1">'Zhoushan 16'!$A$13:$I$32</definedName>
    <definedName name="_Nd1" localSheetId="6">#REF!</definedName>
    <definedName name="_Nd1">#REF!</definedName>
    <definedName name="_NEW2" localSheetId="6">[1]!OK_thke_thuchi_toan_bo_2_cap</definedName>
    <definedName name="_NEW2">[1]!OK_thke_thuchi_toan_bo_2_cap</definedName>
    <definedName name="a" localSheetId="6">[2]!OK_thke_CHI_toan_bo_2_cap</definedName>
    <definedName name="a">[2]!OK_thke_CHI_toan_bo_2_cap</definedName>
    <definedName name="Bke" localSheetId="6">[3]ds!#REF!</definedName>
    <definedName name="Bke">[3]ds!#REF!</definedName>
    <definedName name="BKHDDV2SSCT" localSheetId="6">#REF!</definedName>
    <definedName name="BKHDDV2SSCT">#REF!</definedName>
    <definedName name="Bt_add1_Chso" localSheetId="6">[4]!Bt_add1_Chso</definedName>
    <definedName name="Bt_add1_Chso">[4]!Bt_add1_Chso</definedName>
    <definedName name="Btkc" localSheetId="6">#REF!</definedName>
    <definedName name="Btkc">#REF!</definedName>
    <definedName name="Bust" localSheetId="6">#REF!</definedName>
    <definedName name="Bust">#REF!</definedName>
    <definedName name="Button_Doi_nhom_chtu" localSheetId="6">[5]!Button_Doi_nhom_chtu</definedName>
    <definedName name="Button_Doi_nhom_chtu">[5]!Button_Doi_nhom_chtu</definedName>
    <definedName name="CgNo" localSheetId="6">#REF!</definedName>
    <definedName name="CgNo">#REF!</definedName>
    <definedName name="Change_ten_thuong_dung" localSheetId="6">[6]!Change_ten_thuong_dung</definedName>
    <definedName name="Change_ten_thuong_dung">[6]!Change_ten_thuong_dung</definedName>
    <definedName name="chi" localSheetId="6">[7]Sqt02!#REF!</definedName>
    <definedName name="chi">[7]Sqt02!#REF!</definedName>
    <definedName name="Chk_tieu_de_thke" localSheetId="6">[8]!Chk_tieu_de_thke</definedName>
    <definedName name="Chk_tieu_de_thke">[8]!Chk_tieu_de_thke</definedName>
    <definedName name="Chk_Tieude_thke" localSheetId="6">[5]!Chk_Tieude_thke</definedName>
    <definedName name="Chk_Tieude_thke">[5]!Chk_Tieude_thke</definedName>
    <definedName name="Chso" localSheetId="6">#REF!</definedName>
    <definedName name="Chso">#REF!</definedName>
    <definedName name="Chtu" localSheetId="6">#REF!</definedName>
    <definedName name="Chtu">#REF!</definedName>
    <definedName name="Continue" localSheetId="6">#REF!</definedName>
    <definedName name="Continue">#REF!</definedName>
    <definedName name="D_THU">[9]BANRA!$I$9:$I$25</definedName>
    <definedName name="DC">'[10]Danh muc'!$A$3</definedName>
    <definedName name="Dieãn_giaûi" localSheetId="6">[7]Sqt02!#REF!</definedName>
    <definedName name="Dieãn_giaûi">[7]Sqt02!#REF!</definedName>
    <definedName name="DOANH_SO" localSheetId="6">#REF!</definedName>
    <definedName name="DOANH_SO">#REF!</definedName>
    <definedName name="DOANHSO_BAN" localSheetId="6">#REF!</definedName>
    <definedName name="DOANHSO_BAN">#REF!</definedName>
    <definedName name="DOANHSO_MUA" localSheetId="6">#REF!</definedName>
    <definedName name="DOANHSO_MUA">#REF!</definedName>
    <definedName name="Document_array" localSheetId="6">{"cuc2.xls","Sheet1"}</definedName>
    <definedName name="Document_array">{"cuc2.xls","Sheet1"}</definedName>
    <definedName name="Documents_array" localSheetId="6">#REF!</definedName>
    <definedName name="Documents_array">#REF!</definedName>
    <definedName name="Donvi" localSheetId="6">#REF!</definedName>
    <definedName name="Donvi">#REF!</definedName>
    <definedName name="Dr_Co_TK" localSheetId="6">[11]!Dr_Co_TK</definedName>
    <definedName name="Dr_Co_TK">[11]!Dr_Co_TK</definedName>
    <definedName name="Dr_Cot_lon" localSheetId="6">[5]!Dr_Cot_lon</definedName>
    <definedName name="Dr_Cot_lon">[5]!Dr_Cot_lon</definedName>
    <definedName name="Dr_Cot_nho" localSheetId="6">[5]!Dr_Cot_nho</definedName>
    <definedName name="Dr_Cot_nho">[5]!Dr_Cot_nho</definedName>
    <definedName name="Dr_Field_R1" localSheetId="6">[5]!Dr_Field_R1</definedName>
    <definedName name="Dr_Field_R1">[5]!Dr_Field_R1</definedName>
    <definedName name="Dr_Field_R2" localSheetId="6">[5]!Dr_Field_R2</definedName>
    <definedName name="Dr_Field_R2">[5]!Dr_Field_R2</definedName>
    <definedName name="Dr_mau_thke" localSheetId="6">[8]!Dr_mau_thke</definedName>
    <definedName name="Dr_mau_thke">[8]!Dr_mau_thke</definedName>
    <definedName name="Dr_Mau_trich" localSheetId="6">[5]!Dr_Mau_trich</definedName>
    <definedName name="Dr_Mau_trich">[5]!Dr_Mau_trich</definedName>
    <definedName name="Dr_Mauthke" localSheetId="6">[5]!Dr_Mauthke</definedName>
    <definedName name="Dr_Mauthke">[5]!Dr_Mauthke</definedName>
    <definedName name="Dr_Nd1_Chtu" localSheetId="6">[12]!Dr_Nd1_Chtu</definedName>
    <definedName name="Dr_Nd1_Chtu">[12]!Dr_Nd1_Chtu</definedName>
    <definedName name="Dr_nhom_chtu" localSheetId="6">[5]!Dr_nhom_chtu</definedName>
    <definedName name="Dr_nhom_chtu">[5]!Dr_nhom_chtu</definedName>
    <definedName name="Dr_Nhom_chung_tu" localSheetId="6">[13]!Dr_Nhom_chung_tu</definedName>
    <definedName name="Dr_Nhom_chung_tu">[13]!Dr_Nhom_chung_tu</definedName>
    <definedName name="Dr_No_TK" localSheetId="6">[11]!Dr_No_TK</definedName>
    <definedName name="Dr_No_TK">[11]!Dr_No_TK</definedName>
    <definedName name="Dr_Taikh_Co" localSheetId="6">[13]!Dr_Taikh_Co</definedName>
    <definedName name="Dr_Taikh_Co">[13]!Dr_Taikh_Co</definedName>
    <definedName name="Dr_Taikh_No" localSheetId="6">[13]!Dr_Taikh_No</definedName>
    <definedName name="Dr_Taikh_No">[13]!Dr_Taikh_No</definedName>
    <definedName name="Dr_trang" localSheetId="6">[5]!Dr_trang</definedName>
    <definedName name="Dr_trang">[5]!Dr_trang</definedName>
    <definedName name="Dr_trang_Chon" localSheetId="6">[5]!Dr_trang_Chon</definedName>
    <definedName name="Dr_trang_Chon">[5]!Dr_trang_Chon</definedName>
    <definedName name="duc" localSheetId="6">#REF!</definedName>
    <definedName name="duc">#REF!</definedName>
    <definedName name="DUCKY_CO_CD" localSheetId="6">#REF!</definedName>
    <definedName name="DUCKY_CO_CD">#REF!</definedName>
    <definedName name="DUCKY_NO_CD" localSheetId="6">#REF!</definedName>
    <definedName name="DUCKY_NO_CD">#REF!</definedName>
    <definedName name="DUDKY_CO_CD" localSheetId="6">#REF!</definedName>
    <definedName name="DUDKY_CO_CD">#REF!</definedName>
    <definedName name="DUDKY_NO_CD" localSheetId="6">#REF!</definedName>
    <definedName name="DUDKY_NO_CD">#REF!</definedName>
    <definedName name="Field" localSheetId="6">#REF!</definedName>
    <definedName name="Field">#REF!</definedName>
    <definedName name="Field_C2_Change" localSheetId="6">[14]!Field_C2_Change</definedName>
    <definedName name="Field_C2_Change">[14]!Field_C2_Change</definedName>
    <definedName name="Field_Chon_Change" localSheetId="6">[14]!Field_Chon_Change</definedName>
    <definedName name="Field_Chon_Change">[14]!Field_Chon_Change</definedName>
    <definedName name="Field_Cotlon_change" localSheetId="6">[14]!Field_Cotlon_change</definedName>
    <definedName name="Field_Cotlon_change">[14]!Field_Cotlon_change</definedName>
    <definedName name="GTGT_BAN" localSheetId="6">#REF!</definedName>
    <definedName name="GTGT_BAN">#REF!</definedName>
    <definedName name="GTGT_MUA" localSheetId="6">#REF!</definedName>
    <definedName name="GTGT_MUA">#REF!</definedName>
    <definedName name="Hello" localSheetId="6">#REF!</definedName>
    <definedName name="Hello">#REF!</definedName>
    <definedName name="Hoten" localSheetId="6">#REF!</definedName>
    <definedName name="Hoten">#REF!</definedName>
    <definedName name="Leâ_Coâng_Minh" localSheetId="6">#REF!</definedName>
    <definedName name="Leâ_Coâng_Minh">#REF!</definedName>
    <definedName name="List_nguon" localSheetId="6">[15]!List_nguon</definedName>
    <definedName name="List_nguon">[15]!List_nguon</definedName>
    <definedName name="List_trich_lay" localSheetId="6">[5]!List_trich_lay</definedName>
    <definedName name="List_trich_lay">[5]!List_trich_lay</definedName>
    <definedName name="List_trich_xoa" localSheetId="6">[5]!List_trich_xoa</definedName>
    <definedName name="List_trich_xoa">[5]!List_trich_xoa</definedName>
    <definedName name="Lke" localSheetId="6">[16]ds!#REF!</definedName>
    <definedName name="Lke">[16]ds!#REF!</definedName>
    <definedName name="LOAI_BM" localSheetId="6">#REF!</definedName>
    <definedName name="LOAI_BM">#REF!</definedName>
    <definedName name="Loai_Chtu_change" localSheetId="6">[14]!Loai_Chtu_change</definedName>
    <definedName name="Loai_Chtu_change">[14]!Loai_Chtu_change</definedName>
    <definedName name="LOAI_MB" localSheetId="6">#REF!</definedName>
    <definedName name="LOAI_MB">#REF!</definedName>
    <definedName name="Loai_ngte_change" localSheetId="6">[17]!Loai_ngte_change</definedName>
    <definedName name="Loai_ngte_change">[17]!Loai_ngte_change</definedName>
    <definedName name="LoaiPh" localSheetId="6">#REF!</definedName>
    <definedName name="LoaiPh">#REF!</definedName>
    <definedName name="Loc" localSheetId="6">#REF!</definedName>
    <definedName name="Loc">#REF!</definedName>
    <definedName name="Luu_thke" localSheetId="6">[8]!Luu_thke</definedName>
    <definedName name="Luu_thke">[8]!Luu_thke</definedName>
    <definedName name="MATK_CD" localSheetId="6">#REF!</definedName>
    <definedName name="MATK_CD">#REF!</definedName>
    <definedName name="MATK_M">[18]MATK!$A$6:$C$292</definedName>
    <definedName name="ModM.Field_C2_Change" localSheetId="6">[17]!ModM.Field_C2_Change</definedName>
    <definedName name="ModM.Field_C2_Change">[17]!ModM.Field_C2_Change</definedName>
    <definedName name="ModM.Field_Chon_Change" localSheetId="6">[17]!ModM.Field_Chon_Change</definedName>
    <definedName name="ModM.Field_Chon_Change">[17]!ModM.Field_Chon_Change</definedName>
    <definedName name="ModM.Field_Cotlon_change" localSheetId="6">[17]!ModM.Field_Cotlon_change</definedName>
    <definedName name="ModM.Field_Cotlon_change">[17]!ModM.Field_Cotlon_change</definedName>
    <definedName name="ModM.Muc_change" localSheetId="6">[17]!ModM.Muc_change</definedName>
    <definedName name="ModM.Muc_change">[17]!ModM.Muc_change</definedName>
    <definedName name="ModM.OK_Khung_chon_thke" localSheetId="6">[17]!ModM.OK_Khung_chon_thke</definedName>
    <definedName name="ModM.OK_Khung_chon_thke">[17]!ModM.OK_Khung_chon_thke</definedName>
    <definedName name="ModM.OK_Thong_bao_chtu_cuoi" localSheetId="6">[17]!ModM.OK_Thong_bao_chtu_cuoi</definedName>
    <definedName name="ModM.OK_Thong_bao_chtu_cuoi">[17]!ModM.OK_Thong_bao_chtu_cuoi</definedName>
    <definedName name="ModP.Loai_Chtu_change" localSheetId="6">[17]!ModP.Loai_Chtu_change</definedName>
    <definedName name="ModP.Loai_Chtu_change">[17]!ModP.Loai_Chtu_change</definedName>
    <definedName name="ModP.OK_Loc_Ctgs" localSheetId="6">[17]!ModP.OK_Loc_Ctgs</definedName>
    <definedName name="ModP.OK_Loc_Ctgs">[17]!ModP.OK_Loc_Ctgs</definedName>
    <definedName name="ModP.OK_nhap_chtu_goc" localSheetId="6">[17]!ModP.OK_nhap_chtu_goc</definedName>
    <definedName name="ModP.OK_nhap_chtu_goc">[17]!ModP.OK_nhap_chtu_goc</definedName>
    <definedName name="ModP.OK_Trich_1tk_1dv" localSheetId="6">[17]!ModP.OK_Trich_1tk_1dv</definedName>
    <definedName name="ModP.OK_Trich_1tk_1dv">[17]!ModP.OK_Trich_1tk_1dv</definedName>
    <definedName name="ModP.OK_Trich_chtu_1_Don_vi" localSheetId="6">[17]!ModP.OK_Trich_chtu_1_Don_vi</definedName>
    <definedName name="ModP.OK_Trich_chtu_1_Don_vi">[17]!ModP.OK_Trich_chtu_1_Don_vi</definedName>
    <definedName name="ModP.Taikh_Co_change" localSheetId="6">[17]!ModP.Taikh_Co_change</definedName>
    <definedName name="ModP.Taikh_Co_change">[17]!ModP.Taikh_Co_change</definedName>
    <definedName name="ModP.Taikh_No_change" localSheetId="6">[17]!ModP.Taikh_No_change</definedName>
    <definedName name="ModP.Taikh_No_change">[17]!ModP.Taikh_No_change</definedName>
    <definedName name="ModP.Xoa_dg_cuoi_chtu_ghi_so" localSheetId="6">[17]!ModP.Xoa_dg_cuoi_chtu_ghi_so</definedName>
    <definedName name="ModP.Xoa_dg_cuoi_chtu_ghi_so">[17]!ModP.Xoa_dg_cuoi_chtu_ghi_so</definedName>
    <definedName name="Muc_change" localSheetId="6">[14]!Muc_change</definedName>
    <definedName name="Muc_change">[14]!Muc_change</definedName>
    <definedName name="NEW" localSheetId="6">[1]!OK_thke_thuchi_toan_bo_2_cap</definedName>
    <definedName name="NEW">[1]!OK_thke_thuchi_toan_bo_2_cap</definedName>
    <definedName name="NGAYCTU_B" localSheetId="6">#REF!</definedName>
    <definedName name="NGAYCTU_B">#REF!</definedName>
    <definedName name="NoiDung_1_change" localSheetId="6">[14]!NoiDung_1_change</definedName>
    <definedName name="NoiDung_1_change">[14]!NoiDung_1_change</definedName>
    <definedName name="OK_Chitiet_VNÑ_1_tieukh_co_Ngte_chua_DCTG" localSheetId="6">[17]!OK_Chitiet_VNÑ_1_tieukh_co_Ngte_chua_DCTG</definedName>
    <definedName name="OK_Chitiet_VNÑ_1_tieukh_co_Ngte_chua_DCTG">[17]!OK_Chitiet_VNÑ_1_tieukh_co_Ngte_chua_DCTG</definedName>
    <definedName name="OK_Chtu_goc" localSheetId="6">[13]!OK_Chtu_goc</definedName>
    <definedName name="OK_Chtu_goc">[13]!OK_Chtu_goc</definedName>
    <definedName name="OK_Dialog3Dr" localSheetId="6">[19]!OK_Dialog3Dr</definedName>
    <definedName name="OK_Dialog3Dr">[19]!OK_Dialog3Dr</definedName>
    <definedName name="OK_Dlg3Dr" localSheetId="6">[20]!OK_Dlg3Dr</definedName>
    <definedName name="OK_Dlg3Dr">[20]!OK_Dlg3Dr</definedName>
    <definedName name="OK_Khung_chon_thke" localSheetId="6">[14]!OK_Khung_chon_thke</definedName>
    <definedName name="OK_Khung_chon_thke">[14]!OK_Khung_chon_thke</definedName>
    <definedName name="OK_Loc_1Tk_1Dv" localSheetId="6">[21]!OK_Loc_1Tk_1Dv</definedName>
    <definedName name="OK_Loc_1Tk_1Dv">[21]!OK_Loc_1Tk_1Dv</definedName>
    <definedName name="OK_loc_chon" localSheetId="6">[5]!OK_loc_chon</definedName>
    <definedName name="OK_loc_chon">[5]!OK_loc_chon</definedName>
    <definedName name="OK_Loc_Ctgs" localSheetId="6">[14]!OK_Loc_Ctgs</definedName>
    <definedName name="OK_Loc_Ctgs">[14]!OK_Loc_Ctgs</definedName>
    <definedName name="OK_Mo_chtu_th_dung" localSheetId="6">[6]!OK_Mo_chtu_th_dung</definedName>
    <definedName name="OK_Mo_chtu_th_dung">[6]!OK_Mo_chtu_th_dung</definedName>
    <definedName name="OK_nhap_chtu" localSheetId="6">[5]!OK_nhap_chtu</definedName>
    <definedName name="OK_nhap_chtu">[5]!OK_nhap_chtu</definedName>
    <definedName name="OK_nhap_chtu_goc" localSheetId="6">[14]!OK_nhap_chtu_goc</definedName>
    <definedName name="OK_nhap_chtu_goc">[14]!OK_nhap_chtu_goc</definedName>
    <definedName name="OK_thke_CHI_toan_bo_2_cap" localSheetId="6">[22]!OK_thke_CHI_toan_bo_2_cap</definedName>
    <definedName name="OK_thke_CHI_toan_bo_2_cap">[22]!OK_thke_CHI_toan_bo_2_cap</definedName>
    <definedName name="OK_Thke_chon_lua" localSheetId="6">[5]!OK_Thke_chon_lua</definedName>
    <definedName name="OK_Thke_chon_lua">[5]!OK_Thke_chon_lua</definedName>
    <definedName name="OK_thke_THU_toan_bo_2_cap" localSheetId="6">[22]!OK_thke_THU_toan_bo_2_cap</definedName>
    <definedName name="OK_thke_THU_toan_bo_2_cap">[22]!OK_thke_THU_toan_bo_2_cap</definedName>
    <definedName name="OK_thke_thuchi_toan_bo_2_cap" localSheetId="6">[22]!OK_thke_thuchi_toan_bo_2_cap</definedName>
    <definedName name="OK_thke_thuchi_toan_bo_2_cap">[22]!OK_thke_thuchi_toan_bo_2_cap</definedName>
    <definedName name="OK_Thong_bao_chtu_cuoi" localSheetId="6">[14]!OK_Thong_bao_chtu_cuoi</definedName>
    <definedName name="OK_Thong_bao_chtu_cuoi">[14]!OK_Thong_bao_chtu_cuoi</definedName>
    <definedName name="OK_Trich_1_Don_vi" localSheetId="6">[21]!OK_Trich_1_Don_vi</definedName>
    <definedName name="OK_Trich_1_Don_vi">[21]!OK_Trich_1_Don_vi</definedName>
    <definedName name="OK_Trich_1tk_1dv" localSheetId="6">[23]!OK_Trich_1tk_1dv</definedName>
    <definedName name="OK_Trich_1tk_1dv">[23]!OK_Trich_1tk_1dv</definedName>
    <definedName name="OK_Trich_chtu_1_Don_vi" localSheetId="6">[14]!OK_Trich_chtu_1_Don_vi</definedName>
    <definedName name="OK_Trich_chtu_1_Don_vi">[14]!OK_Trich_chtu_1_Don_vi</definedName>
    <definedName name="P_TC">[10]Data!$B$5:$C$92</definedName>
    <definedName name="_xlnm.Print_Area" localSheetId="11">'Dae Young'!$A$32:$I$60</definedName>
    <definedName name="_xlnm.Print_Titles" localSheetId="4">Jiwon!$11:$13</definedName>
    <definedName name="_xlnm.Print_Titles" localSheetId="1">'PV 70.000'!$11:$13</definedName>
    <definedName name="_xlnm.Print_Titles" localSheetId="0">'Zhoushan 15'!$11:$13</definedName>
    <definedName name="_xlnm.Print_Titles" localSheetId="3">'Zhoushan 16'!$11:$13</definedName>
    <definedName name="_xlnm.Print_Titles" localSheetId="14">'Zhoushan 18'!$11:$13</definedName>
    <definedName name="_xlnm.Print_Titles">#N/A</definedName>
    <definedName name="PS">[10]Data!$B$5:$AI$92</definedName>
    <definedName name="PSCO_CD" localSheetId="6">#REF!</definedName>
    <definedName name="PSCO_CD">#REF!</definedName>
    <definedName name="PSNO_CD" localSheetId="6">#REF!</definedName>
    <definedName name="PSNO_CD">#REF!</definedName>
    <definedName name="SCCR" localSheetId="6">#REF!</definedName>
    <definedName name="SCCR">#REF!</definedName>
    <definedName name="SCDT" localSheetId="6">#REF!</definedName>
    <definedName name="SCDT">#REF!</definedName>
    <definedName name="SCT" localSheetId="6">[7]Sqt02!#REF!</definedName>
    <definedName name="SCT">[7]Sqt02!#REF!</definedName>
    <definedName name="SoCai" localSheetId="6">#REF!</definedName>
    <definedName name="SoCai">#REF!</definedName>
    <definedName name="SOCTU_B" localSheetId="6">#REF!</definedName>
    <definedName name="SOCTU_B">#REF!</definedName>
    <definedName name="SOCTU_NK" localSheetId="6">#REF!</definedName>
    <definedName name="SOCTU_NK">#REF!</definedName>
    <definedName name="SOCTU_NK_BH" localSheetId="6">#REF!</definedName>
    <definedName name="SOCTU_NK_BH">#REF!</definedName>
    <definedName name="Sodu" localSheetId="6">#REF!</definedName>
    <definedName name="Sodu">#REF!</definedName>
    <definedName name="SOTIEN_B" localSheetId="6">#REF!</definedName>
    <definedName name="SOTIEN_B">#REF!</definedName>
    <definedName name="SOTIEN_CO_NK">[18]NHATKY!$H$7:$H$125</definedName>
    <definedName name="SOTIEN_NO_NK">[18]NHATKY!$G$7:$G$125</definedName>
    <definedName name="STT_CT" localSheetId="6">#REF!</definedName>
    <definedName name="STT_CT">#REF!</definedName>
    <definedName name="STT_NC" localSheetId="6">#REF!</definedName>
    <definedName name="STT_NC">#REF!</definedName>
    <definedName name="STT_NCT" localSheetId="6">#REF!</definedName>
    <definedName name="STT_NCT">#REF!</definedName>
    <definedName name="STT_PH" localSheetId="6">#REF!</definedName>
    <definedName name="STT_PH">#REF!</definedName>
    <definedName name="T">[9]CTGS!$P$6:$P$598</definedName>
    <definedName name="Taikh" localSheetId="6">#REF!</definedName>
    <definedName name="Taikh">#REF!</definedName>
    <definedName name="Taikh_Co_change" localSheetId="6">[14]!Taikh_Co_change</definedName>
    <definedName name="Taikh_Co_change">[14]!Taikh_Co_change</definedName>
    <definedName name="Taikh_Co_Drop" localSheetId="6">[5]!Taikh_Co_Drop</definedName>
    <definedName name="Taikh_Co_Drop">[5]!Taikh_Co_Drop</definedName>
    <definedName name="Taikh_No_change" localSheetId="6">[14]!Taikh_No_change</definedName>
    <definedName name="Taikh_No_change">[14]!Taikh_No_change</definedName>
    <definedName name="Taikh_No_Drop" localSheetId="6">[5]!Taikh_No_Drop</definedName>
    <definedName name="Taikh_No_Drop">[5]!Taikh_No_Drop</definedName>
    <definedName name="TEN">'[10]Danh muc'!$A$1</definedName>
    <definedName name="Thke" localSheetId="6">#REF!</definedName>
    <definedName name="Thke">#REF!</definedName>
    <definedName name="thu" localSheetId="6">[7]Sqt02!#REF!</definedName>
    <definedName name="thu">[7]Sqt02!#REF!</definedName>
    <definedName name="THUE_BRA">[9]BANRA!$J$9:$J$25</definedName>
    <definedName name="THUE_GTGT" localSheetId="6">#REF!</definedName>
    <definedName name="THUE_GTGT">#REF!</definedName>
    <definedName name="TK">[10]CDPS!$C$10:$C$150</definedName>
    <definedName name="TKCO_NK">[18]NHATKY!$F$7:$F$125</definedName>
    <definedName name="TKdu" localSheetId="6">[7]Sqt02!#REF!</definedName>
    <definedName name="TKdu">[7]Sqt02!#REF!</definedName>
    <definedName name="TKNO_NK">[18]NHATKY!$E$7:$E$125</definedName>
    <definedName name="Toàn" localSheetId="6">[7]Sqt02!#REF!</definedName>
    <definedName name="Toàn">[7]Sqt02!#REF!</definedName>
    <definedName name="TrTkDv" localSheetId="6">#REF!</definedName>
    <definedName name="TrTkDv">#REF!</definedName>
    <definedName name="TSUAT_BAN">[9]BANRA!$L$9:$L$25</definedName>
    <definedName name="ttt">[9]CTGS!$Q$6:$Q$598</definedName>
    <definedName name="Txt_Hdon" localSheetId="6">[12]!Txt_Hdon</definedName>
    <definedName name="Txt_Hdon">[12]!Txt_Hdon</definedName>
    <definedName name="Txt_tieu_de_thke" localSheetId="6">[8]!Txt_tieu_de_thke</definedName>
    <definedName name="Txt_tieu_de_thke">[8]!Txt_tieu_de_thke</definedName>
    <definedName name="Txt_Tieude_thke" localSheetId="6">[5]!Txt_Tieude_thke</definedName>
    <definedName name="Txt_Tieude_thke">[5]!Txt_Tieude_thke</definedName>
    <definedName name="Tygia" localSheetId="6">#REF!</definedName>
    <definedName name="Tygia">#REF!</definedName>
    <definedName name="Xoa_dg_cuoi" localSheetId="6">[5]!Xoa_dg_cuoi</definedName>
    <definedName name="Xoa_dg_cuoi">[5]!Xoa_dg_cuoi</definedName>
    <definedName name="Xoa_dg_cuoi_chtu_ghi_so" localSheetId="6">[14]!Xoa_dg_cuoi_chtu_ghi_so</definedName>
    <definedName name="Xoa_dg_cuoi_chtu_ghi_so">[14]!Xoa_dg_cuoi_chtu_ghi_so</definedName>
    <definedName name="Xoa_dong_cuoi" localSheetId="6">[13]!Xoa_dong_cuoi</definedName>
    <definedName name="Xoa_dong_cuoi">[13]!Xoa_dong_cuoi</definedName>
    <definedName name="Xoa_mau_thke" localSheetId="6">[5]!Xoa_mau_thke</definedName>
    <definedName name="Xoa_mau_thke">[5]!Xoa_mau_thke</definedName>
  </definedNames>
  <calcPr calcId="144525"/>
</workbook>
</file>

<file path=xl/calcChain.xml><?xml version="1.0" encoding="utf-8"?>
<calcChain xmlns="http://schemas.openxmlformats.org/spreadsheetml/2006/main">
  <c r="F37" i="41" l="1"/>
  <c r="H37" i="41" s="1"/>
  <c r="H36" i="41"/>
  <c r="D36" i="41"/>
  <c r="C36" i="41"/>
  <c r="H35" i="41"/>
  <c r="D35" i="41"/>
  <c r="C35" i="41"/>
  <c r="H34" i="41"/>
  <c r="D34" i="41"/>
  <c r="C34" i="41"/>
  <c r="H33" i="41"/>
  <c r="D33" i="41"/>
  <c r="C33" i="41"/>
  <c r="H32" i="41"/>
  <c r="D32" i="41"/>
  <c r="C32" i="41"/>
  <c r="H31" i="41"/>
  <c r="D31" i="41"/>
  <c r="C31" i="41"/>
  <c r="H30" i="41"/>
  <c r="D30" i="41"/>
  <c r="C30" i="41"/>
  <c r="H29" i="41"/>
  <c r="D29" i="41"/>
  <c r="C29" i="41"/>
  <c r="H28" i="41"/>
  <c r="D28" i="41"/>
  <c r="C28" i="41"/>
  <c r="H27" i="41"/>
  <c r="D27" i="41"/>
  <c r="C27" i="41"/>
  <c r="H26" i="41"/>
  <c r="D26" i="41"/>
  <c r="C26" i="41"/>
  <c r="D37" i="41"/>
  <c r="C37" i="41"/>
  <c r="H25" i="41"/>
  <c r="D25" i="41"/>
  <c r="C25" i="41"/>
  <c r="H24" i="41"/>
  <c r="D24" i="41"/>
  <c r="C24" i="41"/>
  <c r="H23" i="41"/>
  <c r="D23" i="41"/>
  <c r="C23" i="41"/>
  <c r="H22" i="41"/>
  <c r="D22" i="41"/>
  <c r="C22" i="41"/>
  <c r="H21" i="41"/>
  <c r="D21" i="41"/>
  <c r="C21" i="41"/>
  <c r="H20" i="41"/>
  <c r="D20" i="41"/>
  <c r="C20" i="41"/>
  <c r="H19" i="41"/>
  <c r="D19" i="41"/>
  <c r="C19" i="41"/>
  <c r="H18" i="41"/>
  <c r="D18" i="41"/>
  <c r="C18" i="41"/>
  <c r="H17" i="41"/>
  <c r="D17" i="41"/>
  <c r="C17" i="41"/>
  <c r="H16" i="41"/>
  <c r="D16" i="41"/>
  <c r="C16" i="41"/>
  <c r="H15" i="41"/>
  <c r="D15" i="41"/>
  <c r="C15" i="41"/>
  <c r="H14" i="41"/>
  <c r="D14" i="41"/>
  <c r="C14" i="41"/>
  <c r="F17" i="40"/>
  <c r="C39" i="41" l="1"/>
  <c r="H17" i="40"/>
  <c r="D17" i="40"/>
  <c r="C17" i="40"/>
  <c r="H16" i="40"/>
  <c r="D16" i="40"/>
  <c r="C16" i="40"/>
  <c r="H15" i="40"/>
  <c r="D15" i="40"/>
  <c r="C15" i="40"/>
  <c r="H14" i="40"/>
  <c r="D14" i="40"/>
  <c r="C14" i="40"/>
  <c r="C19" i="40" l="1"/>
  <c r="F25" i="39" l="1"/>
  <c r="H25" i="39" s="1"/>
  <c r="D25" i="39"/>
  <c r="C25" i="39"/>
  <c r="H24" i="39"/>
  <c r="D24" i="39"/>
  <c r="C24" i="39"/>
  <c r="H23" i="39"/>
  <c r="D23" i="39"/>
  <c r="C23" i="39"/>
  <c r="H22" i="39"/>
  <c r="D22" i="39"/>
  <c r="C22" i="39"/>
  <c r="H21" i="39"/>
  <c r="D21" i="39"/>
  <c r="C21" i="39"/>
  <c r="H20" i="39"/>
  <c r="D20" i="39"/>
  <c r="C20" i="39"/>
  <c r="H19" i="39"/>
  <c r="D19" i="39"/>
  <c r="C19" i="39"/>
  <c r="H18" i="39"/>
  <c r="D18" i="39"/>
  <c r="C18" i="39"/>
  <c r="H17" i="39"/>
  <c r="D17" i="39"/>
  <c r="C17" i="39"/>
  <c r="H16" i="39"/>
  <c r="D16" i="39"/>
  <c r="C16" i="39"/>
  <c r="H15" i="39"/>
  <c r="D15" i="39"/>
  <c r="C15" i="39"/>
  <c r="H14" i="39"/>
  <c r="D14" i="39"/>
  <c r="C14" i="39"/>
  <c r="C27" i="39" l="1"/>
  <c r="H47" i="38" l="1"/>
  <c r="D47" i="38"/>
  <c r="C47" i="38"/>
  <c r="H46" i="38"/>
  <c r="D46" i="38"/>
  <c r="C46" i="38"/>
  <c r="H45" i="38"/>
  <c r="D45" i="38"/>
  <c r="C45" i="38"/>
  <c r="C49" i="38"/>
  <c r="C17" i="38"/>
  <c r="D17" i="38"/>
  <c r="H17" i="38"/>
  <c r="H16" i="38"/>
  <c r="D16" i="38"/>
  <c r="C16" i="38"/>
  <c r="H15" i="38"/>
  <c r="D15" i="38"/>
  <c r="C15" i="38"/>
  <c r="H14" i="38"/>
  <c r="C19" i="38" s="1"/>
  <c r="D14" i="38"/>
  <c r="C14" i="38"/>
  <c r="F25" i="37"/>
  <c r="H25" i="37" s="1"/>
  <c r="D25" i="37"/>
  <c r="C25" i="37"/>
  <c r="H24" i="37"/>
  <c r="D24" i="37"/>
  <c r="C24" i="37"/>
  <c r="H23" i="37"/>
  <c r="D23" i="37"/>
  <c r="C23" i="37"/>
  <c r="H22" i="37"/>
  <c r="D22" i="37"/>
  <c r="C22" i="37"/>
  <c r="H21" i="37"/>
  <c r="D21" i="37"/>
  <c r="C21" i="37"/>
  <c r="H20" i="37"/>
  <c r="D20" i="37"/>
  <c r="C20" i="37"/>
  <c r="H19" i="37"/>
  <c r="D19" i="37"/>
  <c r="C19" i="37"/>
  <c r="H18" i="37"/>
  <c r="D18" i="37"/>
  <c r="C18" i="37"/>
  <c r="H17" i="37"/>
  <c r="D17" i="37"/>
  <c r="C17" i="37"/>
  <c r="H16" i="37"/>
  <c r="D16" i="37"/>
  <c r="C16" i="37"/>
  <c r="H15" i="37"/>
  <c r="D15" i="37"/>
  <c r="C15" i="37"/>
  <c r="H14" i="37"/>
  <c r="D14" i="37"/>
  <c r="C14" i="37"/>
  <c r="F25" i="36"/>
  <c r="H25" i="36" s="1"/>
  <c r="D25" i="36"/>
  <c r="C25" i="36"/>
  <c r="H24" i="36"/>
  <c r="D24" i="36"/>
  <c r="C24" i="36"/>
  <c r="H23" i="36"/>
  <c r="D23" i="36"/>
  <c r="C23" i="36"/>
  <c r="H22" i="36"/>
  <c r="D22" i="36"/>
  <c r="C22" i="36"/>
  <c r="H21" i="36"/>
  <c r="D21" i="36"/>
  <c r="C21" i="36"/>
  <c r="H20" i="36"/>
  <c r="D20" i="36"/>
  <c r="C20" i="36"/>
  <c r="H19" i="36"/>
  <c r="D19" i="36"/>
  <c r="C19" i="36"/>
  <c r="H18" i="36"/>
  <c r="D18" i="36"/>
  <c r="C18" i="36"/>
  <c r="H17" i="36"/>
  <c r="D17" i="36"/>
  <c r="C17" i="36"/>
  <c r="H16" i="36"/>
  <c r="D16" i="36"/>
  <c r="C16" i="36"/>
  <c r="H15" i="36"/>
  <c r="D15" i="36"/>
  <c r="C15" i="36"/>
  <c r="H14" i="36"/>
  <c r="D14" i="36"/>
  <c r="C14" i="36"/>
  <c r="H20" i="35"/>
  <c r="D20" i="35"/>
  <c r="C20" i="35"/>
  <c r="H19" i="35"/>
  <c r="D19" i="35"/>
  <c r="C19" i="35"/>
  <c r="H18" i="35"/>
  <c r="D18" i="35"/>
  <c r="C18" i="35"/>
  <c r="H17" i="35"/>
  <c r="D17" i="35"/>
  <c r="C17" i="35"/>
  <c r="H16" i="35"/>
  <c r="D16" i="35"/>
  <c r="C16" i="35"/>
  <c r="H15" i="35"/>
  <c r="D15" i="35"/>
  <c r="C15" i="35"/>
  <c r="H14" i="35"/>
  <c r="D14" i="35"/>
  <c r="C14" i="35"/>
  <c r="C27" i="37" l="1"/>
  <c r="C27" i="36"/>
  <c r="C22" i="35"/>
  <c r="F26" i="34"/>
  <c r="H26" i="34" s="1"/>
  <c r="D26" i="34"/>
  <c r="C26" i="34"/>
  <c r="H25" i="34"/>
  <c r="D25" i="34"/>
  <c r="C25" i="34"/>
  <c r="H24" i="34"/>
  <c r="D24" i="34"/>
  <c r="C24" i="34"/>
  <c r="H23" i="34"/>
  <c r="D23" i="34"/>
  <c r="C23" i="34"/>
  <c r="H22" i="34"/>
  <c r="D22" i="34"/>
  <c r="C22" i="34"/>
  <c r="H21" i="34"/>
  <c r="D21" i="34"/>
  <c r="C21" i="34"/>
  <c r="H20" i="34"/>
  <c r="D20" i="34"/>
  <c r="C20" i="34"/>
  <c r="H19" i="34"/>
  <c r="D19" i="34"/>
  <c r="C19" i="34"/>
  <c r="H18" i="34"/>
  <c r="D18" i="34"/>
  <c r="C18" i="34"/>
  <c r="H17" i="34"/>
  <c r="D17" i="34"/>
  <c r="C17" i="34"/>
  <c r="H16" i="34"/>
  <c r="D16" i="34"/>
  <c r="C16" i="34"/>
  <c r="H15" i="34"/>
  <c r="D15" i="34"/>
  <c r="C15" i="34"/>
  <c r="H14" i="34"/>
  <c r="D14" i="34"/>
  <c r="C14" i="34"/>
  <c r="C28" i="34" l="1"/>
  <c r="F27" i="33"/>
  <c r="H27" i="33" s="1"/>
  <c r="D27" i="33"/>
  <c r="C27" i="33"/>
  <c r="H26" i="33"/>
  <c r="D26" i="33"/>
  <c r="C26" i="33"/>
  <c r="H25" i="33"/>
  <c r="D25" i="33"/>
  <c r="C25" i="33"/>
  <c r="H24" i="33"/>
  <c r="D24" i="33"/>
  <c r="C24" i="33"/>
  <c r="H23" i="33"/>
  <c r="D23" i="33"/>
  <c r="C23" i="33"/>
  <c r="H22" i="33"/>
  <c r="D22" i="33"/>
  <c r="C22" i="33"/>
  <c r="H21" i="33"/>
  <c r="D21" i="33"/>
  <c r="C21" i="33"/>
  <c r="H20" i="33"/>
  <c r="D20" i="33"/>
  <c r="C20" i="33"/>
  <c r="H19" i="33"/>
  <c r="D19" i="33"/>
  <c r="C19" i="33"/>
  <c r="H18" i="33"/>
  <c r="D18" i="33"/>
  <c r="C18" i="33"/>
  <c r="H17" i="33"/>
  <c r="D17" i="33"/>
  <c r="C17" i="33"/>
  <c r="H16" i="33"/>
  <c r="D16" i="33"/>
  <c r="C16" i="33"/>
  <c r="H15" i="33"/>
  <c r="D15" i="33"/>
  <c r="C15" i="33"/>
  <c r="H14" i="33"/>
  <c r="D14" i="33"/>
  <c r="C14" i="33"/>
  <c r="F25" i="32"/>
  <c r="H25" i="32" s="1"/>
  <c r="D25" i="32"/>
  <c r="C25" i="32"/>
  <c r="H24" i="32"/>
  <c r="D24" i="32"/>
  <c r="C24" i="32"/>
  <c r="H23" i="32"/>
  <c r="D23" i="32"/>
  <c r="C23" i="32"/>
  <c r="H22" i="32"/>
  <c r="D22" i="32"/>
  <c r="C22" i="32"/>
  <c r="H21" i="32"/>
  <c r="D21" i="32"/>
  <c r="C21" i="32"/>
  <c r="H20" i="32"/>
  <c r="D20" i="32"/>
  <c r="C20" i="32"/>
  <c r="H19" i="32"/>
  <c r="D19" i="32"/>
  <c r="C19" i="32"/>
  <c r="H18" i="32"/>
  <c r="D18" i="32"/>
  <c r="C18" i="32"/>
  <c r="H17" i="32"/>
  <c r="D17" i="32"/>
  <c r="C17" i="32"/>
  <c r="H16" i="32"/>
  <c r="D16" i="32"/>
  <c r="C16" i="32"/>
  <c r="H15" i="32"/>
  <c r="D15" i="32"/>
  <c r="C15" i="32"/>
  <c r="H14" i="32"/>
  <c r="D14" i="32"/>
  <c r="C14" i="32"/>
  <c r="H31" i="31"/>
  <c r="D31" i="31"/>
  <c r="C31" i="31"/>
  <c r="H30" i="31"/>
  <c r="D30" i="31"/>
  <c r="C30" i="31"/>
  <c r="C29" i="33" l="1"/>
  <c r="C27" i="32"/>
  <c r="H29" i="31"/>
  <c r="D29" i="31"/>
  <c r="C29" i="31"/>
  <c r="H28" i="31"/>
  <c r="D28" i="31"/>
  <c r="C28" i="31"/>
  <c r="H27" i="31"/>
  <c r="D27" i="31"/>
  <c r="C27" i="31"/>
  <c r="H26" i="31"/>
  <c r="D26" i="31"/>
  <c r="C26" i="31"/>
  <c r="H25" i="31"/>
  <c r="D25" i="31"/>
  <c r="C25" i="31"/>
  <c r="H24" i="31"/>
  <c r="D24" i="31"/>
  <c r="C24" i="31"/>
  <c r="H23" i="31"/>
  <c r="D23" i="31"/>
  <c r="C23" i="31"/>
  <c r="H22" i="31"/>
  <c r="D22" i="31"/>
  <c r="C22" i="31"/>
  <c r="H21" i="31"/>
  <c r="D21" i="31"/>
  <c r="C21" i="31"/>
  <c r="H20" i="31"/>
  <c r="D20" i="31"/>
  <c r="C20" i="31"/>
  <c r="H19" i="31"/>
  <c r="D19" i="31"/>
  <c r="C19" i="31"/>
  <c r="H18" i="31"/>
  <c r="D18" i="31"/>
  <c r="C18" i="31"/>
  <c r="H17" i="31"/>
  <c r="D17" i="31"/>
  <c r="C17" i="31"/>
  <c r="H16" i="31"/>
  <c r="D16" i="31"/>
  <c r="C16" i="31"/>
  <c r="H15" i="31"/>
  <c r="D15" i="31"/>
  <c r="C15" i="31"/>
  <c r="H14" i="31"/>
  <c r="D14" i="31"/>
  <c r="C14" i="31"/>
  <c r="M20" i="30"/>
  <c r="M19" i="30"/>
  <c r="C33" i="31" l="1"/>
  <c r="D8" i="30"/>
  <c r="D9" i="30"/>
  <c r="G11" i="30"/>
  <c r="J9" i="30"/>
  <c r="I9" i="30"/>
  <c r="E9" i="30"/>
  <c r="A9" i="30"/>
  <c r="J8" i="30"/>
  <c r="I8" i="30"/>
  <c r="E8" i="30"/>
  <c r="A8" i="30"/>
  <c r="J7" i="30"/>
  <c r="I7" i="30"/>
  <c r="E7" i="30"/>
  <c r="D7" i="30"/>
  <c r="A7" i="30"/>
  <c r="F25" i="29"/>
  <c r="H25" i="29" s="1"/>
  <c r="D25" i="29"/>
  <c r="C25" i="29"/>
  <c r="H24" i="29"/>
  <c r="D24" i="29"/>
  <c r="C24" i="29"/>
  <c r="H23" i="29"/>
  <c r="D23" i="29"/>
  <c r="C23" i="29"/>
  <c r="H22" i="29"/>
  <c r="D22" i="29"/>
  <c r="C22" i="29"/>
  <c r="H21" i="29"/>
  <c r="D21" i="29"/>
  <c r="C21" i="29"/>
  <c r="H20" i="29"/>
  <c r="D20" i="29"/>
  <c r="C20" i="29"/>
  <c r="H19" i="29"/>
  <c r="D19" i="29"/>
  <c r="C19" i="29"/>
  <c r="H18" i="29"/>
  <c r="D18" i="29"/>
  <c r="C18" i="29"/>
  <c r="H17" i="29"/>
  <c r="D17" i="29"/>
  <c r="C17" i="29"/>
  <c r="H16" i="29"/>
  <c r="D16" i="29"/>
  <c r="C16" i="29"/>
  <c r="H15" i="29"/>
  <c r="D15" i="29"/>
  <c r="C15" i="29"/>
  <c r="H14" i="29"/>
  <c r="D14" i="29"/>
  <c r="C14" i="29"/>
  <c r="F32" i="28"/>
  <c r="H32" i="28" s="1"/>
  <c r="D32" i="28"/>
  <c r="C32" i="28"/>
  <c r="H31" i="28"/>
  <c r="D31" i="28"/>
  <c r="C31" i="28"/>
  <c r="H30" i="28"/>
  <c r="D30" i="28"/>
  <c r="C30" i="28"/>
  <c r="H29" i="28"/>
  <c r="D29" i="28"/>
  <c r="C29" i="28"/>
  <c r="H28" i="28"/>
  <c r="D28" i="28"/>
  <c r="C28" i="28"/>
  <c r="H27" i="28"/>
  <c r="D27" i="28"/>
  <c r="C27" i="28"/>
  <c r="H26" i="28"/>
  <c r="D26" i="28"/>
  <c r="C26" i="28"/>
  <c r="H25" i="28"/>
  <c r="D25" i="28"/>
  <c r="C25" i="28"/>
  <c r="H24" i="28"/>
  <c r="D24" i="28"/>
  <c r="C24" i="28"/>
  <c r="H23" i="28"/>
  <c r="D23" i="28"/>
  <c r="C23" i="28"/>
  <c r="H22" i="28"/>
  <c r="D22" i="28"/>
  <c r="C22" i="28"/>
  <c r="H21" i="28"/>
  <c r="D21" i="28"/>
  <c r="C21" i="28"/>
  <c r="H20" i="28"/>
  <c r="D20" i="28"/>
  <c r="C20" i="28"/>
  <c r="H19" i="28"/>
  <c r="D19" i="28"/>
  <c r="C19" i="28"/>
  <c r="H18" i="28"/>
  <c r="D18" i="28"/>
  <c r="C18" i="28"/>
  <c r="H17" i="28"/>
  <c r="D17" i="28"/>
  <c r="C17" i="28"/>
  <c r="H16" i="28"/>
  <c r="D16" i="28"/>
  <c r="C16" i="28"/>
  <c r="H15" i="28"/>
  <c r="D15" i="28"/>
  <c r="C15" i="28"/>
  <c r="H14" i="28"/>
  <c r="D14" i="28"/>
  <c r="C14" i="28"/>
  <c r="F32" i="27"/>
  <c r="H32" i="27" s="1"/>
  <c r="D32" i="27"/>
  <c r="C32" i="27"/>
  <c r="H31" i="27"/>
  <c r="D31" i="27"/>
  <c r="C31" i="27"/>
  <c r="H30" i="27"/>
  <c r="D30" i="27"/>
  <c r="C30" i="27"/>
  <c r="H29" i="27"/>
  <c r="D29" i="27"/>
  <c r="C29" i="27"/>
  <c r="H28" i="27"/>
  <c r="D28" i="27"/>
  <c r="C28" i="27"/>
  <c r="H27" i="27"/>
  <c r="D27" i="27"/>
  <c r="C27" i="27"/>
  <c r="H26" i="27"/>
  <c r="D26" i="27"/>
  <c r="C26" i="27"/>
  <c r="H25" i="27"/>
  <c r="D25" i="27"/>
  <c r="C25" i="27"/>
  <c r="H24" i="27"/>
  <c r="D24" i="27"/>
  <c r="C24" i="27"/>
  <c r="H23" i="27"/>
  <c r="D23" i="27"/>
  <c r="C23" i="27"/>
  <c r="H22" i="27"/>
  <c r="D22" i="27"/>
  <c r="C22" i="27"/>
  <c r="H21" i="27"/>
  <c r="D21" i="27"/>
  <c r="C21" i="27"/>
  <c r="H20" i="27"/>
  <c r="D20" i="27"/>
  <c r="C20" i="27"/>
  <c r="H19" i="27"/>
  <c r="D19" i="27"/>
  <c r="C19" i="27"/>
  <c r="H18" i="27"/>
  <c r="D18" i="27"/>
  <c r="C18" i="27"/>
  <c r="H17" i="27"/>
  <c r="D17" i="27"/>
  <c r="C17" i="27"/>
  <c r="H16" i="27"/>
  <c r="D16" i="27"/>
  <c r="C16" i="27"/>
  <c r="H15" i="27"/>
  <c r="D15" i="27"/>
  <c r="C15" i="27"/>
  <c r="H14" i="27"/>
  <c r="D14" i="27"/>
  <c r="C14" i="27"/>
  <c r="C34" i="28" l="1"/>
  <c r="I11" i="30"/>
  <c r="C27" i="29"/>
  <c r="C34" i="27"/>
</calcChain>
</file>

<file path=xl/sharedStrings.xml><?xml version="1.0" encoding="utf-8"?>
<sst xmlns="http://schemas.openxmlformats.org/spreadsheetml/2006/main" count="878" uniqueCount="104">
  <si>
    <t>BẢNG KÊ THU MUA HÀNG HÓA, DỊCH VỤ 
MUA VÀO KHÔNG CÓ HÓA ĐƠN</t>
  </si>
  <si>
    <r>
      <t xml:space="preserve">Mẫu số: 01/TNDN
</t>
    </r>
    <r>
      <rPr>
        <i/>
        <sz val="8"/>
        <rFont val="Times New Roman"/>
        <family val="1"/>
      </rPr>
      <t>(Ban hành kèm theo Thông tư
số 130/2008/TT-BTC ngày 26/12/2008 của Bộ tài chính)</t>
    </r>
  </si>
  <si>
    <t>Tên doanh nghiệp:Công Ty TNHH Hải Sản An lạc</t>
  </si>
  <si>
    <t>Mã số thuế: 1100878093</t>
  </si>
  <si>
    <t>Địa chỉ: Lô A14 đường 4A, KCN Hải Sơn, Đức Hòa, Long An</t>
  </si>
  <si>
    <t>Địa chỉ nơi tổ chức thu mua:…………………………………………………………………………………</t>
  </si>
  <si>
    <t>Người phụ trách thu mua:……………………………………………………………………………………</t>
  </si>
  <si>
    <t>Ngày tháng 
năm mua hàng</t>
  </si>
  <si>
    <t>Người bán</t>
  </si>
  <si>
    <t>Hàng hóa mua vào</t>
  </si>
  <si>
    <t>Ghi chú</t>
  </si>
  <si>
    <t>Tên người bán</t>
  </si>
  <si>
    <t>Địa chỉ</t>
  </si>
  <si>
    <t>Số CMND</t>
  </si>
  <si>
    <t>Tên mặt hàng</t>
  </si>
  <si>
    <t>Số lượng</t>
  </si>
  <si>
    <t>Đơn giá</t>
  </si>
  <si>
    <t>Tổng giá
 thanh toán</t>
  </si>
  <si>
    <t>1</t>
  </si>
  <si>
    <t>6</t>
  </si>
  <si>
    <t>7</t>
  </si>
  <si>
    <t>Tổng giá trị hàng mua vào:</t>
  </si>
  <si>
    <t>Người lập bảng kê</t>
  </si>
  <si>
    <t>Giám đốc doanh nghiệp</t>
  </si>
  <si>
    <t>(Ký, ghi rõ họ tên)</t>
  </si>
  <si>
    <t>(Ký tên, đóng dấu)</t>
  </si>
  <si>
    <t xml:space="preserve">Ghi chú: </t>
  </si>
  <si>
    <t xml:space="preserve">    - Căn cứ vào số liệu thực các mặt hàng trên mà đơn vị mua của người bán không có hóa đơn, lập bảng kê theo thứ tự thời gian mua hàng, doanh nghiệp ghi đầy đủ các chỉ tiêu trên bảng kê, tổng hợp bảng kê hàng tháng. Hàng hóa mua vào lập theo bảng kê này</t>
  </si>
  <si>
    <t xml:space="preserve">   - Đối với doanh nghiệp có tổ chức các trạm nơi thu mua ở nhiều nơi thì từng trạm thu mua phải lập từng bảng kê riêng. Doanh nghiệp lập bảng kê tổng hợp chung của các trạm.</t>
  </si>
  <si>
    <t>Hoàng Thị Ngọc</t>
  </si>
  <si>
    <t>Lê Thị Thiện Em</t>
  </si>
  <si>
    <t>Trần Văn An</t>
  </si>
  <si>
    <t>Nguyễn Thị Hội</t>
  </si>
  <si>
    <t>Nguyễn Thanh Bình</t>
  </si>
  <si>
    <t>Nguyễn Văn Hạnh</t>
  </si>
  <si>
    <t>Nguyễn Văn Nhân</t>
  </si>
  <si>
    <t>Cá cơm NL</t>
  </si>
  <si>
    <t>Trần Thị Thu Hiếu</t>
  </si>
  <si>
    <t>Lê Thị Diệu</t>
  </si>
  <si>
    <t>Nguyễn Văn Tư</t>
  </si>
  <si>
    <t>Nguyễn Văn Đức</t>
  </si>
  <si>
    <t>Võ Thị Bảy</t>
  </si>
  <si>
    <t>Võ Văn Bá</t>
  </si>
  <si>
    <t>Nguyễn Thanh Vân</t>
  </si>
  <si>
    <t>Hồ Thị Mỹ</t>
  </si>
  <si>
    <t>Cá bò NL</t>
  </si>
  <si>
    <t>CÔNG TY TNHH HẢI SẢN AN LẠC</t>
  </si>
  <si>
    <t>Mẫu</t>
  </si>
  <si>
    <t>01/PC-TT</t>
  </si>
  <si>
    <t>BẢNG KÊ THU MUA HÀNG NÔNG SẢN, LÂM SẢN, THUỶ SẢN</t>
  </si>
  <si>
    <t>STT</t>
  </si>
  <si>
    <t>Ngày tháng năm</t>
  </si>
  <si>
    <t>Số lượng (kg)</t>
  </si>
  <si>
    <t>Thành tiền</t>
  </si>
  <si>
    <t>Nơi khai thác, đánh bắt</t>
  </si>
  <si>
    <t>Họ tên</t>
  </si>
  <si>
    <t>CMND</t>
  </si>
  <si>
    <t>TỔNG CỘNG</t>
  </si>
  <si>
    <t>Tôi cam kết các hộ dân mà tôi mua cá nguyên liệu không có tài khoản tại bất kì tổ chức cung ứng dịch vụ thanh toán nào hoàn toàn là sự thật.</t>
  </si>
  <si>
    <t>Người lập biểu</t>
  </si>
  <si>
    <t>Giám đốc</t>
  </si>
  <si>
    <t>Nguyễn Thanh Vinh</t>
  </si>
  <si>
    <t>(Ngày 01 tháng 06 năm 2017)</t>
  </si>
  <si>
    <t>Ngày 01 tháng  06 năm   2017</t>
  </si>
  <si>
    <t>(Ngày 05 tháng 06 năm 2017)</t>
  </si>
  <si>
    <t>Ngày 05 tháng  06 năm   2017</t>
  </si>
  <si>
    <t>Cá chai</t>
  </si>
  <si>
    <t>Cá mối</t>
  </si>
  <si>
    <t>Cá mao ếch</t>
  </si>
  <si>
    <t>Ngày   30    tháng   05    năm 2017</t>
  </si>
  <si>
    <t>(Ngày 07 tháng 06 năm 2017)</t>
  </si>
  <si>
    <t>Ngày 07 tháng  06 năm   2017</t>
  </si>
  <si>
    <t>Cá mao ếch NL</t>
  </si>
  <si>
    <t>(Ngày 12 tháng 06 năm 2017)</t>
  </si>
  <si>
    <t>Ngày 12 tháng  06 năm   2017</t>
  </si>
  <si>
    <t>Nguyễn Thị Tuyết Đang</t>
  </si>
  <si>
    <t>Ghẹ NL</t>
  </si>
  <si>
    <t>Lê Thị Diễm</t>
  </si>
  <si>
    <t>Nguyễn Văn Hiền</t>
  </si>
  <si>
    <t>Đặng Thanh Phong</t>
  </si>
  <si>
    <t>Ngày 13 tháng  06 năm   2017</t>
  </si>
  <si>
    <t>(Ngày 13 tháng 06 năm 2017)</t>
  </si>
  <si>
    <t>(Ngày 14 tháng 06 năm 2017)</t>
  </si>
  <si>
    <t>Ngày 14 tháng  06 năm   2017</t>
  </si>
  <si>
    <t>Lâm Thị Loan</t>
  </si>
  <si>
    <t>Vũ Thị Lan</t>
  </si>
  <si>
    <t>Cá đổng NL</t>
  </si>
  <si>
    <t>Cá đuối NL</t>
  </si>
  <si>
    <t>Cá đục NL</t>
  </si>
  <si>
    <t>Trương Thị Nhớ</t>
  </si>
  <si>
    <t>Ngày 20 tháng  06 năm   2017</t>
  </si>
  <si>
    <t>(Ngày 20 tháng 06 năm 2017)</t>
  </si>
  <si>
    <t>(Ngày 05 tháng 07 năm 2017)</t>
  </si>
  <si>
    <t>Ngày 05 tháng  07 năm   2017</t>
  </si>
  <si>
    <t>Mực NL</t>
  </si>
  <si>
    <t>Ngày 18 tháng  06 năm   2017</t>
  </si>
  <si>
    <t>(Ngày 18 tháng 06 năm 2017)</t>
  </si>
  <si>
    <t>Đỗ Văn Tâm</t>
  </si>
  <si>
    <t>Ngày 22 tháng  06 năm   2017</t>
  </si>
  <si>
    <t>(Ngày 22 tháng 06 năm 2017)</t>
  </si>
  <si>
    <t>Ngày 23 tháng  06 năm   2017</t>
  </si>
  <si>
    <t>(Ngày 23 tháng 06 năm 2017)</t>
  </si>
  <si>
    <t>(Ngày 28 tháng 06 năm 2017)</t>
  </si>
  <si>
    <t>Ngày 28 tháng  06 năm   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</si>
</sst>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43" formatCode="_(* #,##0.00_);_(* \(#,##0.00\);_(* &quot;-&quot;??_);_(@_)"/>
    <numFmt numFmtId="164" formatCode="_(* #,##0_);_(* \(#,##0\);_(* &quot;-&quot;??_);_(@_)"/>
    <numFmt numFmtId="165" formatCode="[$-1010000]d/m/yyyy;@"/>
    <numFmt numFmtId="166" formatCode="_(* #,##0.0_);_(* \(#,##0.0\);_(* &quot;-&quot;??_);_(@_)"/>
    <numFmt numFmtId="167" formatCode="\$#,##0\ ;\(\$#,##0\)"/>
    <numFmt numFmtId="168" formatCode="#,###"/>
    <numFmt numFmtId="169" formatCode="&quot;\&quot;#,##0;[Red]&quot;\&quot;&quot;\&quot;\-#,##0"/>
    <numFmt numFmtId="170" formatCode="&quot;\&quot;#,##0.00;[Red]&quot;\&quot;&quot;\&quot;&quot;\&quot;&quot;\&quot;&quot;\&quot;&quot;\&quot;\-#,##0.00"/>
    <numFmt numFmtId="171" formatCode="&quot;\&quot;#,##0.00;[Red]&quot;\&quot;\-#,##0.00"/>
    <numFmt numFmtId="172" formatCode="&quot;\&quot;#,##0;[Red]&quot;\&quot;\-#,##0"/>
    <numFmt numFmtId="173" formatCode="_(* #,##0.0_);_(* \(#,##0.0\);_(* &quot;-&quot;?_);_(@_)"/>
    <numFmt numFmtId="174" formatCode="dd/mm/yyyy"/>
    <numFmt numFmtId="175" formatCode="dd\/mm\/yyyy"/>
    <numFmt numFmtId="176" formatCode="[$-10484]dd/mm/yyyy;@"/>
  </numFmts>
  <fonts count="36">
    <font>
      <sz val="12"/>
      <name val="VNI-Times"/>
    </font>
    <font>
      <sz val="12"/>
      <name val="VNI-Times"/>
    </font>
    <font>
      <b/>
      <sz val="14"/>
      <name val="Times New Roman"/>
      <family val="1"/>
    </font>
    <font>
      <sz val="8"/>
      <name val="Times New Roman"/>
      <family val="1"/>
    </font>
    <font>
      <i/>
      <sz val="8"/>
      <name val="Times New Roman"/>
      <family val="1"/>
    </font>
    <font>
      <sz val="12"/>
      <name val="Times New Roman"/>
      <family val="1"/>
    </font>
    <font>
      <sz val="13"/>
      <name val="Times New Roman"/>
      <family val="1"/>
    </font>
    <font>
      <sz val="16"/>
      <name val="Times New Roman"/>
      <family val="1"/>
    </font>
    <font>
      <b/>
      <sz val="11"/>
      <name val="Times New Roman"/>
      <family val="1"/>
    </font>
    <font>
      <sz val="11"/>
      <name val="Times New Roman"/>
      <family val="1"/>
    </font>
    <font>
      <b/>
      <sz val="9"/>
      <name val="Times New Roman"/>
      <family val="1"/>
    </font>
    <font>
      <b/>
      <sz val="12"/>
      <name val="Times New Roman"/>
      <family val="1"/>
    </font>
    <font>
      <i/>
      <sz val="11"/>
      <name val="Times New Roman"/>
      <family val="1"/>
    </font>
    <font>
      <i/>
      <sz val="12"/>
      <name val="Times New Roman"/>
      <family val="1"/>
    </font>
    <font>
      <b/>
      <sz val="9"/>
      <name val="VNI-Times"/>
    </font>
    <font>
      <sz val="10"/>
      <name val="Arial"/>
      <family val="2"/>
    </font>
    <font>
      <b/>
      <sz val="12"/>
      <name val="Arial"/>
      <family val="2"/>
    </font>
    <font>
      <sz val="9"/>
      <name val="VNI-Times"/>
    </font>
    <font>
      <sz val="10"/>
      <name val=".VnAvant"/>
      <family val="2"/>
    </font>
    <font>
      <b/>
      <sz val="12"/>
      <name val="VNI-Cooper"/>
    </font>
    <font>
      <sz val="14"/>
      <name val="뼻뮝"/>
      <family val="3"/>
      <charset val="129"/>
    </font>
    <font>
      <sz val="12"/>
      <name val="뼻뮝"/>
      <family val="1"/>
      <charset val="129"/>
    </font>
    <font>
      <sz val="12"/>
      <name val="바탕체"/>
      <family val="1"/>
      <charset val="129"/>
    </font>
    <font>
      <sz val="10"/>
      <name val="굴림체"/>
      <family val="3"/>
      <charset val="129"/>
    </font>
    <font>
      <sz val="9"/>
      <name val="Times New Roman"/>
      <family val="1"/>
    </font>
    <font>
      <sz val="11"/>
      <color indexed="8"/>
      <name val="Times New Roman"/>
      <family val="1"/>
    </font>
    <font>
      <b/>
      <sz val="9"/>
      <color indexed="8"/>
      <name val="Times New Roman"/>
      <family val="1"/>
    </font>
    <font>
      <sz val="9"/>
      <color indexed="8"/>
      <name val="Times New Roman"/>
      <family val="1"/>
    </font>
    <font>
      <sz val="12"/>
      <color indexed="8"/>
      <name val="Times New Roman"/>
      <family val="1"/>
    </font>
    <font>
      <b/>
      <sz val="12"/>
      <color indexed="8"/>
      <name val="Times New Roman"/>
      <family val="1"/>
    </font>
    <font>
      <sz val="10.5"/>
      <color indexed="8"/>
      <name val="Times New Roman"/>
      <family val="1"/>
    </font>
    <font>
      <b/>
      <sz val="9.5"/>
      <color indexed="8"/>
      <name val="Times New Roman"/>
      <family val="1"/>
    </font>
    <font>
      <b/>
      <sz val="11"/>
      <color indexed="8"/>
      <name val="Times New Roman"/>
      <family val="1"/>
    </font>
    <font>
      <sz val="9.5"/>
      <name val="Times New Roman"/>
      <family val="1"/>
    </font>
    <font>
      <sz val="9.5"/>
      <color indexed="8"/>
      <name val="Times New Roman"/>
      <family val="1"/>
    </font>
    <font>
      <sz val="12"/>
      <color indexed="8"/>
      <name val="VNI-Ariston"/>
    </font>
  </fonts>
  <fills count="3">
    <fill>
      <patternFill patternType="none"/>
    </fill>
    <fill>
      <patternFill patternType="gray125"/>
    </fill>
    <fill>
      <patternFill patternType="solid">
        <fgColor indexed="42"/>
        <bgColor indexed="64"/>
      </patternFill>
    </fill>
  </fills>
  <borders count="19">
    <border>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style="hair">
        <color indexed="64"/>
      </bottom>
      <diagonal/>
    </border>
    <border>
      <left/>
      <right/>
      <top style="medium">
        <color indexed="64"/>
      </top>
      <bottom style="medium">
        <color indexed="64"/>
      </bottom>
      <diagonal/>
    </border>
    <border>
      <left/>
      <right/>
      <top/>
      <bottom style="dotted">
        <color indexed="64"/>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8">
    <xf numFmtId="0" fontId="0" fillId="0" borderId="0"/>
    <xf numFmtId="43" fontId="1" fillId="0" borderId="0" applyFont="0" applyFill="0" applyBorder="0" applyAlignment="0" applyProtection="0"/>
    <xf numFmtId="3" fontId="14" fillId="2" borderId="7"/>
    <xf numFmtId="3" fontId="15" fillId="0" borderId="0" applyFont="0" applyFill="0" applyBorder="0" applyAlignment="0" applyProtection="0"/>
    <xf numFmtId="167" fontId="15" fillId="0" borderId="0" applyFont="0" applyFill="0" applyBorder="0" applyAlignment="0" applyProtection="0"/>
    <xf numFmtId="0" fontId="15" fillId="0" borderId="0" applyFont="0" applyFill="0" applyBorder="0" applyAlignment="0" applyProtection="0"/>
    <xf numFmtId="0" fontId="14" fillId="2" borderId="7">
      <alignment horizontal="centerContinuous" vertical="center" wrapText="1"/>
    </xf>
    <xf numFmtId="3" fontId="14" fillId="2" borderId="7">
      <alignment horizontal="center" vertical="center" wrapText="1"/>
    </xf>
    <xf numFmtId="2" fontId="15" fillId="0" borderId="0" applyFont="0" applyFill="0" applyBorder="0" applyAlignment="0" applyProtection="0"/>
    <xf numFmtId="0" fontId="16" fillId="0" borderId="14" applyNumberFormat="0" applyAlignment="0" applyProtection="0">
      <alignment horizontal="left" vertical="center"/>
    </xf>
    <xf numFmtId="0" fontId="16" fillId="0" borderId="9">
      <alignment horizontal="left" vertical="center"/>
    </xf>
    <xf numFmtId="3" fontId="14" fillId="0" borderId="15"/>
    <xf numFmtId="3" fontId="17" fillId="0" borderId="16"/>
    <xf numFmtId="3" fontId="14" fillId="0" borderId="7">
      <alignment horizontal="center" vertical="center" wrapText="1"/>
    </xf>
    <xf numFmtId="3" fontId="14" fillId="0" borderId="7">
      <alignment horizontal="centerContinuous" vertical="center"/>
    </xf>
    <xf numFmtId="168" fontId="18" fillId="0" borderId="12"/>
    <xf numFmtId="0" fontId="19" fillId="0" borderId="0">
      <alignment horizontal="centerContinuous"/>
    </xf>
    <xf numFmtId="40" fontId="20" fillId="0" borderId="0" applyFont="0" applyFill="0" applyBorder="0" applyAlignment="0" applyProtection="0"/>
    <xf numFmtId="38" fontId="20" fillId="0" borderId="0" applyFont="0" applyFill="0" applyBorder="0" applyAlignment="0" applyProtection="0"/>
    <xf numFmtId="0" fontId="20" fillId="0" borderId="0" applyFont="0" applyFill="0" applyBorder="0" applyAlignment="0" applyProtection="0"/>
    <xf numFmtId="0" fontId="20" fillId="0" borderId="0" applyFont="0" applyFill="0" applyBorder="0" applyAlignment="0" applyProtection="0"/>
    <xf numFmtId="10" fontId="15" fillId="0" borderId="0" applyFont="0" applyFill="0" applyBorder="0" applyAlignment="0" applyProtection="0"/>
    <xf numFmtId="0" fontId="21" fillId="0" borderId="0"/>
    <xf numFmtId="169" fontId="15" fillId="0" borderId="0" applyFont="0" applyFill="0" applyBorder="0" applyAlignment="0" applyProtection="0"/>
    <xf numFmtId="170" fontId="15" fillId="0" borderId="0" applyFont="0" applyFill="0" applyBorder="0" applyAlignment="0" applyProtection="0"/>
    <xf numFmtId="171" fontId="22" fillId="0" borderId="0" applyFont="0" applyFill="0" applyBorder="0" applyAlignment="0" applyProtection="0"/>
    <xf numFmtId="172" fontId="22" fillId="0" borderId="0" applyFont="0" applyFill="0" applyBorder="0" applyAlignment="0" applyProtection="0"/>
    <xf numFmtId="0" fontId="23" fillId="0" borderId="0"/>
  </cellStyleXfs>
  <cellXfs count="155">
    <xf numFmtId="0" fontId="0" fillId="0" borderId="0" xfId="0"/>
    <xf numFmtId="0" fontId="5" fillId="0" borderId="0" xfId="0" applyFont="1"/>
    <xf numFmtId="14" fontId="5" fillId="0" borderId="0" xfId="0" applyNumberFormat="1" applyFont="1"/>
    <xf numFmtId="0" fontId="7" fillId="0" borderId="0" xfId="0" applyFont="1"/>
    <xf numFmtId="164" fontId="5" fillId="0" borderId="0" xfId="1" applyNumberFormat="1" applyFont="1"/>
    <xf numFmtId="164" fontId="8" fillId="0" borderId="7" xfId="1" applyNumberFormat="1" applyFont="1" applyBorder="1" applyAlignment="1">
      <alignment horizontal="center" vertical="center"/>
    </xf>
    <xf numFmtId="0" fontId="8" fillId="0" borderId="7" xfId="0" applyFont="1" applyBorder="1" applyAlignment="1">
      <alignment horizontal="center" vertical="center" wrapText="1"/>
    </xf>
    <xf numFmtId="14" fontId="10" fillId="0" borderId="7" xfId="0" quotePrefix="1" applyNumberFormat="1" applyFont="1" applyBorder="1" applyAlignment="1">
      <alignment horizontal="center"/>
    </xf>
    <xf numFmtId="0" fontId="10" fillId="0" borderId="7" xfId="0" applyFont="1" applyBorder="1" applyAlignment="1">
      <alignment horizontal="center"/>
    </xf>
    <xf numFmtId="164" fontId="10" fillId="0" borderId="7" xfId="1" quotePrefix="1" applyNumberFormat="1" applyFont="1" applyBorder="1" applyAlignment="1">
      <alignment horizontal="center"/>
    </xf>
    <xf numFmtId="0" fontId="9" fillId="0" borderId="11" xfId="0" applyFont="1" applyBorder="1"/>
    <xf numFmtId="164" fontId="11" fillId="0" borderId="0" xfId="1" applyNumberFormat="1" applyFont="1"/>
    <xf numFmtId="164" fontId="5" fillId="0" borderId="0" xfId="0" applyNumberFormat="1" applyFont="1"/>
    <xf numFmtId="0" fontId="12" fillId="0" borderId="0" xfId="0" applyFont="1" applyAlignment="1">
      <alignment horizontal="center"/>
    </xf>
    <xf numFmtId="0" fontId="11" fillId="0" borderId="0" xfId="0" applyFont="1" applyAlignment="1">
      <alignment horizontal="center"/>
    </xf>
    <xf numFmtId="164" fontId="11" fillId="0" borderId="0" xfId="1" applyNumberFormat="1" applyFont="1" applyAlignment="1">
      <alignment horizontal="center"/>
    </xf>
    <xf numFmtId="0" fontId="13" fillId="0" borderId="0" xfId="0" applyFont="1" applyAlignment="1">
      <alignment horizontal="center"/>
    </xf>
    <xf numFmtId="43" fontId="5" fillId="0" borderId="0" xfId="1" applyFont="1"/>
    <xf numFmtId="164" fontId="13" fillId="0" borderId="0" xfId="1" applyNumberFormat="1" applyFont="1" applyAlignment="1">
      <alignment horizontal="center"/>
    </xf>
    <xf numFmtId="165" fontId="5" fillId="0" borderId="0" xfId="0" applyNumberFormat="1" applyFont="1" applyAlignment="1">
      <alignment horizontal="center"/>
    </xf>
    <xf numFmtId="14" fontId="11" fillId="0" borderId="0" xfId="0" applyNumberFormat="1" applyFont="1"/>
    <xf numFmtId="165" fontId="9" fillId="0" borderId="11" xfId="0" applyNumberFormat="1" applyFont="1" applyBorder="1" applyAlignment="1">
      <alignment horizontal="center" vertical="center"/>
    </xf>
    <xf numFmtId="0" fontId="9" fillId="0" borderId="11" xfId="0" applyFont="1" applyBorder="1" applyAlignment="1">
      <alignment vertical="center"/>
    </xf>
    <xf numFmtId="0" fontId="9" fillId="0" borderId="11" xfId="0" applyFont="1" applyBorder="1" applyAlignment="1">
      <alignment horizontal="center" vertical="center"/>
    </xf>
    <xf numFmtId="166" fontId="9" fillId="0" borderId="11" xfId="1" applyNumberFormat="1" applyFont="1" applyBorder="1" applyAlignment="1">
      <alignment horizontal="center" vertical="center"/>
    </xf>
    <xf numFmtId="166" fontId="9" fillId="0" borderId="11" xfId="1" applyNumberFormat="1" applyFont="1" applyBorder="1" applyAlignment="1">
      <alignment vertical="center"/>
    </xf>
    <xf numFmtId="164" fontId="9" fillId="0" borderId="11" xfId="1" applyNumberFormat="1" applyFont="1" applyBorder="1" applyAlignment="1">
      <alignment vertical="center"/>
    </xf>
    <xf numFmtId="164" fontId="9" fillId="0" borderId="12" xfId="1" applyNumberFormat="1" applyFont="1" applyBorder="1" applyAlignment="1">
      <alignment vertical="center"/>
    </xf>
    <xf numFmtId="164" fontId="9" fillId="0" borderId="13" xfId="1" applyNumberFormat="1" applyFont="1" applyBorder="1" applyAlignment="1">
      <alignment vertical="center"/>
    </xf>
    <xf numFmtId="173" fontId="9" fillId="0" borderId="11" xfId="1" applyNumberFormat="1" applyFont="1" applyBorder="1" applyAlignment="1">
      <alignment horizontal="center" vertical="center"/>
    </xf>
    <xf numFmtId="164" fontId="0" fillId="0" borderId="0" xfId="0" applyNumberFormat="1"/>
    <xf numFmtId="164" fontId="12" fillId="0" borderId="0" xfId="1" applyNumberFormat="1" applyFont="1" applyAlignment="1">
      <alignment horizontal="center"/>
    </xf>
    <xf numFmtId="0" fontId="9" fillId="0" borderId="11" xfId="0" applyFont="1" applyBorder="1" applyAlignment="1">
      <alignment horizontal="center"/>
    </xf>
    <xf numFmtId="174" fontId="9" fillId="0" borderId="11" xfId="0" applyNumberFormat="1" applyFont="1" applyBorder="1" applyAlignment="1">
      <alignment horizontal="center" vertical="center"/>
    </xf>
    <xf numFmtId="0" fontId="27" fillId="0" borderId="0" xfId="0" applyFont="1" applyFill="1" applyAlignment="1">
      <alignment horizontal="center"/>
    </xf>
    <xf numFmtId="0" fontId="27" fillId="0" borderId="0" xfId="0" applyFont="1" applyFill="1"/>
    <xf numFmtId="166" fontId="27" fillId="0" borderId="0" xfId="1" applyNumberFormat="1" applyFont="1" applyFill="1"/>
    <xf numFmtId="164" fontId="27" fillId="0" borderId="0" xfId="1" applyNumberFormat="1" applyFont="1" applyFill="1"/>
    <xf numFmtId="0" fontId="24" fillId="0" borderId="0" xfId="0" applyFont="1" applyFill="1" applyAlignment="1">
      <alignment horizontal="right"/>
    </xf>
    <xf numFmtId="0" fontId="28" fillId="0" borderId="0" xfId="0" applyFont="1"/>
    <xf numFmtId="165" fontId="26" fillId="0" borderId="0" xfId="1" applyNumberFormat="1" applyFont="1" applyFill="1" applyAlignment="1">
      <alignment horizontal="left"/>
    </xf>
    <xf numFmtId="0" fontId="27" fillId="0" borderId="0" xfId="0" applyFont="1" applyFill="1" applyAlignment="1" applyProtection="1">
      <protection hidden="1"/>
    </xf>
    <xf numFmtId="165" fontId="27" fillId="0" borderId="0" xfId="0" applyNumberFormat="1" applyFont="1" applyFill="1" applyAlignment="1" applyProtection="1">
      <protection hidden="1"/>
    </xf>
    <xf numFmtId="0" fontId="27" fillId="0" borderId="0" xfId="0" applyFont="1" applyFill="1" applyAlignment="1" applyProtection="1">
      <alignment horizontal="center"/>
      <protection hidden="1"/>
    </xf>
    <xf numFmtId="166" fontId="27" fillId="0" borderId="0" xfId="1" applyNumberFormat="1" applyFont="1" applyFill="1" applyProtection="1">
      <protection hidden="1"/>
    </xf>
    <xf numFmtId="164" fontId="27" fillId="0" borderId="0" xfId="1" applyNumberFormat="1" applyFont="1" applyFill="1" applyProtection="1">
      <protection hidden="1"/>
    </xf>
    <xf numFmtId="43" fontId="24" fillId="0" borderId="0" xfId="1" applyFont="1" applyFill="1" applyProtection="1">
      <protection hidden="1"/>
    </xf>
    <xf numFmtId="0" fontId="27" fillId="0" borderId="0" xfId="0" applyFont="1" applyFill="1" applyBorder="1" applyAlignment="1" applyProtection="1">
      <alignment horizontal="center"/>
      <protection hidden="1"/>
    </xf>
    <xf numFmtId="0" fontId="29" fillId="0" borderId="7" xfId="0" applyFont="1" applyFill="1" applyBorder="1" applyAlignment="1" applyProtection="1">
      <alignment horizontal="center" vertical="center"/>
      <protection hidden="1"/>
    </xf>
    <xf numFmtId="0" fontId="29" fillId="0" borderId="10" xfId="0" applyFont="1" applyFill="1" applyBorder="1" applyAlignment="1" applyProtection="1">
      <alignment horizontal="center" vertical="center"/>
      <protection hidden="1"/>
    </xf>
    <xf numFmtId="0" fontId="25" fillId="0" borderId="11" xfId="0" applyFont="1" applyBorder="1"/>
    <xf numFmtId="165" fontId="25" fillId="0" borderId="11" xfId="0" applyNumberFormat="1" applyFont="1" applyBorder="1" applyAlignment="1">
      <alignment horizontal="center"/>
    </xf>
    <xf numFmtId="0" fontId="25" fillId="0" borderId="11" xfId="0" applyFont="1" applyBorder="1" applyAlignment="1">
      <alignment horizontal="center"/>
    </xf>
    <xf numFmtId="166" fontId="25" fillId="0" borderId="11" xfId="1" applyNumberFormat="1" applyFont="1" applyBorder="1" applyAlignment="1">
      <alignment horizontal="center"/>
    </xf>
    <xf numFmtId="166" fontId="30" fillId="0" borderId="11" xfId="1" applyNumberFormat="1" applyFont="1" applyBorder="1" applyAlignment="1">
      <alignment horizontal="center"/>
    </xf>
    <xf numFmtId="166" fontId="25" fillId="0" borderId="11" xfId="1" applyNumberFormat="1" applyFont="1" applyBorder="1"/>
    <xf numFmtId="164" fontId="25" fillId="0" borderId="11" xfId="1" applyNumberFormat="1" applyFont="1" applyBorder="1"/>
    <xf numFmtId="0" fontId="25" fillId="0" borderId="0" xfId="0" applyFont="1"/>
    <xf numFmtId="43" fontId="25" fillId="0" borderId="0" xfId="1" applyFont="1"/>
    <xf numFmtId="166" fontId="30" fillId="0" borderId="13" xfId="1" applyNumberFormat="1" applyFont="1" applyBorder="1" applyAlignment="1">
      <alignment horizontal="center"/>
    </xf>
    <xf numFmtId="166" fontId="32" fillId="0" borderId="7" xfId="1" applyNumberFormat="1" applyFont="1" applyBorder="1"/>
    <xf numFmtId="166" fontId="25" fillId="0" borderId="7" xfId="1" applyNumberFormat="1" applyFont="1" applyBorder="1"/>
    <xf numFmtId="164" fontId="31" fillId="0" borderId="7" xfId="1" applyNumberFormat="1" applyFont="1" applyBorder="1"/>
    <xf numFmtId="0" fontId="33" fillId="0" borderId="7" xfId="0" applyFont="1" applyBorder="1" applyAlignment="1">
      <alignment horizontal="center"/>
    </xf>
    <xf numFmtId="0" fontId="34" fillId="0" borderId="7" xfId="0" applyFont="1" applyBorder="1" applyAlignment="1">
      <alignment horizontal="center"/>
    </xf>
    <xf numFmtId="0" fontId="34" fillId="0" borderId="0" xfId="0" applyFont="1"/>
    <xf numFmtId="165" fontId="28" fillId="0" borderId="0" xfId="0" applyNumberFormat="1" applyFont="1"/>
    <xf numFmtId="166" fontId="30" fillId="0" borderId="0" xfId="1" applyNumberFormat="1" applyFont="1" applyBorder="1" applyAlignment="1">
      <alignment horizontal="center"/>
    </xf>
    <xf numFmtId="166" fontId="28" fillId="0" borderId="0" xfId="1" applyNumberFormat="1" applyFont="1"/>
    <xf numFmtId="164" fontId="28" fillId="0" borderId="0" xfId="1" applyNumberFormat="1" applyFont="1"/>
    <xf numFmtId="14" fontId="28" fillId="0" borderId="0" xfId="0" applyNumberFormat="1" applyFont="1"/>
    <xf numFmtId="0" fontId="29" fillId="0" borderId="0" xfId="0" applyFont="1" applyAlignment="1">
      <alignment horizontal="center"/>
    </xf>
    <xf numFmtId="173" fontId="28" fillId="0" borderId="0" xfId="0" applyNumberFormat="1" applyFont="1"/>
    <xf numFmtId="164" fontId="30" fillId="0" borderId="0" xfId="1" applyNumberFormat="1" applyFont="1" applyBorder="1" applyAlignment="1">
      <alignment horizontal="center"/>
    </xf>
    <xf numFmtId="0" fontId="28" fillId="0" borderId="0" xfId="0" applyFont="1" applyAlignment="1"/>
    <xf numFmtId="164" fontId="28" fillId="0" borderId="0" xfId="0" applyNumberFormat="1" applyFont="1" applyBorder="1" applyAlignment="1">
      <alignment horizontal="center"/>
    </xf>
    <xf numFmtId="174" fontId="25" fillId="0" borderId="11" xfId="0" applyNumberFormat="1" applyFont="1" applyBorder="1" applyAlignment="1">
      <alignment horizontal="center"/>
    </xf>
    <xf numFmtId="0" fontId="5" fillId="0" borderId="0" xfId="0" applyFont="1" applyAlignment="1">
      <alignment horizontal="center"/>
    </xf>
    <xf numFmtId="0" fontId="8" fillId="0" borderId="7" xfId="0" applyFont="1" applyBorder="1" applyAlignment="1">
      <alignment horizontal="center" vertical="center"/>
    </xf>
    <xf numFmtId="0" fontId="5" fillId="0" borderId="0" xfId="0" applyFont="1" applyAlignment="1">
      <alignment horizontal="center"/>
    </xf>
    <xf numFmtId="0" fontId="8" fillId="0" borderId="7" xfId="0" applyFont="1" applyBorder="1" applyAlignment="1">
      <alignment horizontal="center" vertical="center"/>
    </xf>
    <xf numFmtId="0" fontId="5" fillId="0" borderId="0" xfId="0" applyFont="1" applyAlignment="1">
      <alignment horizontal="center"/>
    </xf>
    <xf numFmtId="0" fontId="8" fillId="0" borderId="7" xfId="0" applyFont="1" applyBorder="1" applyAlignment="1">
      <alignment horizontal="center" vertical="center"/>
    </xf>
    <xf numFmtId="175" fontId="9" fillId="0" borderId="11" xfId="0" applyNumberFormat="1" applyFont="1" applyBorder="1" applyAlignment="1">
      <alignment horizontal="center" vertical="center"/>
    </xf>
    <xf numFmtId="43" fontId="26" fillId="0" borderId="0" xfId="1" applyFont="1" applyFill="1" applyAlignment="1">
      <alignment horizontal="left"/>
    </xf>
    <xf numFmtId="0" fontId="29" fillId="0" borderId="8" xfId="0" applyFont="1" applyFill="1" applyBorder="1" applyAlignment="1" applyProtection="1">
      <alignment horizontal="center" vertical="center"/>
      <protection hidden="1"/>
    </xf>
    <xf numFmtId="0" fontId="28" fillId="0" borderId="0" xfId="0" applyFont="1" applyAlignment="1">
      <alignment horizontal="center"/>
    </xf>
    <xf numFmtId="0" fontId="5" fillId="0" borderId="0" xfId="0" applyFont="1" applyAlignment="1">
      <alignment horizontal="center"/>
    </xf>
    <xf numFmtId="0" fontId="8" fillId="0" borderId="7" xfId="0" applyFont="1" applyBorder="1" applyAlignment="1">
      <alignment horizontal="center" vertical="center"/>
    </xf>
    <xf numFmtId="164" fontId="28" fillId="0" borderId="0" xfId="0" applyNumberFormat="1" applyFont="1"/>
    <xf numFmtId="0" fontId="5" fillId="0" borderId="0" xfId="0" applyFont="1" applyAlignment="1">
      <alignment horizontal="center"/>
    </xf>
    <xf numFmtId="0" fontId="8" fillId="0" borderId="7" xfId="0" applyFont="1" applyBorder="1" applyAlignment="1">
      <alignment horizontal="center" vertical="center"/>
    </xf>
    <xf numFmtId="43" fontId="0" fillId="0" borderId="0" xfId="1" applyFont="1"/>
    <xf numFmtId="43" fontId="0" fillId="0" borderId="0" xfId="0" applyNumberFormat="1"/>
    <xf numFmtId="0" fontId="5" fillId="0" borderId="0" xfId="0" applyFont="1" applyAlignment="1">
      <alignment horizontal="center"/>
    </xf>
    <xf numFmtId="0" fontId="8" fillId="0" borderId="7" xfId="0" applyFont="1" applyBorder="1" applyAlignment="1">
      <alignment horizontal="center" vertical="center"/>
    </xf>
    <xf numFmtId="0" fontId="5" fillId="0" borderId="0" xfId="0" applyFont="1" applyAlignment="1">
      <alignment horizontal="center"/>
    </xf>
    <xf numFmtId="0" fontId="8" fillId="0" borderId="7" xfId="0" applyFont="1" applyBorder="1" applyAlignment="1">
      <alignment horizontal="center" vertical="center"/>
    </xf>
    <xf numFmtId="0" fontId="25" fillId="0" borderId="11" xfId="0" applyFont="1" applyBorder="1" applyAlignment="1">
      <alignment vertical="center" wrapText="1"/>
    </xf>
    <xf numFmtId="164" fontId="0" fillId="0" borderId="0" xfId="1" applyNumberFormat="1" applyFont="1"/>
    <xf numFmtId="0" fontId="8" fillId="0" borderId="7" xfId="0" applyFont="1" applyBorder="1" applyAlignment="1">
      <alignment horizontal="center" vertical="center"/>
    </xf>
    <xf numFmtId="0" fontId="8" fillId="0" borderId="7" xfId="0" applyFont="1" applyBorder="1" applyAlignment="1">
      <alignment horizontal="center" vertical="center"/>
    </xf>
    <xf numFmtId="0" fontId="8" fillId="0" borderId="7" xfId="0" applyFont="1" applyBorder="1" applyAlignment="1">
      <alignment horizontal="center" vertical="center"/>
    </xf>
    <xf numFmtId="0" fontId="8" fillId="0" borderId="7" xfId="0" applyFont="1" applyBorder="1" applyAlignment="1">
      <alignment horizontal="center" vertical="center"/>
    </xf>
    <xf numFmtId="166" fontId="0" fillId="0" borderId="0" xfId="0" applyNumberFormat="1"/>
    <xf numFmtId="0" fontId="8" fillId="0" borderId="7" xfId="0" applyFont="1" applyBorder="1" applyAlignment="1">
      <alignment horizontal="center" vertical="center"/>
    </xf>
    <xf numFmtId="176" fontId="9" fillId="0" borderId="11" xfId="0" applyNumberFormat="1" applyFont="1" applyBorder="1" applyAlignment="1">
      <alignment horizontal="center" vertical="center"/>
    </xf>
    <xf numFmtId="164" fontId="12" fillId="0" borderId="0" xfId="1" applyNumberFormat="1" applyFont="1" applyAlignment="1"/>
    <xf numFmtId="0" fontId="8" fillId="0" borderId="7" xfId="0" applyFont="1" applyBorder="1" applyAlignment="1">
      <alignment horizontal="center" vertical="center"/>
    </xf>
    <xf numFmtId="0" fontId="5" fillId="0" borderId="0" xfId="0" applyFont="1" applyAlignment="1">
      <alignment horizontal="center"/>
    </xf>
    <xf numFmtId="0" fontId="5" fillId="0" borderId="0" xfId="0" applyFont="1" applyAlignment="1">
      <alignment horizontal="left" wrapText="1"/>
    </xf>
    <xf numFmtId="0" fontId="5" fillId="0" borderId="0" xfId="0" applyFont="1" applyAlignment="1">
      <alignment horizontal="left"/>
    </xf>
    <xf numFmtId="0" fontId="2" fillId="0" borderId="0" xfId="0" applyFont="1" applyAlignment="1">
      <alignment horizontal="center" vertical="center" wrapText="1"/>
    </xf>
    <xf numFmtId="0" fontId="2"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1" xfId="0" applyFont="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6" fillId="0" borderId="0" xfId="0" applyFont="1" applyAlignment="1">
      <alignment horizontal="center"/>
    </xf>
    <xf numFmtId="0" fontId="6" fillId="0" borderId="1" xfId="0" applyFont="1" applyBorder="1" applyAlignment="1">
      <alignment horizontal="center"/>
    </xf>
    <xf numFmtId="14" fontId="8" fillId="0" borderId="7" xfId="0" applyNumberFormat="1" applyFont="1" applyBorder="1" applyAlignment="1">
      <alignment horizontal="center" vertical="center" wrapText="1"/>
    </xf>
    <xf numFmtId="14" fontId="8" fillId="0" borderId="7" xfId="0" applyNumberFormat="1" applyFont="1" applyBorder="1" applyAlignment="1">
      <alignment horizontal="center" vertical="center"/>
    </xf>
    <xf numFmtId="0" fontId="8" fillId="0" borderId="8" xfId="0" applyFont="1" applyBorder="1" applyAlignment="1">
      <alignment horizontal="center" vertical="center"/>
    </xf>
    <xf numFmtId="0" fontId="8" fillId="0" borderId="9" xfId="0" applyFont="1" applyBorder="1" applyAlignment="1">
      <alignment horizontal="center" vertical="center"/>
    </xf>
    <xf numFmtId="0" fontId="8" fillId="0" borderId="10" xfId="0" applyFont="1" applyBorder="1" applyAlignment="1">
      <alignment horizontal="center" vertical="center"/>
    </xf>
    <xf numFmtId="0" fontId="8" fillId="0" borderId="7" xfId="0" applyFont="1" applyBorder="1" applyAlignment="1">
      <alignment horizontal="center" vertical="center"/>
    </xf>
    <xf numFmtId="165" fontId="35" fillId="0" borderId="0" xfId="0" applyNumberFormat="1" applyFont="1" applyAlignment="1">
      <alignment horizontal="center"/>
    </xf>
    <xf numFmtId="165" fontId="28" fillId="0" borderId="0" xfId="0" applyNumberFormat="1" applyFont="1" applyAlignment="1">
      <alignment horizontal="center"/>
    </xf>
    <xf numFmtId="43" fontId="26" fillId="0" borderId="0" xfId="1" applyFont="1" applyFill="1" applyAlignment="1">
      <alignment horizontal="left"/>
    </xf>
    <xf numFmtId="166" fontId="29" fillId="0" borderId="0" xfId="1" applyNumberFormat="1" applyFont="1" applyFill="1" applyAlignment="1" applyProtection="1">
      <alignment horizontal="center"/>
      <protection hidden="1"/>
    </xf>
    <xf numFmtId="0" fontId="29" fillId="0" borderId="17" xfId="0" applyFont="1" applyFill="1" applyBorder="1" applyAlignment="1">
      <alignment horizontal="center" vertical="center" wrapText="1"/>
    </xf>
    <xf numFmtId="0" fontId="29" fillId="0" borderId="18" xfId="0" applyFont="1" applyFill="1" applyBorder="1" applyAlignment="1">
      <alignment horizontal="center" vertical="center" wrapText="1"/>
    </xf>
    <xf numFmtId="165" fontId="29" fillId="0" borderId="17" xfId="0" applyNumberFormat="1" applyFont="1" applyFill="1" applyBorder="1" applyAlignment="1">
      <alignment horizontal="center" vertical="center" wrapText="1"/>
    </xf>
    <xf numFmtId="165" fontId="29" fillId="0" borderId="18" xfId="0" applyNumberFormat="1" applyFont="1" applyFill="1" applyBorder="1" applyAlignment="1">
      <alignment horizontal="center" vertical="center" wrapText="1"/>
    </xf>
    <xf numFmtId="0" fontId="29" fillId="0" borderId="8" xfId="0" applyFont="1" applyFill="1" applyBorder="1" applyAlignment="1" applyProtection="1">
      <alignment horizontal="center" vertical="center"/>
      <protection hidden="1"/>
    </xf>
    <xf numFmtId="0" fontId="29" fillId="0" borderId="9" xfId="0" applyFont="1" applyFill="1" applyBorder="1" applyAlignment="1" applyProtection="1">
      <alignment horizontal="center" vertical="center"/>
      <protection hidden="1"/>
    </xf>
    <xf numFmtId="0" fontId="29" fillId="0" borderId="17" xfId="0" applyFont="1" applyFill="1" applyBorder="1" applyAlignment="1" applyProtection="1">
      <alignment horizontal="center" vertical="center"/>
      <protection hidden="1"/>
    </xf>
    <xf numFmtId="0" fontId="29" fillId="0" borderId="18" xfId="0" applyFont="1" applyFill="1" applyBorder="1" applyAlignment="1" applyProtection="1">
      <alignment horizontal="center" vertical="center"/>
      <protection hidden="1"/>
    </xf>
    <xf numFmtId="166" fontId="29" fillId="0" borderId="3" xfId="1" applyNumberFormat="1" applyFont="1" applyFill="1" applyBorder="1" applyAlignment="1" applyProtection="1">
      <alignment horizontal="center" vertical="center" wrapText="1"/>
      <protection hidden="1"/>
    </xf>
    <xf numFmtId="166" fontId="29" fillId="0" borderId="6" xfId="1" applyNumberFormat="1" applyFont="1" applyFill="1" applyBorder="1" applyAlignment="1" applyProtection="1">
      <alignment horizontal="center" vertical="center" wrapText="1"/>
      <protection hidden="1"/>
    </xf>
    <xf numFmtId="166" fontId="29" fillId="0" borderId="17" xfId="1" applyNumberFormat="1" applyFont="1" applyFill="1" applyBorder="1" applyAlignment="1" applyProtection="1">
      <alignment horizontal="center" vertical="center" wrapText="1"/>
      <protection hidden="1"/>
    </xf>
    <xf numFmtId="166" fontId="29" fillId="0" borderId="18" xfId="1" applyNumberFormat="1" applyFont="1" applyFill="1" applyBorder="1" applyAlignment="1" applyProtection="1">
      <alignment horizontal="center" vertical="center" wrapText="1"/>
      <protection hidden="1"/>
    </xf>
    <xf numFmtId="164" fontId="29" fillId="0" borderId="17" xfId="1" applyNumberFormat="1" applyFont="1" applyFill="1" applyBorder="1" applyAlignment="1" applyProtection="1">
      <alignment horizontal="center" vertical="center" wrapText="1"/>
      <protection hidden="1"/>
    </xf>
    <xf numFmtId="164" fontId="29" fillId="0" borderId="18" xfId="1" applyNumberFormat="1" applyFont="1" applyFill="1" applyBorder="1" applyAlignment="1" applyProtection="1">
      <alignment horizontal="center" vertical="center" wrapText="1"/>
      <protection hidden="1"/>
    </xf>
    <xf numFmtId="164" fontId="11" fillId="0" borderId="3" xfId="1" applyNumberFormat="1" applyFont="1" applyFill="1" applyBorder="1" applyAlignment="1" applyProtection="1">
      <alignment horizontal="center" vertical="center" wrapText="1"/>
      <protection hidden="1"/>
    </xf>
    <xf numFmtId="164" fontId="11" fillId="0" borderId="6" xfId="1" applyNumberFormat="1" applyFont="1" applyFill="1" applyBorder="1" applyAlignment="1" applyProtection="1">
      <alignment horizontal="center" vertical="center" wrapText="1"/>
      <protection hidden="1"/>
    </xf>
    <xf numFmtId="0" fontId="29" fillId="0" borderId="17" xfId="0" applyFont="1" applyFill="1" applyBorder="1" applyAlignment="1" applyProtection="1">
      <alignment horizontal="center" vertical="center" wrapText="1"/>
      <protection hidden="1"/>
    </xf>
    <xf numFmtId="0" fontId="29" fillId="0" borderId="18" xfId="0" applyFont="1" applyFill="1" applyBorder="1" applyAlignment="1" applyProtection="1">
      <alignment horizontal="center" vertical="center" wrapText="1"/>
      <protection hidden="1"/>
    </xf>
    <xf numFmtId="0" fontId="31" fillId="0" borderId="8" xfId="0" applyFont="1" applyBorder="1" applyAlignment="1">
      <alignment horizontal="center"/>
    </xf>
    <xf numFmtId="0" fontId="31" fillId="0" borderId="9" xfId="0" applyFont="1" applyBorder="1" applyAlignment="1">
      <alignment horizontal="center"/>
    </xf>
    <xf numFmtId="0" fontId="31" fillId="0" borderId="10" xfId="0" applyFont="1" applyBorder="1" applyAlignment="1">
      <alignment horizontal="center"/>
    </xf>
    <xf numFmtId="166" fontId="28" fillId="0" borderId="0" xfId="1" applyNumberFormat="1" applyFont="1" applyAlignment="1">
      <alignment horizontal="center"/>
    </xf>
    <xf numFmtId="0" fontId="28" fillId="0" borderId="0" xfId="0" applyFont="1" applyAlignment="1">
      <alignment horizontal="center"/>
    </xf>
  </cellXfs>
  <cellStyles count="28">
    <cellStyle name="cg" xfId="2"/>
    <cellStyle name="Comma" xfId="1" builtinId="3"/>
    <cellStyle name="Comma0" xfId="3"/>
    <cellStyle name="Currency0" xfId="4"/>
    <cellStyle name="Date" xfId="5"/>
    <cellStyle name="f1" xfId="6"/>
    <cellStyle name="f2" xfId="7"/>
    <cellStyle name="Fixed" xfId="8"/>
    <cellStyle name="Header1" xfId="9"/>
    <cellStyle name="Header2" xfId="10"/>
    <cellStyle name="k0" xfId="11"/>
    <cellStyle name="k1" xfId="12"/>
    <cellStyle name="k2" xfId="13"/>
    <cellStyle name="k3" xfId="14"/>
    <cellStyle name="moi" xfId="15"/>
    <cellStyle name="Normal" xfId="0" builtinId="0"/>
    <cellStyle name="TD1" xfId="16"/>
    <cellStyle name="똿뗦먛귟 [0.00]_PRODUCT DETAIL Q1" xfId="17"/>
    <cellStyle name="똿뗦먛귟_PRODUCT DETAIL Q1" xfId="18"/>
    <cellStyle name="믅됞 [0.00]_PRODUCT DETAIL Q1" xfId="19"/>
    <cellStyle name="믅됞_PRODUCT DETAIL Q1" xfId="20"/>
    <cellStyle name="백분율_HOBONG" xfId="21"/>
    <cellStyle name="뷭?_BOOKSHIP" xfId="22"/>
    <cellStyle name="콤마 [0]_1202" xfId="23"/>
    <cellStyle name="콤마_1202" xfId="24"/>
    <cellStyle name="통화 [0]_1202" xfId="25"/>
    <cellStyle name="통화_1202" xfId="26"/>
    <cellStyle name="표준_(정보부문)월별인원계획" xfId="27"/>
  </cellStyles>
  <dxfs count="15">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
      <font>
        <b val="0"/>
        <i/>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26" Type="http://schemas.openxmlformats.org/officeDocument/2006/relationships/externalLink" Target="externalLinks/externalLink11.xml"/><Relationship Id="rId39" Type="http://schemas.openxmlformats.org/officeDocument/2006/relationships/externalLink" Target="externalLinks/externalLink24.xml"/><Relationship Id="rId3" Type="http://schemas.openxmlformats.org/officeDocument/2006/relationships/worksheet" Target="worksheets/sheet3.xml"/><Relationship Id="rId21" Type="http://schemas.openxmlformats.org/officeDocument/2006/relationships/externalLink" Target="externalLinks/externalLink6.xml"/><Relationship Id="rId34" Type="http://schemas.openxmlformats.org/officeDocument/2006/relationships/externalLink" Target="externalLinks/externalLink19.xml"/><Relationship Id="rId42"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5" Type="http://schemas.openxmlformats.org/officeDocument/2006/relationships/externalLink" Target="externalLinks/externalLink10.xml"/><Relationship Id="rId33" Type="http://schemas.openxmlformats.org/officeDocument/2006/relationships/externalLink" Target="externalLinks/externalLink18.xml"/><Relationship Id="rId38" Type="http://schemas.openxmlformats.org/officeDocument/2006/relationships/externalLink" Target="externalLinks/externalLink23.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externalLink" Target="externalLinks/externalLink5.xml"/><Relationship Id="rId29" Type="http://schemas.openxmlformats.org/officeDocument/2006/relationships/externalLink" Target="externalLinks/externalLink14.xml"/><Relationship Id="rId41" Type="http://schemas.openxmlformats.org/officeDocument/2006/relationships/externalLink" Target="externalLinks/externalLink2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9.xml"/><Relationship Id="rId32" Type="http://schemas.openxmlformats.org/officeDocument/2006/relationships/externalLink" Target="externalLinks/externalLink17.xml"/><Relationship Id="rId37" Type="http://schemas.openxmlformats.org/officeDocument/2006/relationships/externalLink" Target="externalLinks/externalLink22.xml"/><Relationship Id="rId40" Type="http://schemas.openxmlformats.org/officeDocument/2006/relationships/externalLink" Target="externalLinks/externalLink25.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8.xml"/><Relationship Id="rId28" Type="http://schemas.openxmlformats.org/officeDocument/2006/relationships/externalLink" Target="externalLinks/externalLink13.xml"/><Relationship Id="rId36" Type="http://schemas.openxmlformats.org/officeDocument/2006/relationships/externalLink" Target="externalLinks/externalLink21.xml"/><Relationship Id="rId10" Type="http://schemas.openxmlformats.org/officeDocument/2006/relationships/worksheet" Target="worksheets/sheet10.xml"/><Relationship Id="rId19" Type="http://schemas.openxmlformats.org/officeDocument/2006/relationships/externalLink" Target="externalLinks/externalLink4.xml"/><Relationship Id="rId31" Type="http://schemas.openxmlformats.org/officeDocument/2006/relationships/externalLink" Target="externalLinks/externalLink16.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7.xml"/><Relationship Id="rId27" Type="http://schemas.openxmlformats.org/officeDocument/2006/relationships/externalLink" Target="externalLinks/externalLink12.xml"/><Relationship Id="rId30" Type="http://schemas.openxmlformats.org/officeDocument/2006/relationships/externalLink" Target="externalLinks/externalLink15.xml"/><Relationship Id="rId35" Type="http://schemas.openxmlformats.org/officeDocument/2006/relationships/externalLink" Target="externalLinks/externalLink20.xml"/><Relationship Id="rId43"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Nam97\Th4\Tienmat6.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User07\data%20(d)\Download\Mau-so-sach-ke-toan-QD48\KE%20TOAN%20-%20QD%2048.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G:\ChtrLast\C1502\K5050\Nam50\Th9\Ctgs9.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G:\Chtr95\Chung\C2002\K3336\Nam36\Th1\Ctkt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G:\Chtr95\C2102\K4040\NAM40\Th4\Ctgs4.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A:\3Noidung\Ngte\Nam97\Th3\Ctgs3.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G:\Cv21\Ad\Nam20\Th5\Ctgs5.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Mr_thang\data%20(d)\Hong%20Thi\Nam07\CHTR97\Thte\THCUONG\NAM98\Th6\Ctgs6.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G:\Chtr\Xk1\Tygia\Nam97\Th7\Ctgs7.xls"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PathMissing" Target="NHATKYC.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Pc01\d\Chtr95\C2002\K0338\Nam38\Ctkt3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3Noidung\Taivu\Nam97\Th1\Tienmat6.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Pc01\d\Chia\PHONG\NAM40\CTKT40.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G:\Chtr\3Nd\Vnd\Nam97\Th1\Ctgs7.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G:\Chtr\2NdQuy\Nam97\Quy2\Tienmat6.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A:\3Noidung\Tygia\Nam97\Th4\CTGS4.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BC%20THUE/Bang%20ke%20NL,%20n&#244;ng%20l&#226;m%20s&#7843;n/Nam%202013/BANG%20KE/khachhangdung.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User04\source%20(e)\DIEN\khachhangdung.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BC%20THUE/Bang%20ke%20NL,%20n&#244;ng%20l&#226;m%20s&#7843;n/Nam%202013/BANG%20KE/khachhangdung.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Mr_thang\data%20(d)\Hong%20Thi\Nam07\CHTR97\Thte\THCUONG\NAM98\TH1\Ctgs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G:\Chtr95\C2002\K3336\Nam36\Th2\Ctgs2.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G:\Chtr3\2NdT\Nam14\Th4\Ctgs4.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G:\Chtr3\2NdT\Nam31\Th11\Ctgs11.xls"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02.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G:\ChtrLast\2Ndt\Vnd\Nam93\Ctgs93.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Maianh\C-Maianh\CTGS%202002\CTGS03-2002.THBINH.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enmat6"/>
    </sheetNames>
    <definedNames>
      <definedName name="OK_thke_thuchi_toan_bo_2_cap"/>
    </defined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nh muc"/>
      <sheetName val="Tàikhoản"/>
      <sheetName val="03.TNDN"/>
      <sheetName val="CDKT"/>
      <sheetName val="LCGT"/>
      <sheetName val="CDPS"/>
      <sheetName val="KQKD"/>
      <sheetName val="LCTT"/>
      <sheetName val="TMBCTC"/>
      <sheetName val="In-Chi"/>
      <sheetName val="In-Thu"/>
      <sheetName val="Data"/>
      <sheetName val="NKC"/>
      <sheetName val="Sổ NK thu tiền"/>
      <sheetName val="Sổ NK chi tiền"/>
      <sheetName val="Sổ cái"/>
      <sheetName val="Sổ quỹ"/>
      <sheetName val="Sổ kế toán TM"/>
      <sheetName val="TGNH-VND"/>
      <sheetName val="Tổng hợp công nợ"/>
      <sheetName val="Chi tiết công nợ"/>
      <sheetName val="Sổ CPKD"/>
      <sheetName val="Sổ chi tiết TK"/>
      <sheetName val="Tổng hợp Z"/>
      <sheetName val="Chi tiết Z"/>
      <sheetName val="Sổ chi tiết bán hàng"/>
      <sheetName val="NXT"/>
      <sheetName val="Sổ chi tiết VL, SP, HH"/>
      <sheetName val="Bảng tổng hợp VL, SP, HH"/>
      <sheetName val="Phiếu nhập_xuất"/>
      <sheetName val="Nhập liệu"/>
      <sheetName val="Thẻ kho"/>
      <sheetName val="Sổ TSCD"/>
      <sheetName val="Sổ tiền vay"/>
      <sheetName val="mau 01-1"/>
      <sheetName val="mau 01-2"/>
      <sheetName val="DS-NV"/>
      <sheetName val="Tonghop"/>
      <sheetName val="Inphieulinhluong"/>
      <sheetName val="phucap"/>
      <sheetName val="Cong_om_phep"/>
      <sheetName val="Khautru"/>
      <sheetName val="P.Bo"/>
      <sheetName val="00000000"/>
    </sheetNames>
    <sheetDataSet>
      <sheetData sheetId="0">
        <row r="1">
          <cell r="A1" t="str">
            <v>Cty TNHH ABC</v>
          </cell>
        </row>
        <row r="3">
          <cell r="A3" t="str">
            <v>123 Bình Quới, P. 27, Q. BT</v>
          </cell>
        </row>
      </sheetData>
      <sheetData sheetId="1" refreshError="1"/>
      <sheetData sheetId="2" refreshError="1"/>
      <sheetData sheetId="3" refreshError="1"/>
      <sheetData sheetId="4" refreshError="1"/>
      <sheetData sheetId="5">
        <row r="10">
          <cell r="C10">
            <v>111</v>
          </cell>
        </row>
        <row r="11">
          <cell r="C11">
            <v>1111</v>
          </cell>
        </row>
        <row r="12">
          <cell r="C12">
            <v>1112</v>
          </cell>
        </row>
        <row r="13">
          <cell r="C13">
            <v>1113</v>
          </cell>
        </row>
        <row r="14">
          <cell r="C14">
            <v>112</v>
          </cell>
        </row>
        <row r="15">
          <cell r="C15">
            <v>1121</v>
          </cell>
        </row>
        <row r="16">
          <cell r="C16">
            <v>1122</v>
          </cell>
        </row>
        <row r="17">
          <cell r="C17">
            <v>1123</v>
          </cell>
        </row>
        <row r="18">
          <cell r="C18">
            <v>121</v>
          </cell>
        </row>
        <row r="19">
          <cell r="C19">
            <v>1211</v>
          </cell>
        </row>
        <row r="20">
          <cell r="C20">
            <v>1212</v>
          </cell>
        </row>
        <row r="21">
          <cell r="C21">
            <v>131</v>
          </cell>
        </row>
        <row r="22">
          <cell r="C22">
            <v>133</v>
          </cell>
        </row>
        <row r="23">
          <cell r="C23">
            <v>1331</v>
          </cell>
        </row>
        <row r="24">
          <cell r="C24">
            <v>1332</v>
          </cell>
        </row>
        <row r="25">
          <cell r="C25">
            <v>138</v>
          </cell>
        </row>
        <row r="26">
          <cell r="C26">
            <v>1381</v>
          </cell>
        </row>
        <row r="27">
          <cell r="C27">
            <v>1388</v>
          </cell>
        </row>
        <row r="28">
          <cell r="C28">
            <v>141</v>
          </cell>
        </row>
        <row r="29">
          <cell r="C29">
            <v>142</v>
          </cell>
        </row>
        <row r="30">
          <cell r="C30">
            <v>144</v>
          </cell>
        </row>
        <row r="31">
          <cell r="C31">
            <v>152</v>
          </cell>
        </row>
        <row r="32">
          <cell r="C32">
            <v>153</v>
          </cell>
        </row>
        <row r="33">
          <cell r="C33">
            <v>154</v>
          </cell>
        </row>
        <row r="34">
          <cell r="C34">
            <v>155</v>
          </cell>
        </row>
        <row r="35">
          <cell r="C35">
            <v>156</v>
          </cell>
        </row>
        <row r="36">
          <cell r="C36">
            <v>157</v>
          </cell>
        </row>
        <row r="37">
          <cell r="C37">
            <v>159</v>
          </cell>
        </row>
        <row r="38">
          <cell r="C38">
            <v>1591</v>
          </cell>
        </row>
        <row r="39">
          <cell r="C39">
            <v>1592</v>
          </cell>
        </row>
        <row r="40">
          <cell r="C40">
            <v>15921</v>
          </cell>
        </row>
        <row r="41">
          <cell r="C41">
            <v>15922</v>
          </cell>
        </row>
        <row r="42">
          <cell r="C42">
            <v>1593</v>
          </cell>
        </row>
        <row r="43">
          <cell r="C43">
            <v>211</v>
          </cell>
        </row>
        <row r="44">
          <cell r="C44">
            <v>2111</v>
          </cell>
        </row>
        <row r="45">
          <cell r="C45">
            <v>2112</v>
          </cell>
        </row>
        <row r="46">
          <cell r="C46">
            <v>2113</v>
          </cell>
        </row>
        <row r="47">
          <cell r="C47">
            <v>214</v>
          </cell>
        </row>
        <row r="48">
          <cell r="C48">
            <v>2141</v>
          </cell>
        </row>
        <row r="49">
          <cell r="C49">
            <v>2142</v>
          </cell>
        </row>
        <row r="50">
          <cell r="C50">
            <v>2143</v>
          </cell>
        </row>
        <row r="51">
          <cell r="C51">
            <v>2147</v>
          </cell>
        </row>
        <row r="52">
          <cell r="C52">
            <v>217</v>
          </cell>
        </row>
        <row r="53">
          <cell r="C53">
            <v>221</v>
          </cell>
        </row>
        <row r="54">
          <cell r="C54">
            <v>2212</v>
          </cell>
        </row>
        <row r="55">
          <cell r="C55">
            <v>2213</v>
          </cell>
        </row>
        <row r="56">
          <cell r="C56">
            <v>2218</v>
          </cell>
        </row>
        <row r="57">
          <cell r="C57">
            <v>229</v>
          </cell>
        </row>
        <row r="58">
          <cell r="C58">
            <v>241</v>
          </cell>
        </row>
        <row r="59">
          <cell r="C59">
            <v>2411</v>
          </cell>
        </row>
        <row r="60">
          <cell r="C60">
            <v>2412</v>
          </cell>
        </row>
        <row r="61">
          <cell r="C61">
            <v>2413</v>
          </cell>
        </row>
        <row r="62">
          <cell r="C62">
            <v>242</v>
          </cell>
        </row>
        <row r="63">
          <cell r="C63">
            <v>244</v>
          </cell>
        </row>
        <row r="64">
          <cell r="C64">
            <v>311</v>
          </cell>
        </row>
        <row r="65">
          <cell r="C65">
            <v>315</v>
          </cell>
        </row>
        <row r="66">
          <cell r="C66">
            <v>331</v>
          </cell>
        </row>
        <row r="67">
          <cell r="C67">
            <v>333</v>
          </cell>
        </row>
        <row r="68">
          <cell r="C68">
            <v>3331</v>
          </cell>
        </row>
        <row r="69">
          <cell r="C69">
            <v>33311</v>
          </cell>
        </row>
        <row r="70">
          <cell r="C70">
            <v>33312</v>
          </cell>
        </row>
        <row r="71">
          <cell r="C71">
            <v>3332</v>
          </cell>
        </row>
        <row r="72">
          <cell r="C72">
            <v>3333</v>
          </cell>
        </row>
        <row r="73">
          <cell r="C73">
            <v>3334</v>
          </cell>
        </row>
        <row r="74">
          <cell r="C74">
            <v>3335</v>
          </cell>
        </row>
        <row r="75">
          <cell r="C75">
            <v>3336</v>
          </cell>
        </row>
        <row r="76">
          <cell r="C76">
            <v>3337</v>
          </cell>
        </row>
        <row r="77">
          <cell r="C77">
            <v>3338</v>
          </cell>
        </row>
        <row r="78">
          <cell r="C78">
            <v>3339</v>
          </cell>
        </row>
        <row r="79">
          <cell r="C79">
            <v>334</v>
          </cell>
        </row>
        <row r="80">
          <cell r="C80">
            <v>335</v>
          </cell>
        </row>
        <row r="81">
          <cell r="C81">
            <v>338</v>
          </cell>
        </row>
        <row r="82">
          <cell r="C82">
            <v>3381</v>
          </cell>
        </row>
        <row r="83">
          <cell r="C83">
            <v>3382</v>
          </cell>
        </row>
        <row r="84">
          <cell r="C84">
            <v>3383</v>
          </cell>
        </row>
        <row r="85">
          <cell r="C85">
            <v>3384</v>
          </cell>
        </row>
        <row r="86">
          <cell r="C86">
            <v>3386</v>
          </cell>
        </row>
        <row r="87">
          <cell r="C87">
            <v>3387</v>
          </cell>
        </row>
        <row r="88">
          <cell r="C88">
            <v>3388</v>
          </cell>
        </row>
        <row r="89">
          <cell r="C89">
            <v>341</v>
          </cell>
        </row>
        <row r="90">
          <cell r="C90">
            <v>3411</v>
          </cell>
        </row>
        <row r="91">
          <cell r="C91">
            <v>3412</v>
          </cell>
        </row>
        <row r="92">
          <cell r="C92">
            <v>3413</v>
          </cell>
        </row>
        <row r="93">
          <cell r="C93">
            <v>34131</v>
          </cell>
        </row>
        <row r="94">
          <cell r="C94">
            <v>34132</v>
          </cell>
        </row>
        <row r="95">
          <cell r="C95">
            <v>34133</v>
          </cell>
        </row>
        <row r="96">
          <cell r="C96">
            <v>351</v>
          </cell>
        </row>
        <row r="97">
          <cell r="C97">
            <v>352</v>
          </cell>
        </row>
        <row r="98">
          <cell r="C98">
            <v>3521</v>
          </cell>
        </row>
        <row r="99">
          <cell r="C99">
            <v>3522</v>
          </cell>
        </row>
        <row r="100">
          <cell r="C100">
            <v>411</v>
          </cell>
        </row>
        <row r="101">
          <cell r="C101">
            <v>4111</v>
          </cell>
        </row>
        <row r="102">
          <cell r="C102">
            <v>4112</v>
          </cell>
        </row>
        <row r="103">
          <cell r="C103">
            <v>4118</v>
          </cell>
        </row>
        <row r="104">
          <cell r="C104">
            <v>413</v>
          </cell>
        </row>
        <row r="105">
          <cell r="C105">
            <v>418</v>
          </cell>
        </row>
        <row r="106">
          <cell r="C106">
            <v>419</v>
          </cell>
        </row>
        <row r="107">
          <cell r="C107">
            <v>421</v>
          </cell>
        </row>
        <row r="108">
          <cell r="C108">
            <v>4211</v>
          </cell>
        </row>
        <row r="109">
          <cell r="C109">
            <v>4212</v>
          </cell>
        </row>
        <row r="110">
          <cell r="C110">
            <v>431</v>
          </cell>
        </row>
        <row r="111">
          <cell r="C111">
            <v>4311</v>
          </cell>
        </row>
        <row r="112">
          <cell r="C112">
            <v>4312</v>
          </cell>
        </row>
        <row r="113">
          <cell r="C113">
            <v>511</v>
          </cell>
        </row>
        <row r="114">
          <cell r="C114">
            <v>5111</v>
          </cell>
        </row>
        <row r="115">
          <cell r="C115">
            <v>5112</v>
          </cell>
        </row>
        <row r="116">
          <cell r="C116">
            <v>5113</v>
          </cell>
        </row>
        <row r="117">
          <cell r="C117">
            <v>5118</v>
          </cell>
        </row>
        <row r="118">
          <cell r="C118">
            <v>515</v>
          </cell>
        </row>
        <row r="119">
          <cell r="C119">
            <v>521</v>
          </cell>
        </row>
        <row r="120">
          <cell r="C120">
            <v>5311</v>
          </cell>
        </row>
        <row r="121">
          <cell r="C121">
            <v>5312</v>
          </cell>
        </row>
        <row r="122">
          <cell r="C122">
            <v>5313</v>
          </cell>
        </row>
        <row r="123">
          <cell r="C123">
            <v>611</v>
          </cell>
        </row>
        <row r="124">
          <cell r="C124">
            <v>631</v>
          </cell>
        </row>
        <row r="125">
          <cell r="C125">
            <v>632</v>
          </cell>
        </row>
        <row r="126">
          <cell r="C126">
            <v>635</v>
          </cell>
        </row>
        <row r="127">
          <cell r="C127">
            <v>6351</v>
          </cell>
        </row>
        <row r="128">
          <cell r="C128">
            <v>6352</v>
          </cell>
        </row>
        <row r="129">
          <cell r="C129">
            <v>642</v>
          </cell>
        </row>
        <row r="130">
          <cell r="C130">
            <v>6421</v>
          </cell>
        </row>
        <row r="131">
          <cell r="C131">
            <v>64211</v>
          </cell>
        </row>
        <row r="132">
          <cell r="C132">
            <v>64212</v>
          </cell>
        </row>
        <row r="133">
          <cell r="C133">
            <v>64213</v>
          </cell>
        </row>
        <row r="134">
          <cell r="C134">
            <v>64214</v>
          </cell>
        </row>
        <row r="135">
          <cell r="C135">
            <v>64215</v>
          </cell>
        </row>
        <row r="136">
          <cell r="C136">
            <v>64217</v>
          </cell>
        </row>
        <row r="137">
          <cell r="C137">
            <v>64218</v>
          </cell>
        </row>
        <row r="138">
          <cell r="C138">
            <v>6422</v>
          </cell>
        </row>
        <row r="139">
          <cell r="C139">
            <v>64221</v>
          </cell>
        </row>
        <row r="140">
          <cell r="C140">
            <v>64222</v>
          </cell>
        </row>
        <row r="141">
          <cell r="C141">
            <v>64223</v>
          </cell>
        </row>
        <row r="142">
          <cell r="C142">
            <v>64224</v>
          </cell>
        </row>
        <row r="143">
          <cell r="C143">
            <v>64225</v>
          </cell>
        </row>
        <row r="144">
          <cell r="C144">
            <v>64226</v>
          </cell>
        </row>
        <row r="145">
          <cell r="C145">
            <v>64227</v>
          </cell>
        </row>
        <row r="146">
          <cell r="C146">
            <v>64228</v>
          </cell>
        </row>
        <row r="147">
          <cell r="C147">
            <v>711</v>
          </cell>
        </row>
        <row r="148">
          <cell r="C148">
            <v>811</v>
          </cell>
        </row>
        <row r="149">
          <cell r="C149">
            <v>821</v>
          </cell>
        </row>
        <row r="150">
          <cell r="C150">
            <v>911</v>
          </cell>
        </row>
      </sheetData>
      <sheetData sheetId="6" refreshError="1"/>
      <sheetData sheetId="7" refreshError="1"/>
      <sheetData sheetId="8" refreshError="1"/>
      <sheetData sheetId="9" refreshError="1"/>
      <sheetData sheetId="10"/>
      <sheetData sheetId="11">
        <row r="5">
          <cell r="B5" t="str">
            <v>C01</v>
          </cell>
          <cell r="C5">
            <v>39083</v>
          </cell>
          <cell r="D5" t="str">
            <v>Thanh toán tiền tiếp khách, đi công tác cho GĐTC</v>
          </cell>
          <cell r="E5" t="str">
            <v>Tiền Việt Nam</v>
          </cell>
          <cell r="F5">
            <v>64228</v>
          </cell>
          <cell r="G5">
            <v>1111</v>
          </cell>
          <cell r="L5">
            <v>10000000</v>
          </cell>
          <cell r="N5" t="str">
            <v>Nguyễn Na</v>
          </cell>
          <cell r="O5" t="str">
            <v>Cty TNHH BC</v>
          </cell>
          <cell r="P5" t="str">
            <v>Nhân viên công ty</v>
          </cell>
          <cell r="Q5">
            <v>5</v>
          </cell>
          <cell r="R5" t="str">
            <v>HĐ 123, 356</v>
          </cell>
          <cell r="S5" t="str">
            <v>AB/2006N</v>
          </cell>
          <cell r="T5" t="str">
            <v>21364</v>
          </cell>
          <cell r="U5">
            <v>39083</v>
          </cell>
          <cell r="V5" t="str">
            <v>0303147947</v>
          </cell>
          <cell r="W5" t="str">
            <v>Cáp điện</v>
          </cell>
          <cell r="X5">
            <v>10000000</v>
          </cell>
          <cell r="Y5">
            <v>1000000</v>
          </cell>
          <cell r="Z5">
            <v>0.1</v>
          </cell>
          <cell r="AA5" t="str">
            <v>V</v>
          </cell>
          <cell r="AB5">
            <v>1000000</v>
          </cell>
          <cell r="AC5">
            <v>0</v>
          </cell>
          <cell r="AD5">
            <v>1000000</v>
          </cell>
          <cell r="AE5">
            <v>1000000</v>
          </cell>
          <cell r="AF5">
            <v>0</v>
          </cell>
          <cell r="AG5">
            <v>1</v>
          </cell>
          <cell r="AH5">
            <v>1</v>
          </cell>
          <cell r="AI5">
            <v>0</v>
          </cell>
        </row>
        <row r="6">
          <cell r="B6" t="str">
            <v>C01</v>
          </cell>
          <cell r="C6">
            <v>39083</v>
          </cell>
          <cell r="D6" t="str">
            <v>Thuế GTGT tiền tiếp khách, đi công tác</v>
          </cell>
          <cell r="E6" t="str">
            <v>Tiền Việt Nam</v>
          </cell>
          <cell r="F6">
            <v>1331</v>
          </cell>
          <cell r="G6">
            <v>1111</v>
          </cell>
          <cell r="L6">
            <v>1000000</v>
          </cell>
          <cell r="AB6">
            <v>0</v>
          </cell>
          <cell r="AC6">
            <v>1000000</v>
          </cell>
          <cell r="AD6">
            <v>0</v>
          </cell>
          <cell r="AE6">
            <v>0</v>
          </cell>
          <cell r="AF6">
            <v>0</v>
          </cell>
          <cell r="AG6">
            <v>0</v>
          </cell>
          <cell r="AH6">
            <v>0</v>
          </cell>
          <cell r="AI6">
            <v>0</v>
          </cell>
        </row>
        <row r="7">
          <cell r="B7" t="str">
            <v>C02</v>
          </cell>
          <cell r="C7">
            <v>39115</v>
          </cell>
          <cell r="D7" t="str">
            <v>Thanh toán tiền tiếp thuê xe tiếp đoàn khách Nhật Bản</v>
          </cell>
          <cell r="E7" t="str">
            <v>Tiền Việt Nam</v>
          </cell>
          <cell r="F7">
            <v>64228</v>
          </cell>
          <cell r="G7">
            <v>1111</v>
          </cell>
          <cell r="L7">
            <v>13000000</v>
          </cell>
          <cell r="N7" t="str">
            <v>Nguyễn Trọng Hoan</v>
          </cell>
          <cell r="O7" t="str">
            <v>HTX Vận Tải &amp; Du Lịch Số 3</v>
          </cell>
          <cell r="P7" t="str">
            <v>HTX Vận Tải &amp; Du Lịch Số 3</v>
          </cell>
          <cell r="Q7">
            <v>2</v>
          </cell>
          <cell r="R7" t="str">
            <v>HĐ 230, ĐNTT</v>
          </cell>
          <cell r="S7" t="str">
            <v>BN/2007N</v>
          </cell>
          <cell r="T7" t="str">
            <v>21364</v>
          </cell>
          <cell r="U7">
            <v>39115</v>
          </cell>
          <cell r="V7" t="str">
            <v>0303147947</v>
          </cell>
          <cell r="W7" t="str">
            <v>Tiền thuê xe</v>
          </cell>
          <cell r="X7">
            <v>13000000</v>
          </cell>
          <cell r="Y7">
            <v>650000</v>
          </cell>
          <cell r="Z7">
            <v>0.05</v>
          </cell>
          <cell r="AA7" t="str">
            <v>V</v>
          </cell>
          <cell r="AB7">
            <v>650000</v>
          </cell>
          <cell r="AC7">
            <v>0</v>
          </cell>
          <cell r="AD7">
            <v>650000</v>
          </cell>
          <cell r="AE7">
            <v>650000</v>
          </cell>
          <cell r="AF7">
            <v>0</v>
          </cell>
          <cell r="AG7">
            <v>1</v>
          </cell>
          <cell r="AH7">
            <v>1</v>
          </cell>
          <cell r="AI7">
            <v>0</v>
          </cell>
        </row>
        <row r="8">
          <cell r="B8" t="str">
            <v>C02</v>
          </cell>
          <cell r="C8">
            <v>39115</v>
          </cell>
          <cell r="D8" t="str">
            <v>Thuế GTGT tiền tiếp đoàn khách Nhật Bản</v>
          </cell>
          <cell r="E8" t="str">
            <v>Tiền Việt Nam</v>
          </cell>
          <cell r="F8">
            <v>1331</v>
          </cell>
          <cell r="G8">
            <v>1111</v>
          </cell>
          <cell r="L8">
            <v>650000</v>
          </cell>
          <cell r="AB8">
            <v>0</v>
          </cell>
          <cell r="AC8">
            <v>650000</v>
          </cell>
          <cell r="AD8">
            <v>0</v>
          </cell>
          <cell r="AE8">
            <v>0</v>
          </cell>
          <cell r="AF8">
            <v>0</v>
          </cell>
          <cell r="AG8">
            <v>0</v>
          </cell>
          <cell r="AH8">
            <v>0</v>
          </cell>
          <cell r="AI8">
            <v>0</v>
          </cell>
        </row>
        <row r="9">
          <cell r="B9" t="str">
            <v>T01</v>
          </cell>
          <cell r="C9">
            <v>39143</v>
          </cell>
          <cell r="D9" t="str">
            <v>Thu tiền góp vốn của Giám đốc Tài chính</v>
          </cell>
          <cell r="E9" t="str">
            <v>Tiền Việt Nam</v>
          </cell>
          <cell r="F9">
            <v>1111</v>
          </cell>
          <cell r="G9">
            <v>1111</v>
          </cell>
          <cell r="L9">
            <v>45000000</v>
          </cell>
          <cell r="N9" t="str">
            <v>Lê Văn B</v>
          </cell>
          <cell r="P9" t="str">
            <v>Giám đốc Tài chính</v>
          </cell>
          <cell r="Q9">
            <v>1</v>
          </cell>
          <cell r="R9" t="str">
            <v>Giấy nộp tiền</v>
          </cell>
          <cell r="AB9">
            <v>0</v>
          </cell>
          <cell r="AC9">
            <v>0</v>
          </cell>
          <cell r="AD9">
            <v>0</v>
          </cell>
          <cell r="AE9">
            <v>0</v>
          </cell>
          <cell r="AF9">
            <v>0</v>
          </cell>
          <cell r="AG9">
            <v>0</v>
          </cell>
          <cell r="AH9">
            <v>0</v>
          </cell>
          <cell r="AI9">
            <v>0</v>
          </cell>
        </row>
        <row r="10">
          <cell r="B10" t="str">
            <v>GS01</v>
          </cell>
          <cell r="C10">
            <v>39176</v>
          </cell>
          <cell r="D10" t="str">
            <v>Ghi nợ tiền công trình - Cty C</v>
          </cell>
          <cell r="E10" t="str">
            <v>Doanh thu bán hàng hóa</v>
          </cell>
          <cell r="F10">
            <v>131</v>
          </cell>
          <cell r="G10">
            <v>5111</v>
          </cell>
          <cell r="H10" t="str">
            <v>CTC</v>
          </cell>
          <cell r="L10">
            <v>1000000</v>
          </cell>
          <cell r="M10">
            <v>20</v>
          </cell>
          <cell r="O10" t="str">
            <v>Cty TNHH C</v>
          </cell>
          <cell r="P10" t="str">
            <v>Nhân viên công ty</v>
          </cell>
          <cell r="Q10">
            <v>1</v>
          </cell>
          <cell r="R10" t="str">
            <v>HĐ 036</v>
          </cell>
          <cell r="S10" t="str">
            <v>AB/2006N</v>
          </cell>
          <cell r="T10" t="str">
            <v>21364</v>
          </cell>
          <cell r="U10">
            <v>39176</v>
          </cell>
          <cell r="V10" t="str">
            <v>0303147947</v>
          </cell>
          <cell r="W10" t="str">
            <v>Tiền công trình</v>
          </cell>
          <cell r="X10">
            <v>1000000</v>
          </cell>
          <cell r="Y10">
            <v>100000</v>
          </cell>
          <cell r="Z10">
            <v>0.1</v>
          </cell>
          <cell r="AA10" t="str">
            <v>R</v>
          </cell>
          <cell r="AB10">
            <v>100000</v>
          </cell>
          <cell r="AC10">
            <v>0</v>
          </cell>
          <cell r="AD10">
            <v>100000</v>
          </cell>
          <cell r="AE10">
            <v>0</v>
          </cell>
          <cell r="AF10">
            <v>100000</v>
          </cell>
          <cell r="AG10">
            <v>1</v>
          </cell>
          <cell r="AH10">
            <v>0</v>
          </cell>
          <cell r="AI10">
            <v>1</v>
          </cell>
        </row>
        <row r="11">
          <cell r="B11" t="str">
            <v>GS01</v>
          </cell>
          <cell r="C11">
            <v>39176</v>
          </cell>
          <cell r="D11" t="str">
            <v xml:space="preserve">Thuế GTGT </v>
          </cell>
          <cell r="E11" t="str">
            <v>Thuế GTGT đầu ra</v>
          </cell>
          <cell r="F11">
            <v>131</v>
          </cell>
          <cell r="G11">
            <v>33311</v>
          </cell>
          <cell r="H11" t="str">
            <v>CTC</v>
          </cell>
          <cell r="L11">
            <v>100000</v>
          </cell>
          <cell r="AB11">
            <v>0</v>
          </cell>
          <cell r="AC11">
            <v>100000</v>
          </cell>
          <cell r="AD11">
            <v>0</v>
          </cell>
          <cell r="AE11">
            <v>0</v>
          </cell>
          <cell r="AF11">
            <v>0</v>
          </cell>
          <cell r="AG11">
            <v>0</v>
          </cell>
          <cell r="AH11">
            <v>0</v>
          </cell>
          <cell r="AI11">
            <v>0</v>
          </cell>
        </row>
        <row r="12">
          <cell r="B12" t="str">
            <v>C03</v>
          </cell>
          <cell r="C12">
            <v>39207</v>
          </cell>
          <cell r="D12" t="str">
            <v>Chi mua hóa đơn GTGT</v>
          </cell>
          <cell r="E12" t="str">
            <v>Tiền Việt Nam</v>
          </cell>
          <cell r="F12">
            <v>64228</v>
          </cell>
          <cell r="G12">
            <v>1111</v>
          </cell>
          <cell r="L12">
            <v>15200</v>
          </cell>
          <cell r="N12" t="str">
            <v>Nguyễn Văn A</v>
          </cell>
          <cell r="P12" t="str">
            <v>Nhân viên công ty</v>
          </cell>
          <cell r="AB12">
            <v>0</v>
          </cell>
          <cell r="AC12">
            <v>0</v>
          </cell>
          <cell r="AD12">
            <v>0</v>
          </cell>
          <cell r="AE12">
            <v>0</v>
          </cell>
          <cell r="AF12">
            <v>0</v>
          </cell>
          <cell r="AG12">
            <v>0</v>
          </cell>
          <cell r="AH12">
            <v>0</v>
          </cell>
          <cell r="AI12">
            <v>0</v>
          </cell>
        </row>
        <row r="13">
          <cell r="B13" t="str">
            <v>T02</v>
          </cell>
          <cell r="C13">
            <v>39239</v>
          </cell>
          <cell r="D13" t="str">
            <v>Rút tiền gửi ngân hàng nhập quỹ tiền mặt</v>
          </cell>
          <cell r="E13" t="str">
            <v>Tiền Việt Nam</v>
          </cell>
          <cell r="F13">
            <v>1111</v>
          </cell>
          <cell r="G13">
            <v>1121</v>
          </cell>
          <cell r="L13">
            <v>10000000</v>
          </cell>
          <cell r="M13">
            <v>50</v>
          </cell>
          <cell r="N13" t="str">
            <v>Nguyễn Văn A</v>
          </cell>
          <cell r="P13" t="str">
            <v>Nhân viên công ty</v>
          </cell>
          <cell r="R13" t="str">
            <v>Biên nhận tiền</v>
          </cell>
          <cell r="AB13">
            <v>0</v>
          </cell>
          <cell r="AC13">
            <v>0</v>
          </cell>
          <cell r="AD13">
            <v>0</v>
          </cell>
          <cell r="AE13">
            <v>0</v>
          </cell>
          <cell r="AF13">
            <v>0</v>
          </cell>
          <cell r="AG13">
            <v>0</v>
          </cell>
          <cell r="AH13">
            <v>0</v>
          </cell>
          <cell r="AI13">
            <v>0</v>
          </cell>
        </row>
        <row r="14">
          <cell r="B14" t="str">
            <v>C04</v>
          </cell>
          <cell r="C14">
            <v>39270</v>
          </cell>
          <cell r="D14" t="str">
            <v>Mua nguyên liệu nhập kho</v>
          </cell>
          <cell r="E14" t="str">
            <v>Tiền Việt Nam</v>
          </cell>
          <cell r="F14">
            <v>152</v>
          </cell>
          <cell r="G14">
            <v>1111</v>
          </cell>
          <cell r="L14">
            <v>10000000</v>
          </cell>
          <cell r="N14" t="str">
            <v>Phạm A</v>
          </cell>
          <cell r="O14" t="str">
            <v>Cty TNHH Hoàng Cầu</v>
          </cell>
          <cell r="P14" t="str">
            <v>Nhân viên công ty</v>
          </cell>
          <cell r="Q14">
            <v>2</v>
          </cell>
          <cell r="S14" t="str">
            <v>CB/2007N</v>
          </cell>
          <cell r="T14" t="str">
            <v>21110</v>
          </cell>
          <cell r="U14">
            <v>39270</v>
          </cell>
          <cell r="V14" t="str">
            <v>0301000108</v>
          </cell>
          <cell r="W14" t="str">
            <v>Cát</v>
          </cell>
          <cell r="X14">
            <v>1000000</v>
          </cell>
          <cell r="Y14">
            <v>50000</v>
          </cell>
          <cell r="Z14">
            <v>0.05</v>
          </cell>
          <cell r="AA14" t="str">
            <v>V</v>
          </cell>
          <cell r="AB14">
            <v>500000</v>
          </cell>
          <cell r="AC14">
            <v>0</v>
          </cell>
          <cell r="AD14">
            <v>50000</v>
          </cell>
          <cell r="AE14">
            <v>50000</v>
          </cell>
          <cell r="AF14">
            <v>0</v>
          </cell>
          <cell r="AG14">
            <v>1</v>
          </cell>
          <cell r="AH14">
            <v>1</v>
          </cell>
          <cell r="AI14">
            <v>0</v>
          </cell>
        </row>
        <row r="15">
          <cell r="B15" t="str">
            <v>C04</v>
          </cell>
          <cell r="C15">
            <v>39270</v>
          </cell>
          <cell r="D15" t="str">
            <v>Thuế GTGT tiền mua nguyên liệu</v>
          </cell>
          <cell r="E15" t="str">
            <v>Tiền Việt Nam</v>
          </cell>
          <cell r="F15">
            <v>1331</v>
          </cell>
          <cell r="G15">
            <v>1111</v>
          </cell>
          <cell r="L15">
            <v>500000</v>
          </cell>
          <cell r="AB15">
            <v>0</v>
          </cell>
          <cell r="AC15">
            <v>500000</v>
          </cell>
          <cell r="AD15">
            <v>0</v>
          </cell>
          <cell r="AE15">
            <v>0</v>
          </cell>
          <cell r="AF15">
            <v>0</v>
          </cell>
          <cell r="AG15">
            <v>0</v>
          </cell>
          <cell r="AH15">
            <v>0</v>
          </cell>
          <cell r="AI15">
            <v>0</v>
          </cell>
        </row>
        <row r="16">
          <cell r="B16" t="str">
            <v>C05</v>
          </cell>
          <cell r="C16">
            <v>39302</v>
          </cell>
          <cell r="D16" t="str">
            <v>Mua hàng hóa nhập kho</v>
          </cell>
          <cell r="E16" t="str">
            <v>Tiền Việt Nam</v>
          </cell>
          <cell r="F16">
            <v>156</v>
          </cell>
          <cell r="G16">
            <v>1111</v>
          </cell>
          <cell r="L16">
            <v>2000000</v>
          </cell>
          <cell r="N16" t="str">
            <v>Lê Mão</v>
          </cell>
          <cell r="O16" t="str">
            <v>Cty TNHH BCD</v>
          </cell>
          <cell r="P16" t="str">
            <v>Nhân viên công ty</v>
          </cell>
          <cell r="Q16">
            <v>2</v>
          </cell>
          <cell r="S16" t="str">
            <v>CB/2007N</v>
          </cell>
          <cell r="T16" t="str">
            <v>20034</v>
          </cell>
          <cell r="U16">
            <v>39302</v>
          </cell>
          <cell r="V16" t="str">
            <v>0301347537</v>
          </cell>
          <cell r="W16" t="str">
            <v>Hàng hóa</v>
          </cell>
          <cell r="X16">
            <v>2000000</v>
          </cell>
          <cell r="Y16">
            <v>200000</v>
          </cell>
          <cell r="Z16">
            <v>0.1</v>
          </cell>
          <cell r="AA16" t="str">
            <v>V</v>
          </cell>
          <cell r="AB16">
            <v>200000</v>
          </cell>
          <cell r="AC16">
            <v>0</v>
          </cell>
          <cell r="AD16">
            <v>200000</v>
          </cell>
          <cell r="AE16">
            <v>200000</v>
          </cell>
          <cell r="AF16">
            <v>0</v>
          </cell>
          <cell r="AG16">
            <v>1</v>
          </cell>
          <cell r="AH16">
            <v>1</v>
          </cell>
          <cell r="AI16">
            <v>0</v>
          </cell>
        </row>
        <row r="17">
          <cell r="B17" t="str">
            <v>C05</v>
          </cell>
          <cell r="C17">
            <v>39302</v>
          </cell>
          <cell r="D17" t="str">
            <v>Thuế GTGT</v>
          </cell>
          <cell r="E17" t="str">
            <v>Tiền Việt Nam</v>
          </cell>
          <cell r="F17">
            <v>1331</v>
          </cell>
          <cell r="G17">
            <v>1111</v>
          </cell>
          <cell r="L17">
            <v>200000</v>
          </cell>
          <cell r="AB17">
            <v>0</v>
          </cell>
          <cell r="AC17">
            <v>200000</v>
          </cell>
          <cell r="AD17">
            <v>0</v>
          </cell>
          <cell r="AE17">
            <v>0</v>
          </cell>
          <cell r="AF17">
            <v>0</v>
          </cell>
          <cell r="AG17">
            <v>0</v>
          </cell>
          <cell r="AH17">
            <v>0</v>
          </cell>
          <cell r="AI17">
            <v>0</v>
          </cell>
        </row>
        <row r="18">
          <cell r="B18" t="str">
            <v>T03</v>
          </cell>
          <cell r="C18">
            <v>39334</v>
          </cell>
          <cell r="D18" t="str">
            <v>Thu tiền bán hàng</v>
          </cell>
          <cell r="E18" t="str">
            <v>Doanh thu bán hàng hóa</v>
          </cell>
          <cell r="F18">
            <v>1111</v>
          </cell>
          <cell r="G18">
            <v>5111</v>
          </cell>
          <cell r="L18">
            <v>5000000</v>
          </cell>
          <cell r="N18" t="str">
            <v>Ngô A</v>
          </cell>
          <cell r="O18" t="str">
            <v>Cty CP BC</v>
          </cell>
          <cell r="P18" t="str">
            <v>Nhân viên</v>
          </cell>
          <cell r="Q18">
            <v>2</v>
          </cell>
          <cell r="S18" t="str">
            <v>BC/2007N</v>
          </cell>
          <cell r="T18" t="str">
            <v>2004</v>
          </cell>
          <cell r="U18">
            <v>39334</v>
          </cell>
          <cell r="V18" t="str">
            <v>0301000800</v>
          </cell>
          <cell r="W18" t="str">
            <v>Hàng hóa</v>
          </cell>
          <cell r="X18">
            <v>5000000</v>
          </cell>
          <cell r="Y18">
            <v>500000</v>
          </cell>
          <cell r="Z18">
            <v>0.1</v>
          </cell>
          <cell r="AA18" t="str">
            <v>R</v>
          </cell>
          <cell r="AB18">
            <v>500000</v>
          </cell>
          <cell r="AC18">
            <v>0</v>
          </cell>
          <cell r="AD18">
            <v>500000</v>
          </cell>
          <cell r="AE18">
            <v>0</v>
          </cell>
          <cell r="AF18">
            <v>500000</v>
          </cell>
          <cell r="AG18">
            <v>1</v>
          </cell>
          <cell r="AH18">
            <v>0</v>
          </cell>
          <cell r="AI18">
            <v>1</v>
          </cell>
        </row>
        <row r="19">
          <cell r="B19" t="str">
            <v>T03</v>
          </cell>
          <cell r="C19">
            <v>39334</v>
          </cell>
          <cell r="D19" t="str">
            <v>Thuế GTGT</v>
          </cell>
          <cell r="E19" t="str">
            <v>Thuế GTGT đầu ra</v>
          </cell>
          <cell r="F19">
            <v>1111</v>
          </cell>
          <cell r="G19">
            <v>33311</v>
          </cell>
          <cell r="L19">
            <v>500000</v>
          </cell>
          <cell r="AB19">
            <v>0</v>
          </cell>
          <cell r="AC19">
            <v>500000</v>
          </cell>
          <cell r="AD19">
            <v>0</v>
          </cell>
          <cell r="AE19">
            <v>0</v>
          </cell>
          <cell r="AF19">
            <v>0</v>
          </cell>
          <cell r="AG19">
            <v>0</v>
          </cell>
          <cell r="AH19">
            <v>0</v>
          </cell>
          <cell r="AI19">
            <v>0</v>
          </cell>
        </row>
        <row r="20">
          <cell r="B20" t="str">
            <v>T04</v>
          </cell>
          <cell r="C20">
            <v>39356</v>
          </cell>
          <cell r="D20" t="str">
            <v>Thu tiền thanh lý TSCĐ</v>
          </cell>
          <cell r="E20" t="str">
            <v>Thu nhập khác</v>
          </cell>
          <cell r="F20">
            <v>1111</v>
          </cell>
          <cell r="G20">
            <v>711</v>
          </cell>
          <cell r="L20">
            <v>10000000</v>
          </cell>
          <cell r="N20" t="str">
            <v>Lê B</v>
          </cell>
          <cell r="O20" t="str">
            <v>Cty TNHH ABC</v>
          </cell>
          <cell r="P20" t="str">
            <v>Nhân viên</v>
          </cell>
          <cell r="Q20">
            <v>2</v>
          </cell>
          <cell r="S20" t="str">
            <v>AG/2007N</v>
          </cell>
          <cell r="T20" t="str">
            <v>0006</v>
          </cell>
          <cell r="U20">
            <v>39356</v>
          </cell>
          <cell r="V20" t="str">
            <v>0101000070</v>
          </cell>
          <cell r="W20" t="str">
            <v>Máy vi tính</v>
          </cell>
          <cell r="X20">
            <v>10000000</v>
          </cell>
          <cell r="Y20">
            <v>1000000</v>
          </cell>
          <cell r="Z20">
            <v>0.1</v>
          </cell>
          <cell r="AA20" t="str">
            <v>R</v>
          </cell>
          <cell r="AB20">
            <v>1000000</v>
          </cell>
          <cell r="AC20">
            <v>0</v>
          </cell>
          <cell r="AD20">
            <v>1000000</v>
          </cell>
          <cell r="AE20">
            <v>0</v>
          </cell>
          <cell r="AF20">
            <v>1000000</v>
          </cell>
          <cell r="AG20">
            <v>1</v>
          </cell>
          <cell r="AH20">
            <v>0</v>
          </cell>
          <cell r="AI20">
            <v>1</v>
          </cell>
        </row>
        <row r="21">
          <cell r="B21" t="str">
            <v>T04</v>
          </cell>
          <cell r="C21">
            <v>39356</v>
          </cell>
          <cell r="D21" t="str">
            <v xml:space="preserve">Thuế GTGT </v>
          </cell>
          <cell r="E21" t="str">
            <v>Thuế GTGT đầu ra</v>
          </cell>
          <cell r="F21">
            <v>1111</v>
          </cell>
          <cell r="G21">
            <v>33311</v>
          </cell>
          <cell r="L21">
            <v>1000000</v>
          </cell>
          <cell r="AB21">
            <v>0</v>
          </cell>
          <cell r="AC21">
            <v>1000000</v>
          </cell>
          <cell r="AD21">
            <v>0</v>
          </cell>
          <cell r="AE21">
            <v>0</v>
          </cell>
          <cell r="AF21">
            <v>0</v>
          </cell>
          <cell r="AG21">
            <v>0</v>
          </cell>
          <cell r="AH21">
            <v>0</v>
          </cell>
          <cell r="AI21">
            <v>0</v>
          </cell>
        </row>
        <row r="22">
          <cell r="B22" t="str">
            <v>C06</v>
          </cell>
          <cell r="C22">
            <v>39397</v>
          </cell>
          <cell r="D22" t="str">
            <v>Mua TSCĐ</v>
          </cell>
          <cell r="E22" t="str">
            <v>Tiền Việt Nam</v>
          </cell>
          <cell r="F22">
            <v>2111</v>
          </cell>
          <cell r="G22">
            <v>1111</v>
          </cell>
          <cell r="L22">
            <v>20000000</v>
          </cell>
          <cell r="N22" t="str">
            <v>Lâm B</v>
          </cell>
          <cell r="O22" t="str">
            <v>Cty CP An Đông</v>
          </cell>
          <cell r="P22" t="str">
            <v>Nhân viên</v>
          </cell>
          <cell r="Q22">
            <v>2</v>
          </cell>
          <cell r="S22" t="str">
            <v>BH/2007N</v>
          </cell>
          <cell r="T22" t="str">
            <v>2007</v>
          </cell>
          <cell r="U22">
            <v>39397</v>
          </cell>
          <cell r="V22" t="str">
            <v>0100100030</v>
          </cell>
          <cell r="W22" t="str">
            <v>Ti vi</v>
          </cell>
          <cell r="X22">
            <v>20000000</v>
          </cell>
          <cell r="Y22">
            <v>2000000</v>
          </cell>
          <cell r="Z22">
            <v>0.1</v>
          </cell>
          <cell r="AA22" t="str">
            <v>V</v>
          </cell>
          <cell r="AB22">
            <v>2000000</v>
          </cell>
          <cell r="AC22">
            <v>0</v>
          </cell>
          <cell r="AD22">
            <v>2000000</v>
          </cell>
          <cell r="AE22">
            <v>2000000</v>
          </cell>
          <cell r="AF22">
            <v>0</v>
          </cell>
          <cell r="AG22">
            <v>1</v>
          </cell>
          <cell r="AH22">
            <v>1</v>
          </cell>
          <cell r="AI22">
            <v>0</v>
          </cell>
        </row>
        <row r="23">
          <cell r="B23" t="str">
            <v>C06</v>
          </cell>
          <cell r="C23">
            <v>39397</v>
          </cell>
          <cell r="D23" t="str">
            <v>Thuế GTGT</v>
          </cell>
          <cell r="E23" t="str">
            <v>Tiền Việt Nam</v>
          </cell>
          <cell r="F23">
            <v>1332</v>
          </cell>
          <cell r="G23">
            <v>1111</v>
          </cell>
          <cell r="L23">
            <v>2000000</v>
          </cell>
          <cell r="AB23">
            <v>0</v>
          </cell>
          <cell r="AC23">
            <v>2000000</v>
          </cell>
          <cell r="AD23">
            <v>0</v>
          </cell>
          <cell r="AE23">
            <v>0</v>
          </cell>
          <cell r="AF23">
            <v>0</v>
          </cell>
          <cell r="AG23">
            <v>0</v>
          </cell>
          <cell r="AH23">
            <v>0</v>
          </cell>
          <cell r="AI23">
            <v>0</v>
          </cell>
        </row>
        <row r="24">
          <cell r="B24" t="str">
            <v>C07</v>
          </cell>
          <cell r="C24">
            <v>39428</v>
          </cell>
          <cell r="D24" t="str">
            <v>Thanh toán tiền lương</v>
          </cell>
          <cell r="E24" t="str">
            <v>Tiền Việt Nam</v>
          </cell>
          <cell r="F24">
            <v>334</v>
          </cell>
          <cell r="G24">
            <v>1111</v>
          </cell>
          <cell r="L24">
            <v>1500000</v>
          </cell>
          <cell r="N24" t="str">
            <v>Vương Lan</v>
          </cell>
          <cell r="P24" t="str">
            <v>Nhân viên</v>
          </cell>
          <cell r="Q24">
            <v>1</v>
          </cell>
          <cell r="AB24">
            <v>0</v>
          </cell>
          <cell r="AC24">
            <v>0</v>
          </cell>
          <cell r="AD24">
            <v>0</v>
          </cell>
          <cell r="AE24">
            <v>0</v>
          </cell>
          <cell r="AF24">
            <v>0</v>
          </cell>
          <cell r="AG24">
            <v>0</v>
          </cell>
          <cell r="AH24">
            <v>0</v>
          </cell>
          <cell r="AI24">
            <v>0</v>
          </cell>
        </row>
        <row r="25">
          <cell r="B25" t="str">
            <v>C08</v>
          </cell>
          <cell r="C25">
            <v>39428</v>
          </cell>
          <cell r="D25" t="str">
            <v>Chi nộp thuế TNDN quý 4/2006</v>
          </cell>
          <cell r="E25" t="str">
            <v>Tiền Việt Nam</v>
          </cell>
          <cell r="F25">
            <v>3334</v>
          </cell>
          <cell r="G25">
            <v>1111</v>
          </cell>
          <cell r="L25">
            <v>1000000</v>
          </cell>
          <cell r="N25" t="str">
            <v>Vương Lan</v>
          </cell>
          <cell r="P25" t="str">
            <v>Nhân viên</v>
          </cell>
          <cell r="Q25">
            <v>1</v>
          </cell>
          <cell r="AB25">
            <v>0</v>
          </cell>
          <cell r="AC25">
            <v>0</v>
          </cell>
          <cell r="AD25">
            <v>0</v>
          </cell>
          <cell r="AE25">
            <v>0</v>
          </cell>
          <cell r="AF25">
            <v>0</v>
          </cell>
          <cell r="AG25">
            <v>0</v>
          </cell>
          <cell r="AH25">
            <v>0</v>
          </cell>
          <cell r="AI25">
            <v>0</v>
          </cell>
        </row>
        <row r="26">
          <cell r="B26" t="str">
            <v>HD 123</v>
          </cell>
          <cell r="C26">
            <v>39428</v>
          </cell>
          <cell r="D26" t="str">
            <v>Ghi nợ tiền mua đồ nhậu</v>
          </cell>
          <cell r="E26" t="str">
            <v>Phải trả cho người bán</v>
          </cell>
          <cell r="F26">
            <v>156</v>
          </cell>
          <cell r="G26">
            <v>331</v>
          </cell>
          <cell r="I26" t="str">
            <v>CTE</v>
          </cell>
          <cell r="L26">
            <v>1500000</v>
          </cell>
          <cell r="S26" t="str">
            <v>BA/2007N</v>
          </cell>
          <cell r="T26" t="str">
            <v>2001</v>
          </cell>
          <cell r="U26">
            <v>39428</v>
          </cell>
          <cell r="V26" t="str">
            <v>0301000100</v>
          </cell>
          <cell r="W26" t="str">
            <v>Đồ nhậu</v>
          </cell>
          <cell r="X26">
            <v>1500000</v>
          </cell>
          <cell r="Y26">
            <v>150000</v>
          </cell>
          <cell r="Z26">
            <v>0.1</v>
          </cell>
          <cell r="AA26" t="str">
            <v>V</v>
          </cell>
          <cell r="AB26">
            <v>150000</v>
          </cell>
          <cell r="AC26">
            <v>0</v>
          </cell>
          <cell r="AD26">
            <v>150000</v>
          </cell>
          <cell r="AE26">
            <v>150000</v>
          </cell>
          <cell r="AF26">
            <v>0</v>
          </cell>
          <cell r="AG26">
            <v>1</v>
          </cell>
          <cell r="AH26">
            <v>1</v>
          </cell>
          <cell r="AI26">
            <v>0</v>
          </cell>
        </row>
        <row r="27">
          <cell r="B27" t="str">
            <v>HD 123</v>
          </cell>
          <cell r="C27">
            <v>39428</v>
          </cell>
          <cell r="D27" t="str">
            <v>Ghi nợ tiền thuế GTGT mua đồ nhậu</v>
          </cell>
          <cell r="E27" t="str">
            <v>Phải trả cho người bán</v>
          </cell>
          <cell r="F27">
            <v>1331</v>
          </cell>
          <cell r="G27">
            <v>331</v>
          </cell>
          <cell r="I27" t="str">
            <v>CTE</v>
          </cell>
          <cell r="L27">
            <v>150000</v>
          </cell>
          <cell r="AB27">
            <v>0</v>
          </cell>
          <cell r="AC27">
            <v>150000</v>
          </cell>
          <cell r="AD27">
            <v>0</v>
          </cell>
          <cell r="AE27">
            <v>0</v>
          </cell>
          <cell r="AF27">
            <v>0</v>
          </cell>
          <cell r="AG27">
            <v>0</v>
          </cell>
          <cell r="AH27">
            <v>0</v>
          </cell>
          <cell r="AI27">
            <v>0</v>
          </cell>
        </row>
        <row r="28">
          <cell r="B28" t="str">
            <v>C09</v>
          </cell>
          <cell r="C28">
            <v>39431</v>
          </cell>
          <cell r="D28" t="str">
            <v>Tạm ứng tiền mua vật cho Anh Tèo</v>
          </cell>
          <cell r="E28" t="str">
            <v>Tiền Việt Nam</v>
          </cell>
          <cell r="F28">
            <v>141</v>
          </cell>
          <cell r="G28">
            <v>1111</v>
          </cell>
          <cell r="H28" t="str">
            <v>CT1</v>
          </cell>
          <cell r="L28">
            <v>5000000</v>
          </cell>
          <cell r="N28" t="str">
            <v>Nguyễn Văn Tèo</v>
          </cell>
          <cell r="P28" t="str">
            <v>Nhân viên công ty</v>
          </cell>
          <cell r="Q28">
            <v>1</v>
          </cell>
          <cell r="R28" t="str">
            <v>Giấy ĐNTU</v>
          </cell>
          <cell r="AB28">
            <v>0</v>
          </cell>
          <cell r="AC28">
            <v>0</v>
          </cell>
          <cell r="AD28">
            <v>0</v>
          </cell>
          <cell r="AE28">
            <v>0</v>
          </cell>
          <cell r="AF28">
            <v>0</v>
          </cell>
          <cell r="AG28">
            <v>0</v>
          </cell>
          <cell r="AH28">
            <v>0</v>
          </cell>
          <cell r="AI28">
            <v>0</v>
          </cell>
        </row>
        <row r="29">
          <cell r="B29" t="str">
            <v>GS</v>
          </cell>
          <cell r="C29">
            <v>39428</v>
          </cell>
          <cell r="D29" t="str">
            <v>Kết chuyển thuế TNDN quý 4/2006</v>
          </cell>
          <cell r="E29" t="str">
            <v>Thuế thu nhập doanh nghiệp</v>
          </cell>
          <cell r="F29">
            <v>821</v>
          </cell>
          <cell r="G29">
            <v>3334</v>
          </cell>
          <cell r="L29">
            <v>1000000</v>
          </cell>
          <cell r="AB29">
            <v>0</v>
          </cell>
          <cell r="AC29">
            <v>0</v>
          </cell>
          <cell r="AD29">
            <v>0</v>
          </cell>
          <cell r="AE29">
            <v>0</v>
          </cell>
          <cell r="AF29">
            <v>0</v>
          </cell>
          <cell r="AG29">
            <v>0</v>
          </cell>
          <cell r="AH29">
            <v>0</v>
          </cell>
          <cell r="AI29">
            <v>0</v>
          </cell>
        </row>
        <row r="30">
          <cell r="B30" t="str">
            <v>KC</v>
          </cell>
          <cell r="C30">
            <v>39447</v>
          </cell>
          <cell r="D30" t="str">
            <v>Kết chuyển doanh thu bán hàng</v>
          </cell>
          <cell r="E30" t="str">
            <v>Xác định kết quả kinh doanh</v>
          </cell>
          <cell r="F30">
            <v>5111</v>
          </cell>
          <cell r="G30">
            <v>911</v>
          </cell>
          <cell r="L30">
            <v>6000000</v>
          </cell>
          <cell r="AB30">
            <v>0</v>
          </cell>
          <cell r="AC30">
            <v>0</v>
          </cell>
          <cell r="AD30">
            <v>0</v>
          </cell>
          <cell r="AE30">
            <v>0</v>
          </cell>
          <cell r="AF30">
            <v>0</v>
          </cell>
          <cell r="AG30">
            <v>0</v>
          </cell>
          <cell r="AH30">
            <v>0</v>
          </cell>
          <cell r="AI30">
            <v>0</v>
          </cell>
        </row>
        <row r="31">
          <cell r="B31" t="str">
            <v>KC</v>
          </cell>
          <cell r="C31">
            <v>39447</v>
          </cell>
          <cell r="D31" t="str">
            <v>Kết chuyển thu nhập khác</v>
          </cell>
          <cell r="E31" t="str">
            <v>Xác định kết quả kinh doanh</v>
          </cell>
          <cell r="F31">
            <v>711</v>
          </cell>
          <cell r="G31">
            <v>911</v>
          </cell>
          <cell r="L31">
            <v>10000000</v>
          </cell>
          <cell r="AB31">
            <v>0</v>
          </cell>
          <cell r="AC31">
            <v>0</v>
          </cell>
          <cell r="AD31">
            <v>0</v>
          </cell>
          <cell r="AE31">
            <v>0</v>
          </cell>
          <cell r="AF31">
            <v>0</v>
          </cell>
          <cell r="AG31">
            <v>0</v>
          </cell>
          <cell r="AH31">
            <v>0</v>
          </cell>
          <cell r="AI31">
            <v>0</v>
          </cell>
        </row>
        <row r="32">
          <cell r="B32" t="str">
            <v>KC</v>
          </cell>
          <cell r="C32">
            <v>39447</v>
          </cell>
          <cell r="D32" t="str">
            <v>Kết chuyển chi phí thuế TNDN</v>
          </cell>
          <cell r="E32" t="str">
            <v>Chi phí thuế thu nhập doanh nghiệp</v>
          </cell>
          <cell r="F32">
            <v>911</v>
          </cell>
          <cell r="G32">
            <v>821</v>
          </cell>
          <cell r="L32">
            <v>1000000</v>
          </cell>
        </row>
        <row r="33">
          <cell r="B33" t="str">
            <v>KC</v>
          </cell>
          <cell r="C33">
            <v>39447</v>
          </cell>
          <cell r="D33" t="str">
            <v>Kết chuyển chi phí quản lý DN</v>
          </cell>
          <cell r="E33" t="str">
            <v>Chi phí bằng tiền khác</v>
          </cell>
          <cell r="F33">
            <v>911</v>
          </cell>
          <cell r="G33">
            <v>64228</v>
          </cell>
          <cell r="L33">
            <v>23015200</v>
          </cell>
        </row>
        <row r="34">
          <cell r="B34" t="str">
            <v>KC</v>
          </cell>
          <cell r="C34">
            <v>39447</v>
          </cell>
          <cell r="D34" t="str">
            <v>Kết chuyển lỗ</v>
          </cell>
          <cell r="E34" t="str">
            <v>Xác định kết quả kinh doanh</v>
          </cell>
          <cell r="F34">
            <v>4212</v>
          </cell>
          <cell r="G34">
            <v>911</v>
          </cell>
          <cell r="L34">
            <v>8015200</v>
          </cell>
        </row>
        <row r="35">
          <cell r="E35" t="str">
            <v/>
          </cell>
        </row>
        <row r="36">
          <cell r="E36" t="str">
            <v/>
          </cell>
        </row>
        <row r="37">
          <cell r="E37" t="str">
            <v/>
          </cell>
        </row>
        <row r="38">
          <cell r="E38" t="str">
            <v/>
          </cell>
        </row>
        <row r="39">
          <cell r="E39" t="str">
            <v/>
          </cell>
        </row>
        <row r="40">
          <cell r="E40" t="str">
            <v/>
          </cell>
        </row>
        <row r="41">
          <cell r="E41" t="str">
            <v/>
          </cell>
        </row>
        <row r="42">
          <cell r="E42" t="str">
            <v/>
          </cell>
        </row>
        <row r="43">
          <cell r="E43" t="str">
            <v/>
          </cell>
        </row>
        <row r="44">
          <cell r="E44" t="str">
            <v/>
          </cell>
        </row>
        <row r="45">
          <cell r="E45" t="str">
            <v/>
          </cell>
        </row>
        <row r="46">
          <cell r="E46" t="str">
            <v/>
          </cell>
        </row>
        <row r="47">
          <cell r="E47" t="str">
            <v/>
          </cell>
        </row>
        <row r="48">
          <cell r="E48" t="str">
            <v/>
          </cell>
        </row>
        <row r="49">
          <cell r="E49" t="str">
            <v/>
          </cell>
        </row>
        <row r="50">
          <cell r="E50" t="str">
            <v/>
          </cell>
        </row>
        <row r="51">
          <cell r="E51" t="str">
            <v/>
          </cell>
          <cell r="AB51">
            <v>0</v>
          </cell>
          <cell r="AC51">
            <v>0</v>
          </cell>
          <cell r="AD51">
            <v>0</v>
          </cell>
          <cell r="AE51">
            <v>0</v>
          </cell>
          <cell r="AF51">
            <v>0</v>
          </cell>
          <cell r="AG51">
            <v>0</v>
          </cell>
          <cell r="AH51">
            <v>0</v>
          </cell>
          <cell r="AI51">
            <v>0</v>
          </cell>
        </row>
        <row r="52">
          <cell r="E52" t="str">
            <v/>
          </cell>
          <cell r="AB52">
            <v>0</v>
          </cell>
          <cell r="AC52">
            <v>0</v>
          </cell>
          <cell r="AD52">
            <v>0</v>
          </cell>
          <cell r="AE52">
            <v>0</v>
          </cell>
          <cell r="AF52">
            <v>0</v>
          </cell>
          <cell r="AG52">
            <v>0</v>
          </cell>
          <cell r="AH52">
            <v>0</v>
          </cell>
          <cell r="AI52">
            <v>0</v>
          </cell>
        </row>
        <row r="53">
          <cell r="E53" t="str">
            <v/>
          </cell>
          <cell r="AB53">
            <v>0</v>
          </cell>
          <cell r="AC53">
            <v>0</v>
          </cell>
          <cell r="AD53">
            <v>0</v>
          </cell>
          <cell r="AE53">
            <v>0</v>
          </cell>
          <cell r="AF53">
            <v>0</v>
          </cell>
          <cell r="AG53">
            <v>0</v>
          </cell>
          <cell r="AH53">
            <v>0</v>
          </cell>
          <cell r="AI53">
            <v>0</v>
          </cell>
        </row>
        <row r="54">
          <cell r="E54" t="str">
            <v/>
          </cell>
          <cell r="AB54">
            <v>0</v>
          </cell>
          <cell r="AC54">
            <v>0</v>
          </cell>
          <cell r="AD54">
            <v>0</v>
          </cell>
          <cell r="AE54">
            <v>0</v>
          </cell>
          <cell r="AF54">
            <v>0</v>
          </cell>
          <cell r="AG54">
            <v>0</v>
          </cell>
          <cell r="AH54">
            <v>0</v>
          </cell>
          <cell r="AI54">
            <v>0</v>
          </cell>
        </row>
        <row r="55">
          <cell r="E55" t="str">
            <v/>
          </cell>
          <cell r="AB55">
            <v>0</v>
          </cell>
          <cell r="AC55">
            <v>0</v>
          </cell>
          <cell r="AD55">
            <v>0</v>
          </cell>
          <cell r="AE55">
            <v>0</v>
          </cell>
          <cell r="AF55">
            <v>0</v>
          </cell>
          <cell r="AG55">
            <v>0</v>
          </cell>
          <cell r="AH55">
            <v>0</v>
          </cell>
          <cell r="AI55">
            <v>0</v>
          </cell>
        </row>
        <row r="56">
          <cell r="E56" t="str">
            <v/>
          </cell>
          <cell r="AB56">
            <v>0</v>
          </cell>
          <cell r="AC56">
            <v>0</v>
          </cell>
          <cell r="AD56">
            <v>0</v>
          </cell>
          <cell r="AE56">
            <v>0</v>
          </cell>
          <cell r="AF56">
            <v>0</v>
          </cell>
          <cell r="AG56">
            <v>0</v>
          </cell>
          <cell r="AH56">
            <v>0</v>
          </cell>
          <cell r="AI56">
            <v>0</v>
          </cell>
        </row>
        <row r="57">
          <cell r="E57" t="str">
            <v/>
          </cell>
          <cell r="AB57">
            <v>0</v>
          </cell>
          <cell r="AC57">
            <v>0</v>
          </cell>
          <cell r="AD57">
            <v>0</v>
          </cell>
          <cell r="AE57">
            <v>0</v>
          </cell>
          <cell r="AF57">
            <v>0</v>
          </cell>
          <cell r="AG57">
            <v>0</v>
          </cell>
          <cell r="AH57">
            <v>0</v>
          </cell>
          <cell r="AI57">
            <v>0</v>
          </cell>
        </row>
        <row r="58">
          <cell r="E58" t="str">
            <v/>
          </cell>
          <cell r="AB58">
            <v>0</v>
          </cell>
          <cell r="AC58">
            <v>0</v>
          </cell>
          <cell r="AD58">
            <v>0</v>
          </cell>
          <cell r="AE58">
            <v>0</v>
          </cell>
          <cell r="AF58">
            <v>0</v>
          </cell>
          <cell r="AG58">
            <v>0</v>
          </cell>
          <cell r="AH58">
            <v>0</v>
          </cell>
          <cell r="AI58">
            <v>0</v>
          </cell>
        </row>
        <row r="59">
          <cell r="E59" t="str">
            <v/>
          </cell>
          <cell r="AB59">
            <v>0</v>
          </cell>
          <cell r="AC59">
            <v>0</v>
          </cell>
          <cell r="AD59">
            <v>0</v>
          </cell>
          <cell r="AE59">
            <v>0</v>
          </cell>
          <cell r="AF59">
            <v>0</v>
          </cell>
          <cell r="AG59">
            <v>0</v>
          </cell>
          <cell r="AH59">
            <v>0</v>
          </cell>
          <cell r="AI59">
            <v>0</v>
          </cell>
        </row>
        <row r="60">
          <cell r="E60" t="str">
            <v/>
          </cell>
          <cell r="AB60">
            <v>0</v>
          </cell>
          <cell r="AC60">
            <v>0</v>
          </cell>
          <cell r="AD60">
            <v>0</v>
          </cell>
          <cell r="AE60">
            <v>0</v>
          </cell>
          <cell r="AF60">
            <v>0</v>
          </cell>
          <cell r="AG60">
            <v>0</v>
          </cell>
          <cell r="AH60">
            <v>0</v>
          </cell>
          <cell r="AI60">
            <v>0</v>
          </cell>
        </row>
        <row r="61">
          <cell r="E61" t="str">
            <v/>
          </cell>
          <cell r="AB61">
            <v>0</v>
          </cell>
          <cell r="AC61">
            <v>0</v>
          </cell>
          <cell r="AD61">
            <v>0</v>
          </cell>
          <cell r="AE61">
            <v>0</v>
          </cell>
          <cell r="AF61">
            <v>0</v>
          </cell>
          <cell r="AG61">
            <v>0</v>
          </cell>
          <cell r="AH61">
            <v>0</v>
          </cell>
          <cell r="AI61">
            <v>0</v>
          </cell>
        </row>
        <row r="62">
          <cell r="E62" t="str">
            <v/>
          </cell>
          <cell r="AB62">
            <v>0</v>
          </cell>
          <cell r="AC62">
            <v>0</v>
          </cell>
          <cell r="AD62">
            <v>0</v>
          </cell>
          <cell r="AE62">
            <v>0</v>
          </cell>
          <cell r="AF62">
            <v>0</v>
          </cell>
          <cell r="AG62">
            <v>0</v>
          </cell>
          <cell r="AH62">
            <v>0</v>
          </cell>
          <cell r="AI62">
            <v>0</v>
          </cell>
        </row>
        <row r="63">
          <cell r="E63" t="str">
            <v/>
          </cell>
          <cell r="AB63">
            <v>0</v>
          </cell>
          <cell r="AC63">
            <v>0</v>
          </cell>
          <cell r="AD63">
            <v>0</v>
          </cell>
          <cell r="AE63">
            <v>0</v>
          </cell>
          <cell r="AF63">
            <v>0</v>
          </cell>
          <cell r="AG63">
            <v>0</v>
          </cell>
          <cell r="AH63">
            <v>0</v>
          </cell>
          <cell r="AI63">
            <v>0</v>
          </cell>
        </row>
        <row r="64">
          <cell r="E64" t="str">
            <v/>
          </cell>
          <cell r="AB64">
            <v>0</v>
          </cell>
          <cell r="AC64">
            <v>0</v>
          </cell>
          <cell r="AD64">
            <v>0</v>
          </cell>
          <cell r="AE64">
            <v>0</v>
          </cell>
          <cell r="AF64">
            <v>0</v>
          </cell>
          <cell r="AG64">
            <v>0</v>
          </cell>
          <cell r="AH64">
            <v>0</v>
          </cell>
          <cell r="AI64">
            <v>0</v>
          </cell>
        </row>
        <row r="65">
          <cell r="E65" t="str">
            <v/>
          </cell>
          <cell r="AB65">
            <v>0</v>
          </cell>
          <cell r="AC65">
            <v>0</v>
          </cell>
          <cell r="AD65">
            <v>0</v>
          </cell>
          <cell r="AE65">
            <v>0</v>
          </cell>
          <cell r="AF65">
            <v>0</v>
          </cell>
          <cell r="AG65">
            <v>0</v>
          </cell>
          <cell r="AH65">
            <v>0</v>
          </cell>
          <cell r="AI65">
            <v>0</v>
          </cell>
        </row>
        <row r="66">
          <cell r="E66" t="str">
            <v/>
          </cell>
          <cell r="AB66">
            <v>0</v>
          </cell>
          <cell r="AC66">
            <v>0</v>
          </cell>
          <cell r="AD66">
            <v>0</v>
          </cell>
          <cell r="AE66">
            <v>0</v>
          </cell>
          <cell r="AF66">
            <v>0</v>
          </cell>
          <cell r="AG66">
            <v>0</v>
          </cell>
          <cell r="AH66">
            <v>0</v>
          </cell>
          <cell r="AI66">
            <v>0</v>
          </cell>
        </row>
        <row r="67">
          <cell r="E67" t="str">
            <v/>
          </cell>
          <cell r="AB67">
            <v>0</v>
          </cell>
          <cell r="AC67">
            <v>0</v>
          </cell>
          <cell r="AD67">
            <v>0</v>
          </cell>
          <cell r="AE67">
            <v>0</v>
          </cell>
          <cell r="AF67">
            <v>0</v>
          </cell>
          <cell r="AG67">
            <v>0</v>
          </cell>
          <cell r="AH67">
            <v>0</v>
          </cell>
          <cell r="AI67">
            <v>0</v>
          </cell>
        </row>
        <row r="68">
          <cell r="E68" t="str">
            <v/>
          </cell>
          <cell r="AB68">
            <v>0</v>
          </cell>
          <cell r="AC68">
            <v>0</v>
          </cell>
          <cell r="AD68">
            <v>0</v>
          </cell>
          <cell r="AE68">
            <v>0</v>
          </cell>
          <cell r="AF68">
            <v>0</v>
          </cell>
          <cell r="AG68">
            <v>0</v>
          </cell>
          <cell r="AH68">
            <v>0</v>
          </cell>
          <cell r="AI68">
            <v>0</v>
          </cell>
        </row>
        <row r="69">
          <cell r="E69" t="str">
            <v/>
          </cell>
          <cell r="AB69">
            <v>0</v>
          </cell>
          <cell r="AC69">
            <v>0</v>
          </cell>
          <cell r="AD69">
            <v>0</v>
          </cell>
          <cell r="AE69">
            <v>0</v>
          </cell>
          <cell r="AF69">
            <v>0</v>
          </cell>
          <cell r="AG69">
            <v>0</v>
          </cell>
          <cell r="AH69">
            <v>0</v>
          </cell>
          <cell r="AI69">
            <v>0</v>
          </cell>
        </row>
        <row r="70">
          <cell r="E70" t="str">
            <v/>
          </cell>
          <cell r="AB70">
            <v>0</v>
          </cell>
          <cell r="AC70">
            <v>0</v>
          </cell>
          <cell r="AD70">
            <v>0</v>
          </cell>
          <cell r="AE70">
            <v>0</v>
          </cell>
          <cell r="AF70">
            <v>0</v>
          </cell>
          <cell r="AG70">
            <v>0</v>
          </cell>
          <cell r="AH70">
            <v>0</v>
          </cell>
          <cell r="AI70">
            <v>0</v>
          </cell>
        </row>
        <row r="71">
          <cell r="E71" t="str">
            <v/>
          </cell>
          <cell r="AB71">
            <v>0</v>
          </cell>
          <cell r="AC71">
            <v>0</v>
          </cell>
          <cell r="AD71">
            <v>0</v>
          </cell>
          <cell r="AE71">
            <v>0</v>
          </cell>
          <cell r="AF71">
            <v>0</v>
          </cell>
          <cell r="AG71">
            <v>0</v>
          </cell>
          <cell r="AH71">
            <v>0</v>
          </cell>
          <cell r="AI71">
            <v>0</v>
          </cell>
        </row>
        <row r="72">
          <cell r="E72" t="str">
            <v/>
          </cell>
          <cell r="AB72">
            <v>0</v>
          </cell>
          <cell r="AC72">
            <v>0</v>
          </cell>
          <cell r="AD72">
            <v>0</v>
          </cell>
          <cell r="AE72">
            <v>0</v>
          </cell>
          <cell r="AF72">
            <v>0</v>
          </cell>
          <cell r="AG72">
            <v>0</v>
          </cell>
          <cell r="AH72">
            <v>0</v>
          </cell>
          <cell r="AI72">
            <v>0</v>
          </cell>
        </row>
        <row r="73">
          <cell r="E73" t="str">
            <v/>
          </cell>
          <cell r="AB73">
            <v>0</v>
          </cell>
          <cell r="AC73">
            <v>0</v>
          </cell>
          <cell r="AD73">
            <v>0</v>
          </cell>
          <cell r="AE73">
            <v>0</v>
          </cell>
          <cell r="AF73">
            <v>0</v>
          </cell>
          <cell r="AG73">
            <v>0</v>
          </cell>
          <cell r="AH73">
            <v>0</v>
          </cell>
          <cell r="AI73">
            <v>0</v>
          </cell>
        </row>
        <row r="74">
          <cell r="E74" t="str">
            <v/>
          </cell>
          <cell r="AB74">
            <v>0</v>
          </cell>
          <cell r="AC74">
            <v>0</v>
          </cell>
          <cell r="AD74">
            <v>0</v>
          </cell>
          <cell r="AE74">
            <v>0</v>
          </cell>
          <cell r="AF74">
            <v>0</v>
          </cell>
          <cell r="AG74">
            <v>0</v>
          </cell>
          <cell r="AH74">
            <v>0</v>
          </cell>
          <cell r="AI74">
            <v>0</v>
          </cell>
        </row>
        <row r="75">
          <cell r="E75" t="str">
            <v/>
          </cell>
          <cell r="AB75">
            <v>0</v>
          </cell>
          <cell r="AC75">
            <v>0</v>
          </cell>
          <cell r="AD75">
            <v>0</v>
          </cell>
          <cell r="AE75">
            <v>0</v>
          </cell>
          <cell r="AF75">
            <v>0</v>
          </cell>
          <cell r="AG75">
            <v>0</v>
          </cell>
          <cell r="AH75">
            <v>0</v>
          </cell>
          <cell r="AI75">
            <v>0</v>
          </cell>
        </row>
        <row r="76">
          <cell r="E76" t="str">
            <v/>
          </cell>
          <cell r="AB76">
            <v>0</v>
          </cell>
          <cell r="AC76">
            <v>0</v>
          </cell>
          <cell r="AD76">
            <v>0</v>
          </cell>
          <cell r="AE76">
            <v>0</v>
          </cell>
          <cell r="AF76">
            <v>0</v>
          </cell>
          <cell r="AG76">
            <v>0</v>
          </cell>
          <cell r="AH76">
            <v>0</v>
          </cell>
          <cell r="AI76">
            <v>0</v>
          </cell>
        </row>
        <row r="77">
          <cell r="E77" t="str">
            <v/>
          </cell>
          <cell r="AB77">
            <v>0</v>
          </cell>
          <cell r="AC77">
            <v>0</v>
          </cell>
          <cell r="AD77">
            <v>0</v>
          </cell>
          <cell r="AE77">
            <v>0</v>
          </cell>
          <cell r="AF77">
            <v>0</v>
          </cell>
          <cell r="AG77">
            <v>0</v>
          </cell>
          <cell r="AH77">
            <v>0</v>
          </cell>
          <cell r="AI77">
            <v>0</v>
          </cell>
        </row>
        <row r="78">
          <cell r="E78" t="str">
            <v/>
          </cell>
          <cell r="AB78">
            <v>0</v>
          </cell>
          <cell r="AC78">
            <v>0</v>
          </cell>
          <cell r="AD78">
            <v>0</v>
          </cell>
          <cell r="AE78">
            <v>0</v>
          </cell>
          <cell r="AF78">
            <v>0</v>
          </cell>
          <cell r="AG78">
            <v>0</v>
          </cell>
          <cell r="AH78">
            <v>0</v>
          </cell>
          <cell r="AI78">
            <v>0</v>
          </cell>
        </row>
        <row r="79">
          <cell r="E79" t="str">
            <v/>
          </cell>
          <cell r="AB79">
            <v>0</v>
          </cell>
          <cell r="AC79">
            <v>0</v>
          </cell>
          <cell r="AD79">
            <v>0</v>
          </cell>
          <cell r="AE79">
            <v>0</v>
          </cell>
          <cell r="AF79">
            <v>0</v>
          </cell>
          <cell r="AG79">
            <v>0</v>
          </cell>
          <cell r="AH79">
            <v>0</v>
          </cell>
          <cell r="AI79">
            <v>0</v>
          </cell>
        </row>
        <row r="80">
          <cell r="E80" t="str">
            <v/>
          </cell>
          <cell r="AB80">
            <v>0</v>
          </cell>
          <cell r="AC80">
            <v>0</v>
          </cell>
          <cell r="AD80">
            <v>0</v>
          </cell>
          <cell r="AE80">
            <v>0</v>
          </cell>
          <cell r="AF80">
            <v>0</v>
          </cell>
          <cell r="AG80">
            <v>0</v>
          </cell>
          <cell r="AH80">
            <v>0</v>
          </cell>
          <cell r="AI80">
            <v>0</v>
          </cell>
        </row>
        <row r="81">
          <cell r="E81" t="str">
            <v/>
          </cell>
          <cell r="AB81">
            <v>0</v>
          </cell>
          <cell r="AC81">
            <v>0</v>
          </cell>
          <cell r="AD81">
            <v>0</v>
          </cell>
          <cell r="AE81">
            <v>0</v>
          </cell>
          <cell r="AF81">
            <v>0</v>
          </cell>
          <cell r="AG81">
            <v>0</v>
          </cell>
          <cell r="AH81">
            <v>0</v>
          </cell>
          <cell r="AI81">
            <v>0</v>
          </cell>
        </row>
        <row r="82">
          <cell r="E82" t="str">
            <v/>
          </cell>
          <cell r="AB82">
            <v>0</v>
          </cell>
          <cell r="AC82">
            <v>0</v>
          </cell>
          <cell r="AD82">
            <v>0</v>
          </cell>
          <cell r="AE82">
            <v>0</v>
          </cell>
          <cell r="AF82">
            <v>0</v>
          </cell>
          <cell r="AG82">
            <v>0</v>
          </cell>
          <cell r="AH82">
            <v>0</v>
          </cell>
          <cell r="AI82">
            <v>0</v>
          </cell>
        </row>
        <row r="83">
          <cell r="E83" t="str">
            <v/>
          </cell>
          <cell r="AB83">
            <v>0</v>
          </cell>
          <cell r="AC83">
            <v>0</v>
          </cell>
          <cell r="AD83">
            <v>0</v>
          </cell>
          <cell r="AE83">
            <v>0</v>
          </cell>
          <cell r="AF83">
            <v>0</v>
          </cell>
          <cell r="AG83">
            <v>0</v>
          </cell>
          <cell r="AH83">
            <v>0</v>
          </cell>
          <cell r="AI83">
            <v>0</v>
          </cell>
        </row>
        <row r="84">
          <cell r="E84" t="str">
            <v/>
          </cell>
          <cell r="AB84">
            <v>0</v>
          </cell>
          <cell r="AC84">
            <v>0</v>
          </cell>
          <cell r="AD84">
            <v>0</v>
          </cell>
          <cell r="AE84">
            <v>0</v>
          </cell>
          <cell r="AF84">
            <v>0</v>
          </cell>
          <cell r="AG84">
            <v>0</v>
          </cell>
          <cell r="AH84">
            <v>0</v>
          </cell>
          <cell r="AI84">
            <v>0</v>
          </cell>
        </row>
        <row r="85">
          <cell r="E85" t="str">
            <v/>
          </cell>
          <cell r="AB85">
            <v>0</v>
          </cell>
          <cell r="AC85">
            <v>0</v>
          </cell>
          <cell r="AD85">
            <v>0</v>
          </cell>
          <cell r="AE85">
            <v>0</v>
          </cell>
          <cell r="AF85">
            <v>0</v>
          </cell>
          <cell r="AG85">
            <v>0</v>
          </cell>
          <cell r="AH85">
            <v>0</v>
          </cell>
          <cell r="AI85">
            <v>0</v>
          </cell>
        </row>
        <row r="86">
          <cell r="E86" t="str">
            <v/>
          </cell>
          <cell r="AB86">
            <v>0</v>
          </cell>
          <cell r="AC86">
            <v>0</v>
          </cell>
          <cell r="AD86">
            <v>0</v>
          </cell>
          <cell r="AE86">
            <v>0</v>
          </cell>
          <cell r="AF86">
            <v>0</v>
          </cell>
          <cell r="AG86">
            <v>0</v>
          </cell>
          <cell r="AH86">
            <v>0</v>
          </cell>
          <cell r="AI86">
            <v>0</v>
          </cell>
        </row>
        <row r="87">
          <cell r="E87" t="str">
            <v/>
          </cell>
          <cell r="AB87">
            <v>0</v>
          </cell>
          <cell r="AC87">
            <v>0</v>
          </cell>
          <cell r="AD87">
            <v>0</v>
          </cell>
          <cell r="AE87">
            <v>0</v>
          </cell>
          <cell r="AF87">
            <v>0</v>
          </cell>
          <cell r="AG87">
            <v>0</v>
          </cell>
          <cell r="AH87">
            <v>0</v>
          </cell>
          <cell r="AI87">
            <v>0</v>
          </cell>
        </row>
        <row r="88">
          <cell r="E88" t="str">
            <v/>
          </cell>
          <cell r="AB88">
            <v>0</v>
          </cell>
          <cell r="AC88">
            <v>0</v>
          </cell>
          <cell r="AD88">
            <v>0</v>
          </cell>
          <cell r="AE88">
            <v>0</v>
          </cell>
          <cell r="AF88">
            <v>0</v>
          </cell>
          <cell r="AG88">
            <v>0</v>
          </cell>
          <cell r="AH88">
            <v>0</v>
          </cell>
          <cell r="AI88">
            <v>0</v>
          </cell>
        </row>
        <row r="89">
          <cell r="E89" t="str">
            <v/>
          </cell>
          <cell r="AB89">
            <v>0</v>
          </cell>
          <cell r="AC89">
            <v>0</v>
          </cell>
          <cell r="AD89">
            <v>0</v>
          </cell>
          <cell r="AE89">
            <v>0</v>
          </cell>
          <cell r="AF89">
            <v>0</v>
          </cell>
          <cell r="AG89">
            <v>0</v>
          </cell>
          <cell r="AH89">
            <v>0</v>
          </cell>
          <cell r="AI89">
            <v>0</v>
          </cell>
        </row>
        <row r="90">
          <cell r="E90" t="str">
            <v/>
          </cell>
          <cell r="AB90">
            <v>0</v>
          </cell>
          <cell r="AC90">
            <v>0</v>
          </cell>
          <cell r="AD90">
            <v>0</v>
          </cell>
          <cell r="AE90">
            <v>0</v>
          </cell>
          <cell r="AF90">
            <v>0</v>
          </cell>
          <cell r="AG90">
            <v>0</v>
          </cell>
          <cell r="AH90">
            <v>0</v>
          </cell>
          <cell r="AI90">
            <v>0</v>
          </cell>
        </row>
        <row r="91">
          <cell r="E91" t="str">
            <v/>
          </cell>
          <cell r="AB91">
            <v>0</v>
          </cell>
          <cell r="AC91">
            <v>0</v>
          </cell>
          <cell r="AD91">
            <v>0</v>
          </cell>
          <cell r="AE91">
            <v>0</v>
          </cell>
          <cell r="AF91">
            <v>0</v>
          </cell>
          <cell r="AG91">
            <v>0</v>
          </cell>
          <cell r="AH91">
            <v>0</v>
          </cell>
          <cell r="AI91">
            <v>0</v>
          </cell>
        </row>
        <row r="92">
          <cell r="E92" t="str">
            <v/>
          </cell>
          <cell r="AB92">
            <v>6100000</v>
          </cell>
          <cell r="AC92">
            <v>0</v>
          </cell>
          <cell r="AD92">
            <v>0</v>
          </cell>
          <cell r="AE92">
            <v>0</v>
          </cell>
          <cell r="AF92">
            <v>0</v>
          </cell>
          <cell r="AG92">
            <v>0</v>
          </cell>
          <cell r="AH92">
            <v>0</v>
          </cell>
          <cell r="AI92">
            <v>0</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9"/>
    </sheetNames>
    <definedNames>
      <definedName name="Dr_Co_TK"/>
      <definedName name="Dr_No_TK"/>
    </defined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kt1"/>
    </sheetNames>
    <definedNames>
      <definedName name="Dr_Nd1_Chtu"/>
      <definedName name="Txt_Hdon"/>
    </defined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4"/>
    </sheetNames>
    <definedNames>
      <definedName name="Dr_Nhom_chung_tu"/>
      <definedName name="Dr_Taikh_Co"/>
      <definedName name="Dr_Taikh_No"/>
      <definedName name="OK_Chtu_goc"/>
      <definedName name="Xoa_dong_cuoi"/>
    </definedNames>
    <sheetDataSet>
      <sheetData sheetId="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3"/>
    </sheetNames>
    <definedNames>
      <definedName name="Field_C2_Change"/>
      <definedName name="Field_Chon_Change"/>
      <definedName name="Field_Cotlon_change"/>
      <definedName name="Loai_Chtu_change"/>
      <definedName name="Muc_change"/>
      <definedName name="NoiDung_1_change"/>
      <definedName name="OK_Khung_chon_thke"/>
      <definedName name="OK_Loc_Ctgs"/>
      <definedName name="OK_nhap_chtu_goc"/>
      <definedName name="OK_Thong_bao_chtu_cuoi"/>
      <definedName name="OK_Trich_chtu_1_Don_vi"/>
      <definedName name="Taikh_Co_change"/>
      <definedName name="Taikh_No_change"/>
      <definedName name="Xoa_dg_cuoi_chtu_ghi_so"/>
    </defined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5"/>
    </sheetNames>
    <definedNames>
      <definedName name="List_nguon"/>
    </definedNames>
    <sheetDataSet>
      <sheetData sheetId="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
    </sheetNames>
    <sheetDataSet>
      <sheetData sheetId="0"/>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7"/>
    </sheetNames>
    <definedNames>
      <definedName name="Loai_ngte_change"/>
      <definedName name="ModM.Field_C2_Change"/>
      <definedName name="ModM.Field_Chon_Change"/>
      <definedName name="ModM.Field_Cotlon_change"/>
      <definedName name="ModM.Muc_change"/>
      <definedName name="ModM.OK_Khung_chon_thke"/>
      <definedName name="ModM.OK_Thong_bao_chtu_cuoi"/>
      <definedName name="ModP.Loai_Chtu_change"/>
      <definedName name="ModP.OK_Loc_Ctgs"/>
      <definedName name="ModP.OK_nhap_chtu_goc"/>
      <definedName name="ModP.OK_Trich_1tk_1dv"/>
      <definedName name="ModP.OK_Trich_chtu_1_Don_vi"/>
      <definedName name="ModP.Taikh_Co_change"/>
      <definedName name="ModP.Taikh_No_change"/>
      <definedName name="ModP.Xoa_dg_cuoi_chtu_ghi_so"/>
      <definedName name="OK_Chitiet_VNÑ_1_tieukh_co_Ngte_chua_DCTG"/>
    </definedNames>
    <sheetDataSet>
      <sheetData sheetId="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HATKY"/>
      <sheetName val="TONQUY"/>
      <sheetName val="SOCAI"/>
      <sheetName val="MATK"/>
      <sheetName val="CANDOI"/>
      <sheetName val="CDKT"/>
      <sheetName val="KQKD"/>
      <sheetName val="TKHAI"/>
    </sheetNames>
    <sheetDataSet>
      <sheetData sheetId="0" refreshError="1">
        <row r="7">
          <cell r="E7">
            <v>6423</v>
          </cell>
          <cell r="F7">
            <v>1111</v>
          </cell>
          <cell r="G7">
            <v>417000</v>
          </cell>
          <cell r="H7">
            <v>417000</v>
          </cell>
        </row>
        <row r="8">
          <cell r="E8">
            <v>64299</v>
          </cell>
          <cell r="F8">
            <v>1111</v>
          </cell>
          <cell r="G8">
            <v>120000</v>
          </cell>
          <cell r="H8">
            <v>120000</v>
          </cell>
        </row>
        <row r="9">
          <cell r="E9">
            <v>331</v>
          </cell>
          <cell r="F9">
            <v>1111</v>
          </cell>
          <cell r="G9">
            <v>198000000</v>
          </cell>
          <cell r="H9">
            <v>198000000</v>
          </cell>
        </row>
        <row r="10">
          <cell r="E10">
            <v>6423</v>
          </cell>
          <cell r="F10">
            <v>1111</v>
          </cell>
          <cell r="G10">
            <v>76000</v>
          </cell>
          <cell r="H10">
            <v>76000</v>
          </cell>
        </row>
        <row r="11">
          <cell r="E11">
            <v>64294</v>
          </cell>
          <cell r="F11">
            <v>1111</v>
          </cell>
          <cell r="G11">
            <v>35000</v>
          </cell>
          <cell r="H11">
            <v>35000</v>
          </cell>
        </row>
        <row r="12">
          <cell r="E12">
            <v>331</v>
          </cell>
          <cell r="F12">
            <v>1111</v>
          </cell>
          <cell r="G12">
            <v>127000000</v>
          </cell>
          <cell r="H12">
            <v>127000000</v>
          </cell>
        </row>
        <row r="13">
          <cell r="E13">
            <v>64293</v>
          </cell>
          <cell r="F13">
            <v>1111</v>
          </cell>
          <cell r="G13">
            <v>50000</v>
          </cell>
          <cell r="H13">
            <v>50000</v>
          </cell>
        </row>
        <row r="14">
          <cell r="E14">
            <v>64290</v>
          </cell>
          <cell r="F14">
            <v>1111</v>
          </cell>
          <cell r="G14">
            <v>3000000</v>
          </cell>
          <cell r="H14">
            <v>3000000</v>
          </cell>
        </row>
        <row r="15">
          <cell r="E15">
            <v>131</v>
          </cell>
          <cell r="F15">
            <v>33311</v>
          </cell>
          <cell r="G15">
            <v>173790</v>
          </cell>
          <cell r="H15">
            <v>173790</v>
          </cell>
        </row>
        <row r="16">
          <cell r="E16">
            <v>64299</v>
          </cell>
          <cell r="F16">
            <v>1111</v>
          </cell>
          <cell r="G16">
            <v>129500</v>
          </cell>
          <cell r="H16">
            <v>129500</v>
          </cell>
        </row>
        <row r="17">
          <cell r="E17">
            <v>1562</v>
          </cell>
          <cell r="F17">
            <v>1111</v>
          </cell>
          <cell r="G17">
            <v>855000</v>
          </cell>
          <cell r="H17">
            <v>855000</v>
          </cell>
        </row>
        <row r="18">
          <cell r="E18">
            <v>1333</v>
          </cell>
          <cell r="F18">
            <v>1111</v>
          </cell>
          <cell r="G18">
            <v>33000</v>
          </cell>
          <cell r="H18">
            <v>33000</v>
          </cell>
        </row>
        <row r="19">
          <cell r="E19">
            <v>6423</v>
          </cell>
          <cell r="F19">
            <v>1111</v>
          </cell>
          <cell r="G19">
            <v>768000</v>
          </cell>
          <cell r="H19">
            <v>768000</v>
          </cell>
        </row>
        <row r="20">
          <cell r="E20">
            <v>1562</v>
          </cell>
          <cell r="F20">
            <v>1111</v>
          </cell>
          <cell r="G20">
            <v>1432804</v>
          </cell>
          <cell r="H20">
            <v>1432804</v>
          </cell>
        </row>
        <row r="21">
          <cell r="E21">
            <v>1333</v>
          </cell>
          <cell r="F21">
            <v>1111</v>
          </cell>
          <cell r="G21">
            <v>49387</v>
          </cell>
          <cell r="H21">
            <v>49387</v>
          </cell>
        </row>
        <row r="22">
          <cell r="E22">
            <v>1333</v>
          </cell>
          <cell r="F22">
            <v>1111</v>
          </cell>
          <cell r="G22">
            <v>13894</v>
          </cell>
          <cell r="H22">
            <v>13894</v>
          </cell>
        </row>
        <row r="23">
          <cell r="E23">
            <v>1111</v>
          </cell>
          <cell r="F23">
            <v>131</v>
          </cell>
          <cell r="G23">
            <v>1911690</v>
          </cell>
          <cell r="H23">
            <v>1911690</v>
          </cell>
        </row>
        <row r="24">
          <cell r="E24">
            <v>3333</v>
          </cell>
          <cell r="F24">
            <v>1111</v>
          </cell>
          <cell r="G24">
            <v>1030933</v>
          </cell>
          <cell r="H24">
            <v>1030933</v>
          </cell>
        </row>
        <row r="25">
          <cell r="E25">
            <v>331</v>
          </cell>
          <cell r="F25">
            <v>1111</v>
          </cell>
          <cell r="G25">
            <v>58000000</v>
          </cell>
          <cell r="H25">
            <v>58000000</v>
          </cell>
        </row>
        <row r="26">
          <cell r="E26">
            <v>6418</v>
          </cell>
          <cell r="F26">
            <v>1111</v>
          </cell>
          <cell r="G26">
            <v>31000</v>
          </cell>
          <cell r="H26">
            <v>31000</v>
          </cell>
        </row>
        <row r="27">
          <cell r="E27">
            <v>1331</v>
          </cell>
          <cell r="F27">
            <v>1111</v>
          </cell>
          <cell r="G27">
            <v>3100</v>
          </cell>
          <cell r="H27">
            <v>3100</v>
          </cell>
        </row>
        <row r="28">
          <cell r="E28">
            <v>131</v>
          </cell>
          <cell r="F28">
            <v>5111</v>
          </cell>
          <cell r="G28">
            <v>1737900</v>
          </cell>
          <cell r="H28">
            <v>1737900</v>
          </cell>
        </row>
        <row r="29">
          <cell r="E29">
            <v>6423</v>
          </cell>
          <cell r="F29">
            <v>1111</v>
          </cell>
          <cell r="G29">
            <v>11000</v>
          </cell>
          <cell r="H29">
            <v>11000</v>
          </cell>
        </row>
        <row r="30">
          <cell r="E30">
            <v>6415</v>
          </cell>
          <cell r="F30">
            <v>1111</v>
          </cell>
          <cell r="G30">
            <v>6363636</v>
          </cell>
          <cell r="H30">
            <v>6363636</v>
          </cell>
        </row>
        <row r="31">
          <cell r="E31">
            <v>1331</v>
          </cell>
          <cell r="F31">
            <v>1111</v>
          </cell>
          <cell r="G31">
            <v>636364</v>
          </cell>
          <cell r="H31">
            <v>636364</v>
          </cell>
        </row>
        <row r="32">
          <cell r="E32">
            <v>3333</v>
          </cell>
          <cell r="F32">
            <v>1111</v>
          </cell>
          <cell r="G32">
            <v>100334533</v>
          </cell>
          <cell r="H32">
            <v>100334533</v>
          </cell>
        </row>
        <row r="33">
          <cell r="E33">
            <v>1111</v>
          </cell>
          <cell r="F33">
            <v>1121</v>
          </cell>
          <cell r="G33">
            <v>35000000</v>
          </cell>
          <cell r="H33">
            <v>35000000</v>
          </cell>
        </row>
        <row r="34">
          <cell r="E34">
            <v>131</v>
          </cell>
          <cell r="F34">
            <v>5111</v>
          </cell>
          <cell r="G34">
            <v>6793596</v>
          </cell>
          <cell r="H34">
            <v>6793596</v>
          </cell>
        </row>
        <row r="35">
          <cell r="E35">
            <v>131</v>
          </cell>
          <cell r="F35">
            <v>33311</v>
          </cell>
          <cell r="G35">
            <v>679360</v>
          </cell>
          <cell r="H35">
            <v>679360</v>
          </cell>
        </row>
        <row r="36">
          <cell r="E36">
            <v>131</v>
          </cell>
          <cell r="F36">
            <v>5111</v>
          </cell>
          <cell r="G36">
            <v>5302240</v>
          </cell>
          <cell r="H36">
            <v>5302240</v>
          </cell>
        </row>
        <row r="37">
          <cell r="E37">
            <v>131</v>
          </cell>
          <cell r="F37">
            <v>33311</v>
          </cell>
          <cell r="G37">
            <v>530224</v>
          </cell>
          <cell r="H37">
            <v>530224</v>
          </cell>
        </row>
        <row r="38">
          <cell r="E38">
            <v>131</v>
          </cell>
          <cell r="F38">
            <v>5111</v>
          </cell>
          <cell r="G38">
            <v>10200832</v>
          </cell>
          <cell r="H38">
            <v>10200832</v>
          </cell>
        </row>
        <row r="39">
          <cell r="E39">
            <v>131</v>
          </cell>
          <cell r="F39">
            <v>33311</v>
          </cell>
          <cell r="G39">
            <v>1020083</v>
          </cell>
          <cell r="H39">
            <v>1020083</v>
          </cell>
        </row>
        <row r="40">
          <cell r="E40">
            <v>131</v>
          </cell>
          <cell r="F40">
            <v>5111</v>
          </cell>
          <cell r="G40">
            <v>8952427</v>
          </cell>
          <cell r="H40">
            <v>8952427</v>
          </cell>
        </row>
        <row r="41">
          <cell r="E41">
            <v>131</v>
          </cell>
          <cell r="F41">
            <v>33311</v>
          </cell>
          <cell r="G41">
            <v>895242</v>
          </cell>
          <cell r="H41">
            <v>895242</v>
          </cell>
        </row>
        <row r="42">
          <cell r="E42">
            <v>6418</v>
          </cell>
          <cell r="F42">
            <v>1111</v>
          </cell>
          <cell r="G42">
            <v>20000</v>
          </cell>
          <cell r="H42">
            <v>20000</v>
          </cell>
        </row>
        <row r="43">
          <cell r="E43">
            <v>1331</v>
          </cell>
          <cell r="F43">
            <v>1111</v>
          </cell>
          <cell r="G43">
            <v>2000</v>
          </cell>
          <cell r="H43">
            <v>2000</v>
          </cell>
        </row>
        <row r="44">
          <cell r="E44">
            <v>64295</v>
          </cell>
          <cell r="F44">
            <v>1111</v>
          </cell>
          <cell r="G44">
            <v>999987</v>
          </cell>
          <cell r="H44">
            <v>999987</v>
          </cell>
        </row>
        <row r="45">
          <cell r="E45">
            <v>6418</v>
          </cell>
          <cell r="F45">
            <v>1111</v>
          </cell>
          <cell r="G45">
            <v>5000</v>
          </cell>
          <cell r="H45">
            <v>5000</v>
          </cell>
        </row>
        <row r="46">
          <cell r="E46">
            <v>1331</v>
          </cell>
          <cell r="F46">
            <v>1111</v>
          </cell>
          <cell r="G46">
            <v>500</v>
          </cell>
          <cell r="H46">
            <v>500</v>
          </cell>
        </row>
        <row r="47">
          <cell r="E47">
            <v>1331</v>
          </cell>
          <cell r="F47">
            <v>1111</v>
          </cell>
          <cell r="G47">
            <v>29300</v>
          </cell>
          <cell r="H47">
            <v>29300</v>
          </cell>
        </row>
        <row r="48">
          <cell r="E48">
            <v>6417</v>
          </cell>
          <cell r="F48">
            <v>1111</v>
          </cell>
          <cell r="G48">
            <v>255476</v>
          </cell>
          <cell r="H48">
            <v>255476</v>
          </cell>
        </row>
        <row r="49">
          <cell r="E49">
            <v>1331</v>
          </cell>
          <cell r="F49">
            <v>1111</v>
          </cell>
          <cell r="G49">
            <v>9524</v>
          </cell>
          <cell r="H49">
            <v>9524</v>
          </cell>
        </row>
        <row r="50">
          <cell r="E50">
            <v>1111</v>
          </cell>
          <cell r="F50">
            <v>5111</v>
          </cell>
          <cell r="G50">
            <v>16000000</v>
          </cell>
          <cell r="H50">
            <v>16000000</v>
          </cell>
        </row>
        <row r="51">
          <cell r="E51">
            <v>1111</v>
          </cell>
          <cell r="F51">
            <v>33311</v>
          </cell>
          <cell r="G51">
            <v>1600000</v>
          </cell>
          <cell r="H51">
            <v>1600000</v>
          </cell>
        </row>
        <row r="52">
          <cell r="E52">
            <v>1111</v>
          </cell>
          <cell r="F52">
            <v>5111</v>
          </cell>
          <cell r="G52">
            <v>16000000</v>
          </cell>
          <cell r="H52">
            <v>16000000</v>
          </cell>
        </row>
        <row r="53">
          <cell r="E53">
            <v>1111</v>
          </cell>
          <cell r="F53">
            <v>33311</v>
          </cell>
          <cell r="G53">
            <v>1600000</v>
          </cell>
          <cell r="H53">
            <v>1600000</v>
          </cell>
        </row>
        <row r="54">
          <cell r="E54">
            <v>131</v>
          </cell>
          <cell r="F54">
            <v>5111</v>
          </cell>
          <cell r="G54">
            <v>33260000</v>
          </cell>
          <cell r="H54">
            <v>33260000</v>
          </cell>
        </row>
        <row r="55">
          <cell r="E55">
            <v>131</v>
          </cell>
          <cell r="F55">
            <v>33311</v>
          </cell>
          <cell r="G55">
            <v>3326000</v>
          </cell>
          <cell r="H55">
            <v>3326000</v>
          </cell>
        </row>
        <row r="56">
          <cell r="E56">
            <v>131</v>
          </cell>
          <cell r="F56">
            <v>5111</v>
          </cell>
          <cell r="G56">
            <v>9477890</v>
          </cell>
          <cell r="H56">
            <v>9477890</v>
          </cell>
        </row>
        <row r="57">
          <cell r="E57">
            <v>131</v>
          </cell>
          <cell r="F57">
            <v>33311</v>
          </cell>
          <cell r="G57">
            <v>947789</v>
          </cell>
          <cell r="H57">
            <v>947789</v>
          </cell>
        </row>
        <row r="58">
          <cell r="E58">
            <v>6418</v>
          </cell>
          <cell r="F58">
            <v>1111</v>
          </cell>
          <cell r="G58">
            <v>26000</v>
          </cell>
          <cell r="H58">
            <v>26000</v>
          </cell>
        </row>
        <row r="59">
          <cell r="E59">
            <v>6418</v>
          </cell>
          <cell r="F59">
            <v>1111</v>
          </cell>
          <cell r="G59">
            <v>35000</v>
          </cell>
          <cell r="H59">
            <v>35000</v>
          </cell>
        </row>
        <row r="60">
          <cell r="E60">
            <v>6418</v>
          </cell>
          <cell r="F60">
            <v>1111</v>
          </cell>
          <cell r="G60">
            <v>40000</v>
          </cell>
          <cell r="H60">
            <v>40000</v>
          </cell>
        </row>
        <row r="61">
          <cell r="E61">
            <v>64299</v>
          </cell>
          <cell r="F61">
            <v>1111</v>
          </cell>
          <cell r="G61">
            <v>2400000</v>
          </cell>
          <cell r="H61">
            <v>2400000</v>
          </cell>
        </row>
        <row r="62">
          <cell r="E62">
            <v>331</v>
          </cell>
          <cell r="F62">
            <v>1111</v>
          </cell>
          <cell r="G62">
            <v>26200000</v>
          </cell>
          <cell r="H62">
            <v>26200000</v>
          </cell>
        </row>
        <row r="63">
          <cell r="E63">
            <v>3334</v>
          </cell>
          <cell r="F63">
            <v>1111</v>
          </cell>
          <cell r="G63">
            <v>11491000</v>
          </cell>
          <cell r="H63">
            <v>11491000</v>
          </cell>
        </row>
        <row r="64">
          <cell r="E64">
            <v>33311</v>
          </cell>
          <cell r="F64">
            <v>1111</v>
          </cell>
          <cell r="G64">
            <v>16253000</v>
          </cell>
          <cell r="H64">
            <v>16253000</v>
          </cell>
        </row>
        <row r="65">
          <cell r="E65">
            <v>6418</v>
          </cell>
          <cell r="F65">
            <v>1111</v>
          </cell>
          <cell r="G65">
            <v>26750</v>
          </cell>
          <cell r="H65">
            <v>26750</v>
          </cell>
        </row>
        <row r="66">
          <cell r="E66">
            <v>1331</v>
          </cell>
          <cell r="F66">
            <v>1111</v>
          </cell>
          <cell r="G66">
            <v>750</v>
          </cell>
          <cell r="H66">
            <v>750</v>
          </cell>
        </row>
        <row r="67">
          <cell r="E67">
            <v>6428</v>
          </cell>
          <cell r="F67">
            <v>1111</v>
          </cell>
          <cell r="G67">
            <v>480000</v>
          </cell>
          <cell r="H67">
            <v>480000</v>
          </cell>
        </row>
        <row r="68">
          <cell r="E68">
            <v>64298</v>
          </cell>
          <cell r="F68">
            <v>1111</v>
          </cell>
          <cell r="G68">
            <v>293000</v>
          </cell>
          <cell r="H68">
            <v>293000</v>
          </cell>
        </row>
        <row r="69">
          <cell r="E69">
            <v>331</v>
          </cell>
          <cell r="F69">
            <v>1111</v>
          </cell>
          <cell r="G69">
            <v>135092</v>
          </cell>
          <cell r="H69">
            <v>135092</v>
          </cell>
        </row>
        <row r="70">
          <cell r="E70">
            <v>1111</v>
          </cell>
          <cell r="F70">
            <v>1121</v>
          </cell>
          <cell r="G70">
            <v>110000000</v>
          </cell>
          <cell r="H70">
            <v>110000000</v>
          </cell>
        </row>
        <row r="71">
          <cell r="E71">
            <v>64291</v>
          </cell>
          <cell r="F71">
            <v>1111</v>
          </cell>
          <cell r="G71">
            <v>844252</v>
          </cell>
          <cell r="H71">
            <v>844252</v>
          </cell>
        </row>
        <row r="72">
          <cell r="E72">
            <v>1331</v>
          </cell>
          <cell r="F72">
            <v>1111</v>
          </cell>
          <cell r="G72">
            <v>84425</v>
          </cell>
          <cell r="H72">
            <v>84425</v>
          </cell>
        </row>
        <row r="73">
          <cell r="E73">
            <v>1111</v>
          </cell>
          <cell r="F73">
            <v>5111</v>
          </cell>
          <cell r="G73">
            <v>22486000</v>
          </cell>
          <cell r="H73">
            <v>22486000</v>
          </cell>
        </row>
        <row r="74">
          <cell r="E74">
            <v>1111</v>
          </cell>
          <cell r="F74">
            <v>33311</v>
          </cell>
          <cell r="G74">
            <v>2248600</v>
          </cell>
          <cell r="H74">
            <v>2248600</v>
          </cell>
        </row>
        <row r="75">
          <cell r="E75">
            <v>6418</v>
          </cell>
          <cell r="F75">
            <v>1111</v>
          </cell>
          <cell r="G75">
            <v>877000</v>
          </cell>
          <cell r="H75">
            <v>877000</v>
          </cell>
        </row>
        <row r="76">
          <cell r="E76">
            <v>6418</v>
          </cell>
          <cell r="F76">
            <v>1111</v>
          </cell>
          <cell r="G76">
            <v>280000</v>
          </cell>
          <cell r="H76">
            <v>280000</v>
          </cell>
        </row>
        <row r="77">
          <cell r="E77">
            <v>1111</v>
          </cell>
          <cell r="F77">
            <v>33311</v>
          </cell>
          <cell r="G77">
            <v>1711200</v>
          </cell>
          <cell r="H77">
            <v>1711200</v>
          </cell>
        </row>
        <row r="78">
          <cell r="E78">
            <v>3111</v>
          </cell>
          <cell r="F78">
            <v>1111</v>
          </cell>
          <cell r="G78">
            <v>130000000</v>
          </cell>
          <cell r="H78">
            <v>130000000</v>
          </cell>
        </row>
        <row r="79">
          <cell r="E79">
            <v>64295</v>
          </cell>
          <cell r="F79">
            <v>1111</v>
          </cell>
          <cell r="G79">
            <v>86500</v>
          </cell>
          <cell r="H79">
            <v>86500</v>
          </cell>
        </row>
        <row r="80">
          <cell r="E80">
            <v>3333</v>
          </cell>
          <cell r="F80">
            <v>1111</v>
          </cell>
          <cell r="G80">
            <v>1724774</v>
          </cell>
          <cell r="H80">
            <v>1724774</v>
          </cell>
        </row>
        <row r="81">
          <cell r="E81">
            <v>6417</v>
          </cell>
          <cell r="F81">
            <v>1111</v>
          </cell>
          <cell r="G81">
            <v>3965965</v>
          </cell>
          <cell r="H81">
            <v>3965965</v>
          </cell>
        </row>
        <row r="82">
          <cell r="E82">
            <v>64292</v>
          </cell>
          <cell r="F82">
            <v>1111</v>
          </cell>
          <cell r="G82">
            <v>2458340</v>
          </cell>
          <cell r="H82">
            <v>2458340</v>
          </cell>
        </row>
        <row r="83">
          <cell r="E83">
            <v>1111</v>
          </cell>
          <cell r="F83">
            <v>5111</v>
          </cell>
          <cell r="G83">
            <v>17112000</v>
          </cell>
          <cell r="H83">
            <v>17112000</v>
          </cell>
        </row>
        <row r="84">
          <cell r="E84">
            <v>6411</v>
          </cell>
          <cell r="F84">
            <v>334</v>
          </cell>
          <cell r="G84">
            <v>15500000</v>
          </cell>
          <cell r="H84">
            <v>15500000</v>
          </cell>
        </row>
        <row r="85">
          <cell r="E85">
            <v>6421</v>
          </cell>
          <cell r="F85">
            <v>334</v>
          </cell>
          <cell r="G85">
            <v>14550000</v>
          </cell>
          <cell r="H85">
            <v>14550000</v>
          </cell>
        </row>
        <row r="86">
          <cell r="E86">
            <v>6424</v>
          </cell>
          <cell r="F86">
            <v>21411</v>
          </cell>
          <cell r="G86">
            <v>623979</v>
          </cell>
          <cell r="H86">
            <v>623979</v>
          </cell>
        </row>
        <row r="87">
          <cell r="E87">
            <v>6424</v>
          </cell>
          <cell r="F87">
            <v>21412</v>
          </cell>
          <cell r="G87">
            <v>484373</v>
          </cell>
          <cell r="H87">
            <v>484373</v>
          </cell>
        </row>
        <row r="88">
          <cell r="E88">
            <v>6424</v>
          </cell>
          <cell r="F88">
            <v>21413</v>
          </cell>
          <cell r="G88">
            <v>882449</v>
          </cell>
          <cell r="H88">
            <v>882449</v>
          </cell>
        </row>
        <row r="89">
          <cell r="E89">
            <v>33311</v>
          </cell>
          <cell r="F89" t="str">
            <v>133DKT</v>
          </cell>
          <cell r="G89">
            <v>14732288</v>
          </cell>
          <cell r="H89">
            <v>14732288</v>
          </cell>
        </row>
        <row r="90">
          <cell r="E90">
            <v>1121</v>
          </cell>
          <cell r="F90">
            <v>131</v>
          </cell>
          <cell r="G90">
            <v>112812641</v>
          </cell>
          <cell r="H90">
            <v>112812641</v>
          </cell>
        </row>
        <row r="91">
          <cell r="E91">
            <v>331</v>
          </cell>
          <cell r="F91">
            <v>1121</v>
          </cell>
          <cell r="G91">
            <v>14765353</v>
          </cell>
          <cell r="H91">
            <v>14765353</v>
          </cell>
        </row>
        <row r="92">
          <cell r="E92">
            <v>331</v>
          </cell>
          <cell r="F92">
            <v>1121</v>
          </cell>
          <cell r="G92">
            <v>97202</v>
          </cell>
          <cell r="H92">
            <v>97202</v>
          </cell>
        </row>
        <row r="93">
          <cell r="E93">
            <v>331</v>
          </cell>
          <cell r="F93">
            <v>1121</v>
          </cell>
          <cell r="G93">
            <v>215654</v>
          </cell>
          <cell r="H93">
            <v>215654</v>
          </cell>
        </row>
        <row r="94">
          <cell r="E94">
            <v>1561</v>
          </cell>
          <cell r="F94">
            <v>331</v>
          </cell>
          <cell r="G94">
            <v>106188720</v>
          </cell>
          <cell r="H94">
            <v>106188720</v>
          </cell>
        </row>
        <row r="95">
          <cell r="E95">
            <v>1561</v>
          </cell>
          <cell r="F95">
            <v>331</v>
          </cell>
          <cell r="G95">
            <v>155295080</v>
          </cell>
          <cell r="H95">
            <v>155295080</v>
          </cell>
        </row>
        <row r="96">
          <cell r="E96">
            <v>1561</v>
          </cell>
          <cell r="F96">
            <v>331</v>
          </cell>
          <cell r="G96">
            <v>7554528</v>
          </cell>
          <cell r="H96">
            <v>7554528</v>
          </cell>
        </row>
        <row r="97">
          <cell r="E97">
            <v>1561</v>
          </cell>
          <cell r="F97">
            <v>331</v>
          </cell>
          <cell r="G97">
            <v>9382062</v>
          </cell>
          <cell r="H97">
            <v>9382062</v>
          </cell>
        </row>
        <row r="98">
          <cell r="E98">
            <v>1561</v>
          </cell>
          <cell r="F98">
            <v>331</v>
          </cell>
          <cell r="G98">
            <v>16695679</v>
          </cell>
          <cell r="H98">
            <v>16695679</v>
          </cell>
        </row>
        <row r="99">
          <cell r="E99">
            <v>1561</v>
          </cell>
          <cell r="F99">
            <v>331</v>
          </cell>
          <cell r="G99">
            <v>2249370</v>
          </cell>
          <cell r="H99">
            <v>2249370</v>
          </cell>
        </row>
        <row r="100">
          <cell r="E100">
            <v>1561</v>
          </cell>
          <cell r="F100">
            <v>331</v>
          </cell>
          <cell r="G100">
            <v>13218520</v>
          </cell>
          <cell r="H100">
            <v>13218520</v>
          </cell>
        </row>
        <row r="101">
          <cell r="E101">
            <v>1561</v>
          </cell>
          <cell r="F101">
            <v>331</v>
          </cell>
          <cell r="G101">
            <v>14429292</v>
          </cell>
          <cell r="H101">
            <v>14429292</v>
          </cell>
        </row>
        <row r="102">
          <cell r="E102">
            <v>5111</v>
          </cell>
          <cell r="F102">
            <v>911</v>
          </cell>
          <cell r="G102">
            <v>147322885</v>
          </cell>
          <cell r="H102">
            <v>147322885</v>
          </cell>
        </row>
        <row r="103">
          <cell r="E103">
            <v>1331</v>
          </cell>
          <cell r="F103">
            <v>331</v>
          </cell>
          <cell r="G103">
            <v>6352945</v>
          </cell>
          <cell r="H103">
            <v>6352945</v>
          </cell>
        </row>
        <row r="104">
          <cell r="E104">
            <v>3338</v>
          </cell>
          <cell r="F104">
            <v>4211</v>
          </cell>
          <cell r="G104">
            <v>959</v>
          </cell>
          <cell r="H104">
            <v>959</v>
          </cell>
        </row>
        <row r="105">
          <cell r="E105">
            <v>4211</v>
          </cell>
          <cell r="F105">
            <v>3333</v>
          </cell>
          <cell r="G105">
            <v>78</v>
          </cell>
          <cell r="H105">
            <v>78</v>
          </cell>
        </row>
        <row r="106">
          <cell r="E106">
            <v>1333</v>
          </cell>
          <cell r="F106">
            <v>33312</v>
          </cell>
          <cell r="G106">
            <v>10618872</v>
          </cell>
          <cell r="H106">
            <v>10618872</v>
          </cell>
        </row>
        <row r="107">
          <cell r="E107">
            <v>1333</v>
          </cell>
          <cell r="F107">
            <v>33312</v>
          </cell>
          <cell r="G107">
            <v>15529508</v>
          </cell>
          <cell r="H107">
            <v>15529508</v>
          </cell>
        </row>
        <row r="108">
          <cell r="E108">
            <v>1562</v>
          </cell>
          <cell r="F108">
            <v>331</v>
          </cell>
          <cell r="G108">
            <v>555800</v>
          </cell>
          <cell r="H108">
            <v>555800</v>
          </cell>
        </row>
        <row r="109">
          <cell r="E109">
            <v>1562</v>
          </cell>
          <cell r="F109">
            <v>331</v>
          </cell>
          <cell r="G109">
            <v>555800</v>
          </cell>
          <cell r="H109">
            <v>555800</v>
          </cell>
        </row>
        <row r="110">
          <cell r="E110">
            <v>1562</v>
          </cell>
          <cell r="F110">
            <v>331</v>
          </cell>
          <cell r="G110">
            <v>215654</v>
          </cell>
          <cell r="H110">
            <v>215654</v>
          </cell>
        </row>
        <row r="111">
          <cell r="E111">
            <v>14221</v>
          </cell>
          <cell r="F111">
            <v>6411</v>
          </cell>
          <cell r="G111">
            <v>15500000</v>
          </cell>
          <cell r="H111">
            <v>15500000</v>
          </cell>
        </row>
        <row r="112">
          <cell r="E112">
            <v>14222</v>
          </cell>
          <cell r="F112">
            <v>64290</v>
          </cell>
          <cell r="G112">
            <v>5000000</v>
          </cell>
          <cell r="H112">
            <v>5000000</v>
          </cell>
        </row>
        <row r="113">
          <cell r="E113">
            <v>14222</v>
          </cell>
          <cell r="F113">
            <v>64299</v>
          </cell>
          <cell r="G113">
            <v>2400000</v>
          </cell>
          <cell r="H113">
            <v>2400000</v>
          </cell>
        </row>
        <row r="114">
          <cell r="E114">
            <v>14222</v>
          </cell>
          <cell r="F114">
            <v>6421</v>
          </cell>
          <cell r="G114">
            <v>14550000</v>
          </cell>
          <cell r="H114">
            <v>14550000</v>
          </cell>
        </row>
        <row r="115">
          <cell r="E115">
            <v>14221</v>
          </cell>
          <cell r="F115">
            <v>6417</v>
          </cell>
          <cell r="G115">
            <v>1500000</v>
          </cell>
          <cell r="H115">
            <v>1500000</v>
          </cell>
        </row>
        <row r="116">
          <cell r="E116">
            <v>6418</v>
          </cell>
          <cell r="F116">
            <v>1111</v>
          </cell>
          <cell r="G116">
            <v>20000</v>
          </cell>
          <cell r="H116">
            <v>20000</v>
          </cell>
        </row>
        <row r="117">
          <cell r="E117">
            <v>6417</v>
          </cell>
          <cell r="F117">
            <v>1111</v>
          </cell>
          <cell r="G117">
            <v>1500000</v>
          </cell>
          <cell r="H117">
            <v>1500000</v>
          </cell>
        </row>
        <row r="118">
          <cell r="E118">
            <v>3341</v>
          </cell>
          <cell r="F118">
            <v>1111</v>
          </cell>
          <cell r="G118">
            <v>30050000</v>
          </cell>
          <cell r="H118">
            <v>30050000</v>
          </cell>
        </row>
        <row r="119">
          <cell r="E119">
            <v>1111</v>
          </cell>
          <cell r="F119">
            <v>131</v>
          </cell>
          <cell r="G119">
            <v>36586000</v>
          </cell>
          <cell r="H119">
            <v>36586000</v>
          </cell>
        </row>
        <row r="120">
          <cell r="E120">
            <v>33311</v>
          </cell>
          <cell r="F120">
            <v>4211</v>
          </cell>
          <cell r="G120">
            <v>4000</v>
          </cell>
          <cell r="H120">
            <v>4000</v>
          </cell>
        </row>
        <row r="121">
          <cell r="E121">
            <v>911</v>
          </cell>
          <cell r="F121">
            <v>641</v>
          </cell>
          <cell r="G121">
            <v>11945827</v>
          </cell>
          <cell r="H121">
            <v>11945827</v>
          </cell>
        </row>
        <row r="122">
          <cell r="E122">
            <v>911</v>
          </cell>
          <cell r="F122">
            <v>642</v>
          </cell>
          <cell r="G122">
            <v>6759380</v>
          </cell>
          <cell r="H122">
            <v>6759380</v>
          </cell>
        </row>
        <row r="123">
          <cell r="E123">
            <v>632</v>
          </cell>
          <cell r="F123">
            <v>156</v>
          </cell>
          <cell r="G123">
            <v>129131036</v>
          </cell>
          <cell r="H123">
            <v>129131036</v>
          </cell>
        </row>
        <row r="124">
          <cell r="E124">
            <v>911</v>
          </cell>
          <cell r="F124">
            <v>632</v>
          </cell>
          <cell r="G124">
            <v>129131036</v>
          </cell>
          <cell r="H124">
            <v>129131036</v>
          </cell>
        </row>
        <row r="125">
          <cell r="E125">
            <v>421</v>
          </cell>
          <cell r="F125">
            <v>911</v>
          </cell>
          <cell r="G125">
            <v>513358</v>
          </cell>
          <cell r="H125">
            <v>513358</v>
          </cell>
        </row>
      </sheetData>
      <sheetData sheetId="1" refreshError="1"/>
      <sheetData sheetId="2" refreshError="1"/>
      <sheetData sheetId="3" refreshError="1">
        <row r="6">
          <cell r="A6">
            <v>1</v>
          </cell>
          <cell r="B6" t="str">
            <v>1. TSL§ vµ §T ng¾n h¹n</v>
          </cell>
        </row>
        <row r="7">
          <cell r="A7">
            <v>11</v>
          </cell>
          <cell r="B7" t="str">
            <v>1.1. TiÒn</v>
          </cell>
        </row>
        <row r="8">
          <cell r="A8">
            <v>111</v>
          </cell>
          <cell r="B8" t="str">
            <v>TiÒn mÆt</v>
          </cell>
        </row>
        <row r="9">
          <cell r="A9">
            <v>1111</v>
          </cell>
          <cell r="B9" t="str">
            <v>TiÒn ViÖt Nam</v>
          </cell>
        </row>
        <row r="10">
          <cell r="A10">
            <v>1112</v>
          </cell>
          <cell r="B10" t="str">
            <v>Ngo¹i tÖ</v>
          </cell>
        </row>
        <row r="11">
          <cell r="A11">
            <v>112</v>
          </cell>
          <cell r="B11" t="str">
            <v>TiÒn gëi ng©n hµng</v>
          </cell>
        </row>
        <row r="12">
          <cell r="A12">
            <v>1121</v>
          </cell>
          <cell r="B12" t="str">
            <v>TiÒn gëi ViÖt nam</v>
          </cell>
        </row>
        <row r="13">
          <cell r="A13">
            <v>1122</v>
          </cell>
          <cell r="B13" t="str">
            <v>TiÒn gëi Ngo¹i tÖ</v>
          </cell>
        </row>
        <row r="14">
          <cell r="A14">
            <v>113</v>
          </cell>
          <cell r="B14" t="str">
            <v>TiÒn ®ang chuyÓn</v>
          </cell>
        </row>
        <row r="15">
          <cell r="A15">
            <v>1131</v>
          </cell>
          <cell r="B15" t="str">
            <v>TiÒn ViÖt nam ®ang chuyÓn</v>
          </cell>
        </row>
        <row r="16">
          <cell r="A16">
            <v>12</v>
          </cell>
          <cell r="B16" t="str">
            <v>1.2. C¸c kho¶n §TTC ng¾n h¹n</v>
          </cell>
        </row>
        <row r="17">
          <cell r="A17">
            <v>121</v>
          </cell>
          <cell r="B17" t="str">
            <v>§Çu t­ chøng kho¸n ng¾n h¹n</v>
          </cell>
        </row>
        <row r="18">
          <cell r="A18">
            <v>1211</v>
          </cell>
          <cell r="B18" t="str">
            <v>Cæ phiÕu</v>
          </cell>
        </row>
        <row r="19">
          <cell r="A19">
            <v>1212</v>
          </cell>
          <cell r="B19" t="str">
            <v>Tr¸i phiÕu</v>
          </cell>
        </row>
        <row r="20">
          <cell r="A20">
            <v>128</v>
          </cell>
          <cell r="B20" t="str">
            <v>§Çu t­ ng¾n h¹n kh¸c</v>
          </cell>
        </row>
        <row r="21">
          <cell r="A21">
            <v>129</v>
          </cell>
          <cell r="B21" t="str">
            <v>Dù phßng gi¶m ®Çu t­ ng¾n h¹n</v>
          </cell>
        </row>
        <row r="22">
          <cell r="A22">
            <v>13</v>
          </cell>
          <cell r="B22" t="str">
            <v>1.3. C¸c kho¶n ph¶i thu</v>
          </cell>
        </row>
        <row r="23">
          <cell r="A23">
            <v>131</v>
          </cell>
          <cell r="B23" t="str">
            <v>Ph¶i thu cña kh¸ch hµng</v>
          </cell>
          <cell r="C23" t="str">
            <v>Chi tiÕt theo qu¶n lý</v>
          </cell>
        </row>
        <row r="24">
          <cell r="A24">
            <v>133</v>
          </cell>
          <cell r="B24" t="str">
            <v>ThuÕ GTGT ®­îc khÊu trõ</v>
          </cell>
        </row>
        <row r="25">
          <cell r="A25">
            <v>1331</v>
          </cell>
          <cell r="B25" t="str">
            <v>ThuÕ GTGT khÊu trõ cña HH,DV</v>
          </cell>
        </row>
        <row r="26">
          <cell r="A26">
            <v>1332</v>
          </cell>
          <cell r="B26" t="str">
            <v>ThuÕ GTGT khÊu trõ cña TSC§</v>
          </cell>
        </row>
        <row r="27">
          <cell r="A27">
            <v>1333</v>
          </cell>
          <cell r="B27" t="str">
            <v>ThuÕ GTGT hµng nhËp khÈu</v>
          </cell>
        </row>
        <row r="28">
          <cell r="A28">
            <v>1334</v>
          </cell>
          <cell r="B28" t="str">
            <v>ThuÕ tiªu thô ®Æc biÖt</v>
          </cell>
        </row>
        <row r="29">
          <cell r="A29">
            <v>1335</v>
          </cell>
          <cell r="B29" t="str">
            <v>ThuÕ xuÊt nhËp khÈu</v>
          </cell>
        </row>
        <row r="30">
          <cell r="A30" t="str">
            <v>133DKT</v>
          </cell>
          <cell r="B30" t="str">
            <v>ThuÕ GTGT ®· khÊu trõ</v>
          </cell>
        </row>
        <row r="31">
          <cell r="A31" t="str">
            <v>133HT</v>
          </cell>
          <cell r="B31" t="str">
            <v>ThuÕ GTGT ®· ®­îc hoµn l¹i</v>
          </cell>
        </row>
        <row r="32">
          <cell r="A32" t="str">
            <v>133KKT</v>
          </cell>
          <cell r="B32" t="str">
            <v>ThuÕ GTGT kh«ng ®­îc khÊu trõ</v>
          </cell>
        </row>
        <row r="33">
          <cell r="A33">
            <v>136</v>
          </cell>
          <cell r="B33" t="str">
            <v>Ph¶i thu néi bé</v>
          </cell>
        </row>
        <row r="34">
          <cell r="A34">
            <v>1368</v>
          </cell>
          <cell r="B34" t="str">
            <v>Ph¶i thu néi bé kh¸c</v>
          </cell>
        </row>
        <row r="35">
          <cell r="A35">
            <v>138</v>
          </cell>
          <cell r="B35" t="str">
            <v>Ph¶i thu kh¸c</v>
          </cell>
        </row>
        <row r="36">
          <cell r="A36">
            <v>1381</v>
          </cell>
          <cell r="B36" t="str">
            <v>Tµi s¶n thiÕu thõa chê xö lý</v>
          </cell>
        </row>
        <row r="37">
          <cell r="A37">
            <v>1388</v>
          </cell>
          <cell r="B37" t="str">
            <v>C¸c kho¶n ph¶i thu kh¸c</v>
          </cell>
        </row>
        <row r="38">
          <cell r="A38">
            <v>139</v>
          </cell>
          <cell r="B38" t="str">
            <v>Dù phßng ph¶i thu khã ®ßi</v>
          </cell>
        </row>
        <row r="39">
          <cell r="A39">
            <v>14</v>
          </cell>
          <cell r="B39" t="str">
            <v>1.4. C¸c kho¶n ph¶i chi</v>
          </cell>
        </row>
        <row r="40">
          <cell r="A40">
            <v>141</v>
          </cell>
          <cell r="B40" t="str">
            <v>Tµi kho¶n t¹m øng néi bé</v>
          </cell>
          <cell r="C40" t="str">
            <v>Chi tiÕt theo qu¶n lý</v>
          </cell>
        </row>
        <row r="41">
          <cell r="A41">
            <v>142</v>
          </cell>
          <cell r="B41" t="str">
            <v>Chi tr¶ tr­íc</v>
          </cell>
        </row>
        <row r="42">
          <cell r="A42">
            <v>1421</v>
          </cell>
          <cell r="B42" t="str">
            <v>Chi phÝ tr¶ tr­íc</v>
          </cell>
        </row>
        <row r="43">
          <cell r="A43">
            <v>1422</v>
          </cell>
          <cell r="B43" t="str">
            <v>Chi phÝ chê kÕt chuyÓn</v>
          </cell>
        </row>
        <row r="44">
          <cell r="A44">
            <v>14221</v>
          </cell>
          <cell r="B44" t="str">
            <v>CphÝ B¸n hµng chê kÕt chuyÓn</v>
          </cell>
        </row>
        <row r="45">
          <cell r="A45">
            <v>14222</v>
          </cell>
          <cell r="B45" t="str">
            <v>CphÝ Qu¶n lý chê kÕt chuyÓn</v>
          </cell>
        </row>
        <row r="46">
          <cell r="A46">
            <v>14223</v>
          </cell>
          <cell r="B46" t="str">
            <v>CphÝ Thuª NX-VP chê kÕt chuyÓn</v>
          </cell>
        </row>
        <row r="47">
          <cell r="A47">
            <v>14224</v>
          </cell>
          <cell r="B47" t="str">
            <v>CphÝ Söa ch÷a lín chê KC</v>
          </cell>
        </row>
        <row r="48">
          <cell r="A48" t="str">
            <v>142CK</v>
          </cell>
          <cell r="B48" t="str">
            <v>KÕt chuyÓn Chi phÝ tr¶ tr­íc</v>
          </cell>
        </row>
        <row r="49">
          <cell r="A49">
            <v>144</v>
          </cell>
          <cell r="B49" t="str">
            <v>ThÕ chÊp,ký c­îc,ký quü Ng.h¹n</v>
          </cell>
        </row>
        <row r="50">
          <cell r="A50">
            <v>15</v>
          </cell>
          <cell r="B50" t="str">
            <v>1.5. Tµi s¶n hµng hãa</v>
          </cell>
        </row>
        <row r="51">
          <cell r="A51">
            <v>151</v>
          </cell>
          <cell r="B51" t="str">
            <v>Hµng mua ®ang trªn ®­êng</v>
          </cell>
        </row>
        <row r="52">
          <cell r="A52">
            <v>152</v>
          </cell>
          <cell r="B52" t="str">
            <v>Nguyªn liÖu, vËt liÖu</v>
          </cell>
          <cell r="C52" t="str">
            <v>Chi tiÕt theo qu¶n lý</v>
          </cell>
        </row>
        <row r="53">
          <cell r="A53">
            <v>1521</v>
          </cell>
          <cell r="B53" t="str">
            <v>Nguyªn vËt liÖu chÝnh</v>
          </cell>
        </row>
        <row r="54">
          <cell r="A54">
            <v>1522</v>
          </cell>
          <cell r="B54" t="str">
            <v>VËt liÖu phô</v>
          </cell>
        </row>
        <row r="55">
          <cell r="A55">
            <v>1523</v>
          </cell>
          <cell r="B55" t="str">
            <v>Nhiªn liÖu</v>
          </cell>
        </row>
        <row r="56">
          <cell r="A56">
            <v>1524</v>
          </cell>
          <cell r="B56" t="str">
            <v>Phô tïng</v>
          </cell>
        </row>
        <row r="57">
          <cell r="A57">
            <v>1525</v>
          </cell>
          <cell r="B57" t="str">
            <v>ThiÕt bÞ XDCB</v>
          </cell>
        </row>
        <row r="58">
          <cell r="A58">
            <v>1526</v>
          </cell>
          <cell r="B58" t="str">
            <v>VËt liÖu kh¸c</v>
          </cell>
        </row>
        <row r="59">
          <cell r="A59" t="str">
            <v>152K</v>
          </cell>
          <cell r="B59" t="str">
            <v>NVL cho c¸c kho kh¸c</v>
          </cell>
        </row>
        <row r="60">
          <cell r="A60">
            <v>153</v>
          </cell>
          <cell r="B60" t="str">
            <v>C«ng cô, dông cô</v>
          </cell>
        </row>
        <row r="61">
          <cell r="A61">
            <v>1531</v>
          </cell>
          <cell r="B61" t="str">
            <v>C«ng cô, dông cô</v>
          </cell>
        </row>
        <row r="62">
          <cell r="A62">
            <v>1532</v>
          </cell>
          <cell r="B62" t="str">
            <v>Bao b× lu©n chuyÓn</v>
          </cell>
        </row>
        <row r="63">
          <cell r="A63">
            <v>1533</v>
          </cell>
          <cell r="B63" t="str">
            <v>§å dïng cho thuª</v>
          </cell>
        </row>
        <row r="64">
          <cell r="A64">
            <v>154</v>
          </cell>
          <cell r="B64" t="str">
            <v>Chi phÝ SXKD dang dë</v>
          </cell>
        </row>
        <row r="65">
          <cell r="A65">
            <v>1540</v>
          </cell>
          <cell r="B65" t="str">
            <v>Chi phÝ nguyªn vËt liÖu</v>
          </cell>
        </row>
        <row r="66">
          <cell r="A66">
            <v>1541</v>
          </cell>
          <cell r="B66" t="str">
            <v>Chi phÝ nh©n c«ng trùc tiÕp</v>
          </cell>
        </row>
        <row r="67">
          <cell r="A67">
            <v>1542</v>
          </cell>
          <cell r="B67" t="str">
            <v>Chi phÝ SX chung</v>
          </cell>
        </row>
        <row r="68">
          <cell r="A68">
            <v>155</v>
          </cell>
          <cell r="B68" t="str">
            <v>Thµnh phÈm</v>
          </cell>
        </row>
        <row r="69">
          <cell r="A69">
            <v>156</v>
          </cell>
          <cell r="B69" t="str">
            <v>Hµng ho¸</v>
          </cell>
        </row>
        <row r="70">
          <cell r="A70">
            <v>1561</v>
          </cell>
          <cell r="B70" t="str">
            <v>Gi¸ mua hµng hãa ®Ó b¸n</v>
          </cell>
        </row>
        <row r="71">
          <cell r="A71">
            <v>1562</v>
          </cell>
          <cell r="B71" t="str">
            <v>Chi phÝ thu mua hµng ho¸</v>
          </cell>
        </row>
        <row r="72">
          <cell r="A72">
            <v>157</v>
          </cell>
          <cell r="B72" t="str">
            <v>Hµng gëi ®i b¸n</v>
          </cell>
        </row>
        <row r="73">
          <cell r="A73">
            <v>159</v>
          </cell>
          <cell r="B73" t="str">
            <v>Dù phßng gi¶m gi¸ hµng tån kho</v>
          </cell>
        </row>
        <row r="74">
          <cell r="A74">
            <v>16</v>
          </cell>
          <cell r="B74" t="str">
            <v>1.6. Chi sù nghiÖp</v>
          </cell>
        </row>
        <row r="75">
          <cell r="A75">
            <v>161</v>
          </cell>
          <cell r="B75" t="str">
            <v>Chi sù nghiÖp (nguån nhµ n­íc)</v>
          </cell>
        </row>
        <row r="76">
          <cell r="A76">
            <v>1611</v>
          </cell>
          <cell r="B76" t="str">
            <v>Chi sù nghiÖp n¨m tr­íc</v>
          </cell>
        </row>
        <row r="77">
          <cell r="A77">
            <v>1612</v>
          </cell>
          <cell r="B77" t="str">
            <v>Chi sù nghiÖp n¨m nay</v>
          </cell>
        </row>
        <row r="78">
          <cell r="A78">
            <v>2</v>
          </cell>
          <cell r="B78" t="str">
            <v>2. TSC§ vµ §T­ dµi h¹n</v>
          </cell>
        </row>
        <row r="79">
          <cell r="A79">
            <v>21</v>
          </cell>
          <cell r="B79" t="str">
            <v>2.1. Tµi s¶n cè ®Þnh</v>
          </cell>
        </row>
        <row r="80">
          <cell r="A80">
            <v>211</v>
          </cell>
          <cell r="B80" t="str">
            <v>Tµi s¶n cè ®Þnh h÷u h×nh</v>
          </cell>
        </row>
        <row r="81">
          <cell r="A81">
            <v>2111</v>
          </cell>
          <cell r="B81" t="str">
            <v>M¸y mãc thiÕt bÞ</v>
          </cell>
        </row>
        <row r="82">
          <cell r="A82">
            <v>2112</v>
          </cell>
          <cell r="B82" t="str">
            <v>Ph­¬ng tiÖn vËn t¶i truyÒn dÉn</v>
          </cell>
        </row>
        <row r="83">
          <cell r="A83">
            <v>2113</v>
          </cell>
          <cell r="B83" t="str">
            <v>ThiÕt bÞ dông cô qu¶n lý</v>
          </cell>
        </row>
        <row r="84">
          <cell r="A84">
            <v>2114</v>
          </cell>
          <cell r="B84" t="str">
            <v>Nhµ cöa vµ vËt kiÕn tróc</v>
          </cell>
        </row>
        <row r="85">
          <cell r="A85">
            <v>2115</v>
          </cell>
          <cell r="B85" t="str">
            <v>§Êt ®ai</v>
          </cell>
        </row>
        <row r="86">
          <cell r="A86">
            <v>212</v>
          </cell>
          <cell r="B86" t="str">
            <v>TSC§ thuª tµi chÝnh</v>
          </cell>
        </row>
        <row r="87">
          <cell r="A87">
            <v>213</v>
          </cell>
          <cell r="B87" t="str">
            <v>TSC§ v« h×nh</v>
          </cell>
        </row>
        <row r="88">
          <cell r="A88">
            <v>2131</v>
          </cell>
          <cell r="B88" t="str">
            <v>QuyÒn sö dông ®Êt</v>
          </cell>
        </row>
        <row r="89">
          <cell r="A89">
            <v>2132</v>
          </cell>
          <cell r="B89" t="str">
            <v>Chi phÝ thµnh lËp, chuÈn bÞ SX</v>
          </cell>
        </row>
        <row r="90">
          <cell r="A90">
            <v>2133</v>
          </cell>
          <cell r="B90" t="str">
            <v>B»ng ph¸t minh s¸ng chÕ</v>
          </cell>
        </row>
        <row r="91">
          <cell r="A91">
            <v>2134</v>
          </cell>
          <cell r="B91" t="str">
            <v>Chi phÝ nghiªn cøu ph¸t triÓn</v>
          </cell>
        </row>
        <row r="92">
          <cell r="A92">
            <v>2135</v>
          </cell>
          <cell r="B92" t="str">
            <v>Chi phÝ vÒ lîi thÕ th­¬ng m¹i</v>
          </cell>
        </row>
        <row r="93">
          <cell r="A93">
            <v>2136</v>
          </cell>
          <cell r="B93" t="str">
            <v>Chi phÝ héi th¶o</v>
          </cell>
        </row>
        <row r="94">
          <cell r="A94">
            <v>2138</v>
          </cell>
          <cell r="B94" t="str">
            <v>TSC§ v« h×nh kh¸c</v>
          </cell>
        </row>
        <row r="95">
          <cell r="A95">
            <v>214</v>
          </cell>
          <cell r="B95" t="str">
            <v>Hao mßn TSC§</v>
          </cell>
        </row>
        <row r="96">
          <cell r="A96">
            <v>2141</v>
          </cell>
          <cell r="B96" t="str">
            <v>Hao mßn TSC§ h÷u h×nh</v>
          </cell>
        </row>
        <row r="97">
          <cell r="A97">
            <v>21411</v>
          </cell>
          <cell r="B97" t="str">
            <v>Hao mßn m¸y mãc TB - TSC§HH</v>
          </cell>
        </row>
        <row r="98">
          <cell r="A98">
            <v>21412</v>
          </cell>
          <cell r="B98" t="str">
            <v>Hao mßn PT TruyÒn dÉn - TSC§HH</v>
          </cell>
        </row>
        <row r="99">
          <cell r="A99">
            <v>21413</v>
          </cell>
          <cell r="B99" t="str">
            <v>Hao mßn TBDC qu¶n lý - TSC§HH</v>
          </cell>
        </row>
        <row r="100">
          <cell r="A100">
            <v>21414</v>
          </cell>
          <cell r="B100" t="str">
            <v>Hao mßn nhµ vËt KT - TSC§HH</v>
          </cell>
        </row>
        <row r="101">
          <cell r="A101">
            <v>21415</v>
          </cell>
          <cell r="B101" t="str">
            <v>Hao mßn ®Êt ®ai - TSC§HH</v>
          </cell>
        </row>
        <row r="102">
          <cell r="A102">
            <v>2142</v>
          </cell>
          <cell r="B102" t="str">
            <v>Hao mßn TSC§ ®i thuª</v>
          </cell>
        </row>
        <row r="103">
          <cell r="A103">
            <v>2143</v>
          </cell>
          <cell r="B103" t="str">
            <v>Hao mßn TSC§ v« h×nh</v>
          </cell>
        </row>
        <row r="104">
          <cell r="A104">
            <v>22</v>
          </cell>
          <cell r="B104" t="str">
            <v>2.2. §T chøng kho¸n dµi h¹n</v>
          </cell>
        </row>
        <row r="105">
          <cell r="A105">
            <v>221</v>
          </cell>
          <cell r="B105" t="str">
            <v>§Çu t­ chøng kho¸n dµi h¹n</v>
          </cell>
        </row>
        <row r="106">
          <cell r="A106">
            <v>2211</v>
          </cell>
          <cell r="B106" t="str">
            <v>Cæ phiÕu</v>
          </cell>
        </row>
        <row r="107">
          <cell r="A107">
            <v>2212</v>
          </cell>
          <cell r="B107" t="str">
            <v>Tr¸i phiÕu</v>
          </cell>
        </row>
        <row r="108">
          <cell r="A108">
            <v>222</v>
          </cell>
          <cell r="B108" t="str">
            <v>Gãp vèn liªn doanh</v>
          </cell>
        </row>
        <row r="109">
          <cell r="A109">
            <v>228</v>
          </cell>
          <cell r="B109" t="str">
            <v>§Çu t­ dµi h¹n kh¸c</v>
          </cell>
        </row>
        <row r="110">
          <cell r="A110">
            <v>2281</v>
          </cell>
          <cell r="B110" t="str">
            <v>§Çu t­ kinh doanh bÊt ®éng s¶n</v>
          </cell>
        </row>
        <row r="111">
          <cell r="A111">
            <v>2282</v>
          </cell>
          <cell r="B111" t="str">
            <v>Cho vay vèn</v>
          </cell>
        </row>
        <row r="112">
          <cell r="A112">
            <v>2283</v>
          </cell>
          <cell r="B112" t="str">
            <v>Cho thuª TSC§</v>
          </cell>
        </row>
        <row r="113">
          <cell r="A113">
            <v>229</v>
          </cell>
          <cell r="B113" t="str">
            <v>Dù phßng gi¶m gi¸ §T dµi h¹n</v>
          </cell>
        </row>
        <row r="114">
          <cell r="A114">
            <v>24</v>
          </cell>
          <cell r="B114" t="str">
            <v>2.4. Chi phÝ XDCB dë dang</v>
          </cell>
        </row>
        <row r="115">
          <cell r="A115">
            <v>241</v>
          </cell>
          <cell r="B115" t="str">
            <v>X©y dùng c¬ b¶n dë dang</v>
          </cell>
        </row>
        <row r="116">
          <cell r="A116">
            <v>2411</v>
          </cell>
          <cell r="B116" t="str">
            <v>Mua s¾m TSC§</v>
          </cell>
        </row>
        <row r="117">
          <cell r="A117">
            <v>2412</v>
          </cell>
          <cell r="B117" t="str">
            <v>X©y dùng c¬ b¶n-theo h¹ng môc</v>
          </cell>
        </row>
        <row r="118">
          <cell r="A118">
            <v>2413</v>
          </cell>
          <cell r="B118" t="str">
            <v>Söa ch÷a lín TSC§</v>
          </cell>
        </row>
        <row r="119">
          <cell r="A119">
            <v>244</v>
          </cell>
          <cell r="B119" t="str">
            <v>Ký quü , ký c­îc dµi h¹n</v>
          </cell>
        </row>
        <row r="120">
          <cell r="A120">
            <v>244</v>
          </cell>
          <cell r="B120" t="str">
            <v>NhËn ký quü, ký c­îc dµi h¹n</v>
          </cell>
        </row>
        <row r="121">
          <cell r="A121">
            <v>2441</v>
          </cell>
          <cell r="B121" t="str">
            <v>Ký quü dµi h¹n</v>
          </cell>
        </row>
        <row r="122">
          <cell r="A122">
            <v>2442</v>
          </cell>
          <cell r="B122" t="str">
            <v>Ký c­îc dµi h¹n</v>
          </cell>
        </row>
        <row r="123">
          <cell r="A123">
            <v>3</v>
          </cell>
          <cell r="B123" t="str">
            <v>3. Nî ph¶i tr¶</v>
          </cell>
        </row>
        <row r="124">
          <cell r="A124">
            <v>31</v>
          </cell>
          <cell r="B124" t="str">
            <v>3.1. Vay, nî ng¾n h¹n</v>
          </cell>
        </row>
        <row r="125">
          <cell r="A125">
            <v>311</v>
          </cell>
          <cell r="B125" t="str">
            <v>Vay ng¾n h¹n</v>
          </cell>
        </row>
        <row r="126">
          <cell r="A126">
            <v>3110</v>
          </cell>
          <cell r="B126" t="str">
            <v>Vay c¸c ®èi t­îng kh¸c</v>
          </cell>
        </row>
        <row r="127">
          <cell r="A127">
            <v>3111</v>
          </cell>
          <cell r="B127" t="str">
            <v>Vay ng¾n h¹n NH (TiÒn mÆt)</v>
          </cell>
        </row>
        <row r="128">
          <cell r="A128">
            <v>3112</v>
          </cell>
          <cell r="B128" t="str">
            <v>Vay ng¾n h¹n NH (Ngo¹i tÖ)</v>
          </cell>
        </row>
        <row r="129">
          <cell r="A129">
            <v>315</v>
          </cell>
          <cell r="B129" t="str">
            <v>Nî dµi h¹n ®Õn h¹n tr¶</v>
          </cell>
        </row>
        <row r="130">
          <cell r="A130">
            <v>3151</v>
          </cell>
          <cell r="B130" t="str">
            <v>Nî vay dµi h¹n ®Õn h¹n tr¶</v>
          </cell>
        </row>
        <row r="131">
          <cell r="A131">
            <v>3152</v>
          </cell>
          <cell r="B131" t="str">
            <v>Nî ng©n hµng tiÒn VN ®Õn h¹n</v>
          </cell>
        </row>
        <row r="132">
          <cell r="A132">
            <v>3153</v>
          </cell>
          <cell r="B132" t="str">
            <v>Nî ng©n hµng tiÒn NT ®Õn h¹n</v>
          </cell>
        </row>
        <row r="133">
          <cell r="A133">
            <v>3154</v>
          </cell>
          <cell r="B133" t="str">
            <v>Tr¶ nî b»ng thanh to¸n c«ng nî</v>
          </cell>
        </row>
        <row r="134">
          <cell r="A134">
            <v>33</v>
          </cell>
          <cell r="B134" t="str">
            <v>3.3. Ph¶i tr¶, ph¶i nép</v>
          </cell>
        </row>
        <row r="135">
          <cell r="A135">
            <v>331</v>
          </cell>
          <cell r="B135" t="str">
            <v>Ph¶i tr¶ cho ng­êi b¸n</v>
          </cell>
          <cell r="C135" t="str">
            <v>Chi tiÕt theo qu¶n lý</v>
          </cell>
        </row>
        <row r="136">
          <cell r="A136">
            <v>333</v>
          </cell>
          <cell r="B136" t="str">
            <v>ThuÕ vµ c¸c kho¶n ph¶i nép NN</v>
          </cell>
        </row>
        <row r="137">
          <cell r="A137">
            <v>3331</v>
          </cell>
          <cell r="B137" t="str">
            <v>thuÕ GTGT ph¶i nép</v>
          </cell>
        </row>
        <row r="138">
          <cell r="A138">
            <v>33311</v>
          </cell>
          <cell r="B138" t="str">
            <v>thuÕ GTGT hµng néi ®Þa</v>
          </cell>
        </row>
        <row r="139">
          <cell r="A139">
            <v>33312</v>
          </cell>
          <cell r="B139" t="str">
            <v>thuÕ GTGT hµng nhËp khÈu</v>
          </cell>
        </row>
        <row r="140">
          <cell r="A140" t="str">
            <v>3331DGT</v>
          </cell>
          <cell r="B140" t="str">
            <v>thuÕ GTGT ®­îc gi¶m trõ</v>
          </cell>
        </row>
        <row r="141">
          <cell r="A141" t="str">
            <v>3331DKT</v>
          </cell>
          <cell r="B141" t="str">
            <v>thuÕ GTGT ®Çu vµo ®· khÊu trõ</v>
          </cell>
        </row>
        <row r="142">
          <cell r="A142" t="str">
            <v>3331DN</v>
          </cell>
          <cell r="B142" t="str">
            <v>thuÕ GTGT ®· nép</v>
          </cell>
        </row>
        <row r="143">
          <cell r="A143">
            <v>3333</v>
          </cell>
          <cell r="B143" t="str">
            <v>thuÕ xuÊt nhËp khÈu</v>
          </cell>
        </row>
        <row r="144">
          <cell r="A144">
            <v>3334</v>
          </cell>
          <cell r="B144" t="str">
            <v>ThuÕ thu nhËp doanh nghiÖp</v>
          </cell>
        </row>
        <row r="145">
          <cell r="A145">
            <v>3335</v>
          </cell>
          <cell r="B145" t="str">
            <v>Thu trªn vèn</v>
          </cell>
        </row>
        <row r="146">
          <cell r="A146">
            <v>3336</v>
          </cell>
          <cell r="B146" t="str">
            <v>ThuÕ tµi nguyªn</v>
          </cell>
        </row>
        <row r="147">
          <cell r="A147">
            <v>3337</v>
          </cell>
          <cell r="B147" t="str">
            <v>ThuÕ nhµ ®Êt, tiÒn thuª ®Êt</v>
          </cell>
        </row>
        <row r="148">
          <cell r="A148">
            <v>3338</v>
          </cell>
          <cell r="B148" t="str">
            <v>C¸c lo¹i thuÕ kh¸c</v>
          </cell>
        </row>
        <row r="149">
          <cell r="A149">
            <v>3339</v>
          </cell>
          <cell r="B149" t="str">
            <v>PhÝ,lÖ phÝ vµ c¸c kho¶n kh¸c</v>
          </cell>
        </row>
        <row r="150">
          <cell r="A150">
            <v>334</v>
          </cell>
          <cell r="B150" t="str">
            <v>Ph¶i tr¶ c«ng nh©n viªn</v>
          </cell>
        </row>
        <row r="151">
          <cell r="A151">
            <v>3341</v>
          </cell>
          <cell r="B151" t="str">
            <v>TiÒn l­¬ng, tiÒn c«ng</v>
          </cell>
        </row>
        <row r="152">
          <cell r="A152">
            <v>3342</v>
          </cell>
          <cell r="B152" t="str">
            <v>TiÒn th­ëng</v>
          </cell>
        </row>
        <row r="153">
          <cell r="A153">
            <v>3343</v>
          </cell>
          <cell r="B153" t="str">
            <v>TiÒn BHXH</v>
          </cell>
        </row>
        <row r="154">
          <cell r="A154">
            <v>3349</v>
          </cell>
          <cell r="B154" t="str">
            <v>Ph¶i tr¶ kh¸c cho CNV</v>
          </cell>
        </row>
        <row r="155">
          <cell r="A155">
            <v>335</v>
          </cell>
          <cell r="B155" t="str">
            <v>Chi phÝ ph¶i tr¶</v>
          </cell>
        </row>
        <row r="156">
          <cell r="A156">
            <v>336</v>
          </cell>
          <cell r="B156" t="str">
            <v>Ph¶i tr¶ néi bé</v>
          </cell>
        </row>
        <row r="157">
          <cell r="A157">
            <v>338</v>
          </cell>
          <cell r="B157" t="str">
            <v>Ph¶i tr¶, ph¶i nép kh¸c</v>
          </cell>
        </row>
        <row r="158">
          <cell r="A158">
            <v>3381</v>
          </cell>
          <cell r="B158" t="str">
            <v>Tµi s¶n thõa chê gi¶i quyÕt</v>
          </cell>
        </row>
        <row r="159">
          <cell r="A159">
            <v>3382</v>
          </cell>
          <cell r="B159" t="str">
            <v>Kinh phÝ c«ng ®oµn</v>
          </cell>
        </row>
        <row r="160">
          <cell r="A160">
            <v>3383</v>
          </cell>
          <cell r="B160" t="str">
            <v>B¶o hiÓm x· héi</v>
          </cell>
        </row>
        <row r="161">
          <cell r="A161">
            <v>3384</v>
          </cell>
          <cell r="B161" t="str">
            <v>B¶o hiÓm ytÕ</v>
          </cell>
        </row>
        <row r="162">
          <cell r="A162">
            <v>3388</v>
          </cell>
          <cell r="B162" t="str">
            <v>Ph¶i tr¶ ph¶i nép kh¸c</v>
          </cell>
        </row>
        <row r="163">
          <cell r="A163">
            <v>34</v>
          </cell>
          <cell r="B163" t="str">
            <v>3.4. C¸c kho¶n vay, nî</v>
          </cell>
        </row>
        <row r="164">
          <cell r="A164">
            <v>341</v>
          </cell>
          <cell r="B164" t="str">
            <v>Vay dµi h¹n</v>
          </cell>
        </row>
        <row r="165">
          <cell r="A165">
            <v>342</v>
          </cell>
          <cell r="B165" t="str">
            <v>Nî dµi h¹n</v>
          </cell>
        </row>
        <row r="166">
          <cell r="A166">
            <v>4</v>
          </cell>
          <cell r="B166" t="str">
            <v>4. Nguån vèn chñ së h÷u</v>
          </cell>
        </row>
        <row r="167">
          <cell r="A167">
            <v>41</v>
          </cell>
          <cell r="B167" t="str">
            <v>Nguån vèn chñ së h÷u</v>
          </cell>
        </row>
        <row r="168">
          <cell r="A168">
            <v>411</v>
          </cell>
          <cell r="B168" t="str">
            <v>Nguån vèn kinh doanh, vèn gãp</v>
          </cell>
        </row>
        <row r="169">
          <cell r="A169">
            <v>4111</v>
          </cell>
          <cell r="B169" t="str">
            <v>Nguån vèn ban ®Çu (thµnh lËp)</v>
          </cell>
        </row>
        <row r="170">
          <cell r="A170">
            <v>4112</v>
          </cell>
          <cell r="B170" t="str">
            <v>Nguån vèn bæ sung</v>
          </cell>
        </row>
        <row r="171">
          <cell r="A171">
            <v>412</v>
          </cell>
          <cell r="B171" t="str">
            <v>Chªnh lÖch ®¸nh gi¸ l¹i TSC§</v>
          </cell>
        </row>
        <row r="172">
          <cell r="A172">
            <v>413</v>
          </cell>
          <cell r="B172" t="str">
            <v>Chªnh lÖch tû gi¸</v>
          </cell>
        </row>
        <row r="173">
          <cell r="A173">
            <v>414</v>
          </cell>
          <cell r="B173" t="str">
            <v>Quü ph¸t triÓn Kinh doanh</v>
          </cell>
        </row>
        <row r="174">
          <cell r="A174">
            <v>415</v>
          </cell>
          <cell r="B174" t="str">
            <v>Quü dù tr÷</v>
          </cell>
        </row>
        <row r="175">
          <cell r="A175">
            <v>42</v>
          </cell>
          <cell r="B175" t="str">
            <v>4.2. L·i</v>
          </cell>
        </row>
        <row r="176">
          <cell r="A176">
            <v>421</v>
          </cell>
          <cell r="B176" t="str">
            <v>L·i ch­a ph©n phèi</v>
          </cell>
        </row>
        <row r="177">
          <cell r="A177">
            <v>4211</v>
          </cell>
          <cell r="B177" t="str">
            <v>L·i n¨m tr­íc</v>
          </cell>
        </row>
        <row r="178">
          <cell r="A178">
            <v>4212</v>
          </cell>
          <cell r="B178" t="str">
            <v>L·i n¨m nay</v>
          </cell>
        </row>
        <row r="179">
          <cell r="A179">
            <v>43</v>
          </cell>
          <cell r="B179" t="str">
            <v>4.3. Quü khen th­ëng,phóc lîi</v>
          </cell>
        </row>
        <row r="180">
          <cell r="A180">
            <v>431</v>
          </cell>
          <cell r="B180" t="str">
            <v>Quü khen th­ëng, phóc lîi</v>
          </cell>
        </row>
        <row r="181">
          <cell r="A181">
            <v>4311</v>
          </cell>
          <cell r="B181" t="str">
            <v>Quü khen th­ëng</v>
          </cell>
        </row>
        <row r="182">
          <cell r="A182">
            <v>4312</v>
          </cell>
          <cell r="B182" t="str">
            <v>Quü phóc lîi</v>
          </cell>
        </row>
        <row r="183">
          <cell r="A183">
            <v>441</v>
          </cell>
          <cell r="B183" t="str">
            <v>Nguån vèn ®Çu t­ XDCB</v>
          </cell>
        </row>
        <row r="184">
          <cell r="A184">
            <v>45</v>
          </cell>
          <cell r="B184" t="str">
            <v>4.5. Quü qu¶n lý cña cÊp trªn</v>
          </cell>
        </row>
        <row r="185">
          <cell r="A185">
            <v>451</v>
          </cell>
          <cell r="B185" t="str">
            <v>Quü qu¶n lý cña cÊp trªn</v>
          </cell>
        </row>
        <row r="186">
          <cell r="A186">
            <v>46</v>
          </cell>
          <cell r="B186" t="str">
            <v>4.6. Nguån kinh phÝ sù nghiÖp</v>
          </cell>
        </row>
        <row r="187">
          <cell r="A187">
            <v>461</v>
          </cell>
          <cell r="B187" t="str">
            <v>Nguån kinh phÝ sù nghiÖp</v>
          </cell>
        </row>
        <row r="188">
          <cell r="A188">
            <v>4611</v>
          </cell>
          <cell r="B188" t="str">
            <v>Nguån kinh phÝ SN,NSNN­íc NT</v>
          </cell>
        </row>
        <row r="189">
          <cell r="A189">
            <v>4612</v>
          </cell>
          <cell r="B189" t="str">
            <v>Nguån kinh phÝ SN,NSNN­íc NN</v>
          </cell>
        </row>
        <row r="190">
          <cell r="A190">
            <v>5</v>
          </cell>
          <cell r="B190" t="str">
            <v>5. Doanh thu</v>
          </cell>
        </row>
        <row r="191">
          <cell r="A191">
            <v>51</v>
          </cell>
          <cell r="B191" t="str">
            <v>5.1. Doanh thu</v>
          </cell>
        </row>
        <row r="192">
          <cell r="A192">
            <v>511</v>
          </cell>
          <cell r="B192" t="str">
            <v>Doanh thu b¸n hµng</v>
          </cell>
        </row>
        <row r="193">
          <cell r="A193">
            <v>5111</v>
          </cell>
          <cell r="B193" t="str">
            <v>Doanh thu b¸n hµng hãa</v>
          </cell>
        </row>
        <row r="194">
          <cell r="A194">
            <v>5112</v>
          </cell>
          <cell r="B194" t="str">
            <v>Doanh thu b¸n thµnh phÈm</v>
          </cell>
        </row>
        <row r="195">
          <cell r="A195">
            <v>5113</v>
          </cell>
          <cell r="B195" t="str">
            <v>Doanh thu cung cÊp dÞch vô</v>
          </cell>
        </row>
        <row r="196">
          <cell r="A196" t="str">
            <v>511KC</v>
          </cell>
          <cell r="B196" t="str">
            <v>KÕt chuyÓn Doanh thu</v>
          </cell>
        </row>
        <row r="197">
          <cell r="A197">
            <v>512</v>
          </cell>
          <cell r="B197" t="str">
            <v>Doanh thu b¸n hµng néi bé</v>
          </cell>
        </row>
        <row r="198">
          <cell r="A198">
            <v>5121</v>
          </cell>
          <cell r="B198" t="str">
            <v>Doanh thu b¸n hµng hãa</v>
          </cell>
        </row>
        <row r="199">
          <cell r="A199">
            <v>5122</v>
          </cell>
          <cell r="B199" t="str">
            <v>Doanh thu b¸n s¶n phÈm néi bé</v>
          </cell>
        </row>
        <row r="200">
          <cell r="A200">
            <v>5123</v>
          </cell>
          <cell r="B200" t="str">
            <v>Doanh thu ccÊp dÞch vô néi bé</v>
          </cell>
        </row>
        <row r="201">
          <cell r="A201">
            <v>52</v>
          </cell>
          <cell r="B201" t="str">
            <v>5.2. ChiÕt khÊu</v>
          </cell>
        </row>
        <row r="202">
          <cell r="A202">
            <v>521</v>
          </cell>
          <cell r="B202" t="str">
            <v>ChiÕt khÊu b¸n hµng</v>
          </cell>
        </row>
        <row r="203">
          <cell r="A203">
            <v>5211</v>
          </cell>
          <cell r="B203" t="str">
            <v>ChiÕt khÊu hµng hãa</v>
          </cell>
        </row>
        <row r="204">
          <cell r="A204">
            <v>5212</v>
          </cell>
          <cell r="B204" t="str">
            <v>ChiÕt khÊu thµnh phÈm</v>
          </cell>
        </row>
        <row r="205">
          <cell r="A205">
            <v>5213</v>
          </cell>
          <cell r="B205" t="str">
            <v>ChiÕt khÊu dÞch vô</v>
          </cell>
        </row>
        <row r="206">
          <cell r="A206">
            <v>53</v>
          </cell>
          <cell r="B206" t="str">
            <v>5.3. Hµng b¸n tr¶ l¹i,gi¶m gi¸</v>
          </cell>
        </row>
        <row r="207">
          <cell r="A207">
            <v>531</v>
          </cell>
          <cell r="B207" t="str">
            <v>Hµng b¸n bÞ tr¶ l¹i</v>
          </cell>
        </row>
        <row r="208">
          <cell r="A208">
            <v>532</v>
          </cell>
          <cell r="B208" t="str">
            <v>Gi¶m gi¸ hµng b¸n</v>
          </cell>
        </row>
        <row r="209">
          <cell r="A209">
            <v>6</v>
          </cell>
          <cell r="B209" t="str">
            <v>6. Chi phÝ SX,kinh doanh</v>
          </cell>
        </row>
        <row r="210">
          <cell r="A210">
            <v>61</v>
          </cell>
          <cell r="B210" t="str">
            <v>6.1. Mua hµng, nguyªn VL</v>
          </cell>
        </row>
        <row r="211">
          <cell r="A211">
            <v>611</v>
          </cell>
          <cell r="B211" t="str">
            <v>Mua hµng</v>
          </cell>
        </row>
        <row r="212">
          <cell r="A212">
            <v>6111</v>
          </cell>
          <cell r="B212" t="str">
            <v>Mua nguyªn liÖu, vËt liÖu</v>
          </cell>
        </row>
        <row r="213">
          <cell r="A213">
            <v>6112</v>
          </cell>
          <cell r="B213" t="str">
            <v>Mua hµng hãa</v>
          </cell>
        </row>
        <row r="214">
          <cell r="A214">
            <v>62</v>
          </cell>
          <cell r="B214" t="str">
            <v>6.2. Chi phÝ s¶n xuÊt</v>
          </cell>
        </row>
        <row r="215">
          <cell r="A215">
            <v>621</v>
          </cell>
          <cell r="B215" t="str">
            <v>Chi phÝ NVL trùc tiÕp</v>
          </cell>
        </row>
        <row r="216">
          <cell r="A216" t="str">
            <v>622</v>
          </cell>
          <cell r="B216" t="str">
            <v>Chi phÝ nh©n c«ng trùc tiÕp</v>
          </cell>
        </row>
        <row r="217">
          <cell r="A217">
            <v>627</v>
          </cell>
          <cell r="B217" t="str">
            <v>Chi phÝ s¶n xuÊt chung</v>
          </cell>
        </row>
        <row r="218">
          <cell r="A218">
            <v>6271</v>
          </cell>
          <cell r="B218" t="str">
            <v>Chi phÝ nh©n viªn X­ëng</v>
          </cell>
        </row>
        <row r="219">
          <cell r="A219">
            <v>6272</v>
          </cell>
          <cell r="B219" t="str">
            <v>Chi phÝ vËt liÖu, bao b×</v>
          </cell>
        </row>
        <row r="220">
          <cell r="A220">
            <v>6273</v>
          </cell>
          <cell r="B220" t="str">
            <v>Chi phÝ dông cô s¶n xuÊt</v>
          </cell>
        </row>
        <row r="221">
          <cell r="A221">
            <v>6274</v>
          </cell>
          <cell r="B221" t="str">
            <v>Chi phÝ khÊu hao TSC§</v>
          </cell>
        </row>
        <row r="222">
          <cell r="A222">
            <v>6277</v>
          </cell>
          <cell r="B222" t="str">
            <v>Chi phÝ dÞch vô mua ngoµi</v>
          </cell>
        </row>
        <row r="223">
          <cell r="A223">
            <v>6278</v>
          </cell>
          <cell r="B223" t="str">
            <v>Chi phÝ b»ng tiÒn kh¸c</v>
          </cell>
        </row>
        <row r="224">
          <cell r="A224" t="str">
            <v>627KC</v>
          </cell>
          <cell r="B224" t="str">
            <v>KÕt chuyÓn chi phÝ SX chung</v>
          </cell>
        </row>
        <row r="225">
          <cell r="A225">
            <v>63</v>
          </cell>
          <cell r="B225" t="str">
            <v>6.3. Gi¸ thµnh</v>
          </cell>
        </row>
        <row r="226">
          <cell r="A226">
            <v>631</v>
          </cell>
          <cell r="B226" t="str">
            <v>Gi¸ thµnh s¶n xuÊt</v>
          </cell>
        </row>
        <row r="227">
          <cell r="A227">
            <v>632</v>
          </cell>
          <cell r="B227" t="str">
            <v>Gi¸ vèn hµng b¸n</v>
          </cell>
        </row>
        <row r="228">
          <cell r="A228" t="str">
            <v>632KC</v>
          </cell>
          <cell r="B228" t="str">
            <v>KÕt chuyÓn gi¸ vèn hµng b¸n</v>
          </cell>
        </row>
        <row r="229">
          <cell r="A229">
            <v>64</v>
          </cell>
          <cell r="B229" t="str">
            <v>6.4. Chi phÝ l­u th«ng</v>
          </cell>
        </row>
        <row r="230">
          <cell r="A230">
            <v>641</v>
          </cell>
          <cell r="B230" t="str">
            <v>Chi phÝ b¸n hµng</v>
          </cell>
        </row>
        <row r="231">
          <cell r="A231">
            <v>6411</v>
          </cell>
          <cell r="B231" t="str">
            <v>Chi phÝ nh©n viªn b¸n hµng</v>
          </cell>
        </row>
        <row r="232">
          <cell r="A232">
            <v>6413</v>
          </cell>
          <cell r="B232" t="str">
            <v>Chi phÝ dông cô ®å dïng</v>
          </cell>
        </row>
        <row r="233">
          <cell r="A233">
            <v>6414</v>
          </cell>
          <cell r="B233" t="str">
            <v>Chi phÝ khÊu hao TSC§</v>
          </cell>
        </row>
        <row r="234">
          <cell r="A234">
            <v>6415</v>
          </cell>
          <cell r="B234" t="str">
            <v>Chi phÝ qu¶ng c¸o</v>
          </cell>
        </row>
        <row r="235">
          <cell r="A235">
            <v>6416</v>
          </cell>
          <cell r="B235" t="str">
            <v>Chi phÝ héi nghÞ kh¸ch hµng</v>
          </cell>
        </row>
        <row r="236">
          <cell r="A236">
            <v>6417</v>
          </cell>
          <cell r="B236" t="str">
            <v>Chi phÝ dÞch vô mua ngoµi</v>
          </cell>
        </row>
        <row r="237">
          <cell r="A237">
            <v>6418</v>
          </cell>
          <cell r="B237" t="str">
            <v>Chi phÝ b»ng tiÒn kh¸c</v>
          </cell>
        </row>
        <row r="238">
          <cell r="A238" t="str">
            <v>641KC</v>
          </cell>
          <cell r="B238" t="str">
            <v>KÕt chuyÓn chi phÝ b¸n hµng</v>
          </cell>
        </row>
        <row r="239">
          <cell r="A239">
            <v>642</v>
          </cell>
          <cell r="B239" t="str">
            <v>Chi phÝ qu¶n lý xÝ nghiÖp</v>
          </cell>
        </row>
        <row r="240">
          <cell r="A240">
            <v>6421</v>
          </cell>
          <cell r="B240" t="str">
            <v>C/phÝ NV qu¶n lý+c«ng t¸c phÝ</v>
          </cell>
        </row>
        <row r="241">
          <cell r="A241">
            <v>6422</v>
          </cell>
          <cell r="B241" t="str">
            <v>Chi phÝ VËt liÖu bao b×</v>
          </cell>
        </row>
        <row r="242">
          <cell r="A242">
            <v>6423</v>
          </cell>
          <cell r="B242" t="str">
            <v>Chi phÝ ®å dïng v¨n phßng phÈm</v>
          </cell>
        </row>
        <row r="243">
          <cell r="A243">
            <v>6424</v>
          </cell>
          <cell r="B243" t="str">
            <v>Chi phÝ khÊu hao TSC§</v>
          </cell>
        </row>
        <row r="244">
          <cell r="A244">
            <v>6425</v>
          </cell>
          <cell r="B244" t="str">
            <v>Chi phÝ thuÕ, phÝ vµ lÖ phÝ</v>
          </cell>
        </row>
        <row r="245">
          <cell r="A245">
            <v>6426</v>
          </cell>
          <cell r="B245" t="str">
            <v>Chi phÝ dù phßng</v>
          </cell>
        </row>
        <row r="246">
          <cell r="A246">
            <v>6427</v>
          </cell>
          <cell r="B246" t="str">
            <v>Chi phÝ ®µo t¹o</v>
          </cell>
        </row>
        <row r="247">
          <cell r="A247">
            <v>6428</v>
          </cell>
          <cell r="B247" t="str">
            <v>Chi phÝ b»ng tiÒn kh¸c</v>
          </cell>
        </row>
        <row r="248">
          <cell r="A248">
            <v>64290</v>
          </cell>
          <cell r="B248" t="str">
            <v>Chi phÝ thuª nhµ</v>
          </cell>
        </row>
        <row r="249">
          <cell r="A249">
            <v>64291</v>
          </cell>
          <cell r="B249" t="str">
            <v>Chi phÝ ®iÖn th¾p s¸ng</v>
          </cell>
        </row>
        <row r="250">
          <cell r="A250">
            <v>64292</v>
          </cell>
          <cell r="B250" t="str">
            <v>Chi phÝ c­íc ®iÖn thoaÞ</v>
          </cell>
        </row>
        <row r="251">
          <cell r="A251">
            <v>64293</v>
          </cell>
          <cell r="B251" t="str">
            <v>Chi phÝ n­íc sinh ho¹t</v>
          </cell>
        </row>
        <row r="252">
          <cell r="A252">
            <v>64294</v>
          </cell>
          <cell r="B252" t="str">
            <v>Chi phÝ x¨ng dÇu+Söa ch÷a+BH</v>
          </cell>
        </row>
        <row r="253">
          <cell r="A253">
            <v>64295</v>
          </cell>
          <cell r="B253" t="str">
            <v>Chi phÝ s¸ch b¸o</v>
          </cell>
        </row>
        <row r="254">
          <cell r="A254">
            <v>64296</v>
          </cell>
          <cell r="B254" t="str">
            <v>Chi phÝ tiÒn l­¬ng</v>
          </cell>
        </row>
        <row r="255">
          <cell r="A255">
            <v>64297</v>
          </cell>
          <cell r="B255" t="str">
            <v>Chi phÝ vËn chuyÓn hµng b¸n</v>
          </cell>
        </row>
        <row r="256">
          <cell r="A256">
            <v>64298</v>
          </cell>
          <cell r="B256" t="str">
            <v>Chi phÝ tiÕp kh¸ch</v>
          </cell>
        </row>
        <row r="257">
          <cell r="A257">
            <v>64299</v>
          </cell>
          <cell r="B257" t="str">
            <v>Chi phÝ kh¸c</v>
          </cell>
        </row>
        <row r="258">
          <cell r="A258" t="str">
            <v>642KC</v>
          </cell>
          <cell r="B258" t="str">
            <v>KÕt chuyÓn chi phÝ qu¶n lý</v>
          </cell>
        </row>
        <row r="259">
          <cell r="A259">
            <v>7</v>
          </cell>
          <cell r="B259" t="str">
            <v>7. Thu nhËp ho¹t ®éng kh¸c</v>
          </cell>
        </row>
        <row r="260">
          <cell r="A260">
            <v>711</v>
          </cell>
          <cell r="B260" t="str">
            <v>Thu nhËp ho¹t ®éng tµi chÝnh</v>
          </cell>
        </row>
        <row r="261">
          <cell r="A261">
            <v>7111</v>
          </cell>
          <cell r="B261" t="str">
            <v>Thu nhËp gãp vèn LD</v>
          </cell>
        </row>
        <row r="262">
          <cell r="A262">
            <v>7112</v>
          </cell>
          <cell r="B262" t="str">
            <v>Thu nhËp mua b¸n chøng kho¸n</v>
          </cell>
        </row>
        <row r="263">
          <cell r="A263">
            <v>7113</v>
          </cell>
          <cell r="B263" t="str">
            <v>Thu nhËp cho thuª tµi s¶n</v>
          </cell>
        </row>
        <row r="264">
          <cell r="A264">
            <v>7114</v>
          </cell>
          <cell r="B264" t="str">
            <v>Thu nhËp l·i tiÒn göi NHµng</v>
          </cell>
        </row>
        <row r="265">
          <cell r="A265">
            <v>7115</v>
          </cell>
          <cell r="B265" t="str">
            <v>Thu nhËp l·i cho vay vèn</v>
          </cell>
        </row>
        <row r="266">
          <cell r="A266">
            <v>7116</v>
          </cell>
          <cell r="B266" t="str">
            <v>Thu nhËp l·i b¸n ngo¹i tÖ</v>
          </cell>
        </row>
        <row r="267">
          <cell r="A267" t="str">
            <v>711KC</v>
          </cell>
          <cell r="B267" t="str">
            <v>KÕt chuyÓn ho¹t ®éng tµi chÝnh</v>
          </cell>
        </row>
        <row r="268">
          <cell r="A268">
            <v>721</v>
          </cell>
          <cell r="B268" t="str">
            <v>C¸c kho¶n thu nhËp bÊt th­êng</v>
          </cell>
        </row>
        <row r="269">
          <cell r="A269">
            <v>7211</v>
          </cell>
          <cell r="B269" t="str">
            <v>TN do thanh lý, b¸n TSC§</v>
          </cell>
        </row>
        <row r="270">
          <cell r="A270">
            <v>7212</v>
          </cell>
          <cell r="B270" t="str">
            <v>TN do vi ph¹m hîp ®ång</v>
          </cell>
        </row>
        <row r="271">
          <cell r="A271">
            <v>7213</v>
          </cell>
          <cell r="B271" t="str">
            <v>TN nî khã ®ßi kh«ng cã chñ</v>
          </cell>
        </row>
        <row r="272">
          <cell r="A272">
            <v>7214</v>
          </cell>
          <cell r="B272" t="str">
            <v>TN do bá sãt khi h¹ch to¸n</v>
          </cell>
        </row>
        <row r="273">
          <cell r="A273">
            <v>7219</v>
          </cell>
          <cell r="B273" t="str">
            <v>Thu nhËp bÊt th­êng kh¸c</v>
          </cell>
        </row>
        <row r="274">
          <cell r="A274" t="str">
            <v>721GTGT</v>
          </cell>
          <cell r="B274" t="str">
            <v>TN ThuÕ GTGT ®­îc miÔn gi¶m</v>
          </cell>
        </row>
        <row r="275">
          <cell r="A275" t="str">
            <v>721KC</v>
          </cell>
          <cell r="B275" t="str">
            <v>KÕt chuyÓn thu nhËp bÊt th­êng</v>
          </cell>
        </row>
        <row r="276">
          <cell r="A276">
            <v>8</v>
          </cell>
          <cell r="B276" t="str">
            <v>8. Chi phÝ ho¹t ®éng kh¸c</v>
          </cell>
        </row>
        <row r="277">
          <cell r="A277">
            <v>811</v>
          </cell>
          <cell r="B277" t="str">
            <v>Chi phÝ ho¹t ®éng tµi chÝnh</v>
          </cell>
        </row>
        <row r="278">
          <cell r="A278">
            <v>8111</v>
          </cell>
          <cell r="B278" t="str">
            <v>CP liªn doanh</v>
          </cell>
        </row>
        <row r="279">
          <cell r="A279">
            <v>8112</v>
          </cell>
          <cell r="B279" t="str">
            <v>CP cho thuª tµi chÝnh</v>
          </cell>
        </row>
        <row r="280">
          <cell r="A280">
            <v>8113</v>
          </cell>
          <cell r="B280" t="str">
            <v>CP mua b¸n ngo¹i tÖ</v>
          </cell>
        </row>
        <row r="281">
          <cell r="A281">
            <v>8114</v>
          </cell>
          <cell r="B281" t="str">
            <v>CP dù phßng ®Çu t­ chøng kho¸n</v>
          </cell>
        </row>
        <row r="282">
          <cell r="A282">
            <v>8119</v>
          </cell>
          <cell r="B282" t="str">
            <v>CP ho¹t ®éng TC kh¸c</v>
          </cell>
        </row>
        <row r="283">
          <cell r="A283" t="str">
            <v>811KC</v>
          </cell>
          <cell r="B283" t="str">
            <v>KÕt chuyÓn chi phÝ H§TC</v>
          </cell>
        </row>
        <row r="284">
          <cell r="A284">
            <v>821</v>
          </cell>
          <cell r="B284" t="str">
            <v>Chi phÝ bÊt th­êng</v>
          </cell>
        </row>
        <row r="285">
          <cell r="A285">
            <v>8211</v>
          </cell>
          <cell r="B285" t="str">
            <v>CP thanh lý TS</v>
          </cell>
        </row>
        <row r="286">
          <cell r="A286">
            <v>8212</v>
          </cell>
          <cell r="B286" t="str">
            <v>CP tiÒn ph¹t vi ph¹m Hîp ®ång</v>
          </cell>
        </row>
        <row r="287">
          <cell r="A287">
            <v>8213</v>
          </cell>
          <cell r="B287" t="str">
            <v>CP ph¹t, truy thu thuÕ</v>
          </cell>
        </row>
        <row r="288">
          <cell r="A288">
            <v>8219</v>
          </cell>
          <cell r="B288" t="str">
            <v>CP bÊt th­êng kh¸c</v>
          </cell>
        </row>
        <row r="289">
          <cell r="A289" t="str">
            <v>821KC</v>
          </cell>
          <cell r="B289" t="str">
            <v>KÕt chuyÓn chi phÝ bÊt th­êng</v>
          </cell>
        </row>
        <row r="290">
          <cell r="A290">
            <v>9</v>
          </cell>
          <cell r="B290" t="str">
            <v>9. X¸c ®Þnh kÕt qu¶ KD</v>
          </cell>
        </row>
        <row r="291">
          <cell r="A291">
            <v>911</v>
          </cell>
          <cell r="B291" t="str">
            <v>X¸c ®Þnh kÕt qu¶ KD</v>
          </cell>
        </row>
        <row r="292">
          <cell r="A292" t="str">
            <v>911KC</v>
          </cell>
          <cell r="B292" t="str">
            <v>KÕt chuyÓn X¸c ®Þnh kÕt qu¶ KD</v>
          </cell>
        </row>
      </sheetData>
      <sheetData sheetId="4" refreshError="1"/>
      <sheetData sheetId="5" refreshError="1"/>
      <sheetData sheetId="6" refreshError="1"/>
      <sheetData sheetId="7"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kt38"/>
    </sheetNames>
    <definedNames>
      <definedName name="OK_Dialog3Dr"/>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enmat6"/>
    </sheetNames>
    <definedNames>
      <definedName name="OK_thke_CHI_toan_bo_2_cap"/>
    </definedNames>
    <sheetDataSet>
      <sheetData sheetId="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
      <sheetName val="CTKT40"/>
    </sheetNames>
    <definedNames>
      <definedName name="OK_Dlg3Dr"/>
    </definedNames>
    <sheetDataSet>
      <sheetData sheetId="0"/>
      <sheetData sheetId="1"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7"/>
    </sheetNames>
    <definedNames>
      <definedName name="OK_Loc_1Tk_1Dv"/>
      <definedName name="OK_Trich_1_Don_vi"/>
    </definedNames>
    <sheetDataSet>
      <sheetData sheetId="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enmat6"/>
    </sheetNames>
    <definedNames>
      <definedName name="OK_thke_CHI_toan_bo_2_cap"/>
      <definedName name="OK_thke_THU_toan_bo_2_cap"/>
      <definedName name="OK_thke_thuchi_toan_bo_2_cap"/>
    </definedNames>
    <sheetDataSet>
      <sheetData sheetId="0"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4"/>
    </sheetNames>
    <definedNames>
      <definedName name="OK_Trich_1tk_1dv"/>
    </definedNames>
    <sheetDataSet>
      <sheetData sheetId="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ine"/>
    </sheetNames>
    <sheetDataSet>
      <sheetData sheetId="0" refreshError="1">
        <row r="5">
          <cell r="A5">
            <v>0</v>
          </cell>
          <cell r="B5">
            <v>0</v>
          </cell>
          <cell r="C5" t="str">
            <v>cá chai ghép</v>
          </cell>
          <cell r="D5">
            <v>6.5</v>
          </cell>
          <cell r="E5">
            <v>0</v>
          </cell>
        </row>
        <row r="6">
          <cell r="A6">
            <v>0</v>
          </cell>
          <cell r="B6">
            <v>0</v>
          </cell>
          <cell r="C6" t="str">
            <v>Ghẹ</v>
          </cell>
          <cell r="D6">
            <v>8</v>
          </cell>
          <cell r="E6">
            <v>0</v>
          </cell>
        </row>
        <row r="7">
          <cell r="A7">
            <v>0</v>
          </cell>
          <cell r="B7">
            <v>0</v>
          </cell>
          <cell r="C7">
            <v>0</v>
          </cell>
          <cell r="D7">
            <v>0</v>
          </cell>
          <cell r="E7">
            <v>0</v>
          </cell>
        </row>
        <row r="8">
          <cell r="A8">
            <v>0</v>
          </cell>
          <cell r="B8">
            <v>0</v>
          </cell>
          <cell r="C8">
            <v>0</v>
          </cell>
          <cell r="D8">
            <v>0</v>
          </cell>
        </row>
        <row r="9">
          <cell r="A9">
            <v>0</v>
          </cell>
          <cell r="B9">
            <v>0</v>
          </cell>
          <cell r="C9">
            <v>0</v>
          </cell>
          <cell r="D9">
            <v>0</v>
          </cell>
          <cell r="E9">
            <v>0</v>
          </cell>
        </row>
        <row r="10">
          <cell r="A10" t="str">
            <v>Người bán</v>
          </cell>
          <cell r="B10">
            <v>0</v>
          </cell>
          <cell r="C10">
            <v>0</v>
          </cell>
          <cell r="D10" t="str">
            <v>Tỉnh</v>
          </cell>
          <cell r="E10" t="str">
            <v>Tên mặt hàng</v>
          </cell>
        </row>
        <row r="11">
          <cell r="A11" t="str">
            <v>Họ tên</v>
          </cell>
          <cell r="B11" t="str">
            <v>CMND</v>
          </cell>
          <cell r="C11" t="str">
            <v>Địa chỉ</v>
          </cell>
          <cell r="D11">
            <v>0</v>
          </cell>
        </row>
        <row r="12">
          <cell r="A12" t="str">
            <v>Võ Văn Thắng</v>
          </cell>
          <cell r="B12">
            <v>320044169</v>
          </cell>
          <cell r="C12" t="str">
            <v>Ba Tri - Bến Tre</v>
          </cell>
          <cell r="D12" t="str">
            <v>Bến Tre</v>
          </cell>
        </row>
        <row r="13">
          <cell r="A13" t="str">
            <v>Nguyễn Thị Hồng Hoa</v>
          </cell>
          <cell r="B13">
            <v>320744085</v>
          </cell>
          <cell r="C13" t="str">
            <v>Ba Tri - Bến Tre</v>
          </cell>
          <cell r="D13" t="str">
            <v>Bến Tre</v>
          </cell>
        </row>
        <row r="14">
          <cell r="A14" t="str">
            <v>Nguyễn Thành Phong</v>
          </cell>
          <cell r="B14">
            <v>320775664</v>
          </cell>
          <cell r="C14" t="str">
            <v>Ba Tri - Bến Tre</v>
          </cell>
          <cell r="D14" t="str">
            <v>Bến Tre</v>
          </cell>
          <cell r="E14">
            <v>0</v>
          </cell>
        </row>
        <row r="15">
          <cell r="A15" t="str">
            <v>Nguyễn Văn Tha</v>
          </cell>
          <cell r="B15">
            <v>320807672</v>
          </cell>
          <cell r="C15" t="str">
            <v>Ba Tri - Bến Tre</v>
          </cell>
          <cell r="D15" t="str">
            <v>Bến Tre</v>
          </cell>
        </row>
        <row r="16">
          <cell r="A16" t="str">
            <v>Lý Thị Thảo</v>
          </cell>
          <cell r="B16">
            <v>320881573</v>
          </cell>
          <cell r="C16" t="str">
            <v>Ba Tri - Bến Tre</v>
          </cell>
          <cell r="D16" t="str">
            <v>Bến Tre</v>
          </cell>
          <cell r="E16">
            <v>0</v>
          </cell>
        </row>
        <row r="17">
          <cell r="A17" t="str">
            <v>Nguyễn Thị Tuyết Đang</v>
          </cell>
          <cell r="B17">
            <v>320883374</v>
          </cell>
          <cell r="C17" t="str">
            <v>Ba Tri - Bến Tre</v>
          </cell>
          <cell r="D17" t="str">
            <v>Bến Tre</v>
          </cell>
          <cell r="E17">
            <v>0</v>
          </cell>
        </row>
        <row r="18">
          <cell r="A18" t="str">
            <v>Nguyễn Văn Phong</v>
          </cell>
          <cell r="B18">
            <v>320892558</v>
          </cell>
          <cell r="C18" t="str">
            <v>Ba Tri - Bến Tre</v>
          </cell>
          <cell r="D18" t="str">
            <v>Bến Tre</v>
          </cell>
        </row>
        <row r="19">
          <cell r="A19" t="str">
            <v>Trương Thị Nhớ</v>
          </cell>
          <cell r="B19">
            <v>320892578</v>
          </cell>
          <cell r="C19" t="str">
            <v>Ba Tri - Bến Tre</v>
          </cell>
          <cell r="D19" t="str">
            <v>Bến Tre</v>
          </cell>
          <cell r="E19">
            <v>0</v>
          </cell>
        </row>
        <row r="20">
          <cell r="A20" t="str">
            <v>Nguyễn Thanh Hoàng</v>
          </cell>
          <cell r="B20">
            <v>321413712</v>
          </cell>
          <cell r="C20" t="str">
            <v>Ba Tri - Bến Tre</v>
          </cell>
          <cell r="D20" t="str">
            <v>Bến Tre</v>
          </cell>
          <cell r="E20">
            <v>0</v>
          </cell>
        </row>
        <row r="21">
          <cell r="A21" t="str">
            <v>Lê Thành Lê</v>
          </cell>
          <cell r="B21">
            <v>320593933</v>
          </cell>
          <cell r="C21" t="str">
            <v>Giồng Trôm - Bến Tre</v>
          </cell>
          <cell r="D21" t="str">
            <v>Bến Tre</v>
          </cell>
          <cell r="E21">
            <v>0</v>
          </cell>
        </row>
        <row r="22">
          <cell r="A22" t="str">
            <v>Đỗ Ngọc Trương</v>
          </cell>
          <cell r="B22">
            <v>320876542</v>
          </cell>
          <cell r="C22" t="str">
            <v>Giồng Trôm - Bến Tre</v>
          </cell>
          <cell r="D22" t="str">
            <v>Bến Tre</v>
          </cell>
          <cell r="E22">
            <v>0</v>
          </cell>
        </row>
        <row r="23">
          <cell r="A23" t="str">
            <v>Đặng Thanh Phong</v>
          </cell>
          <cell r="B23">
            <v>320876558</v>
          </cell>
          <cell r="C23" t="str">
            <v>Giồng Trôm - Bến Tre</v>
          </cell>
          <cell r="D23" t="str">
            <v>Bến Tre</v>
          </cell>
          <cell r="E23">
            <v>0</v>
          </cell>
        </row>
        <row r="24">
          <cell r="A24" t="str">
            <v>Nguyễn Văn Hiền</v>
          </cell>
          <cell r="B24">
            <v>320878054</v>
          </cell>
          <cell r="C24" t="str">
            <v>Giồng Trôm - Bến Tre</v>
          </cell>
          <cell r="D24" t="str">
            <v>Bến Tre</v>
          </cell>
        </row>
        <row r="25">
          <cell r="A25" t="str">
            <v>Nguyễn Thanh Hải</v>
          </cell>
          <cell r="B25">
            <v>321179471</v>
          </cell>
          <cell r="C25" t="str">
            <v>Giồng Trôm - Bến Tre</v>
          </cell>
          <cell r="D25" t="str">
            <v>Bến Tre</v>
          </cell>
          <cell r="E25">
            <v>0</v>
          </cell>
        </row>
        <row r="26">
          <cell r="A26" t="str">
            <v>Phạm Tuấn Anh</v>
          </cell>
          <cell r="B26">
            <v>321478047</v>
          </cell>
          <cell r="C26" t="str">
            <v>Thạnh Phú - Bến Tre</v>
          </cell>
          <cell r="D26" t="str">
            <v>Bến Tre</v>
          </cell>
          <cell r="E26">
            <v>0</v>
          </cell>
        </row>
        <row r="27">
          <cell r="A27" t="str">
            <v>Huỳnh Ngọc Thu</v>
          </cell>
          <cell r="B27">
            <v>320522056</v>
          </cell>
          <cell r="C27" t="str">
            <v>Bến Tre</v>
          </cell>
          <cell r="D27" t="str">
            <v>Bến Tre</v>
          </cell>
          <cell r="E27" t="str">
            <v>Cá chỉ vàng</v>
          </cell>
        </row>
        <row r="28">
          <cell r="A28" t="str">
            <v>Trần Thị Nê</v>
          </cell>
          <cell r="B28">
            <v>320747922</v>
          </cell>
          <cell r="C28" t="str">
            <v>Giồng Trôm - Bến Tre</v>
          </cell>
          <cell r="D28" t="str">
            <v>Bến Tre</v>
          </cell>
          <cell r="E28" t="str">
            <v>Cá chỉ vàng</v>
          </cell>
        </row>
        <row r="29">
          <cell r="A29" t="str">
            <v>Lê Thị Diễm</v>
          </cell>
          <cell r="B29">
            <v>320878272</v>
          </cell>
          <cell r="C29" t="str">
            <v>Giồng Trôm - Bến Tre</v>
          </cell>
          <cell r="D29" t="str">
            <v>Bến Tre</v>
          </cell>
          <cell r="E29" t="str">
            <v>Cá chỉ vàng</v>
          </cell>
        </row>
        <row r="30">
          <cell r="A30" t="str">
            <v>Trương Thị Mỉm</v>
          </cell>
          <cell r="B30">
            <v>320897817</v>
          </cell>
          <cell r="C30" t="str">
            <v>Mỏ Cày - Bến Tre</v>
          </cell>
          <cell r="D30" t="str">
            <v>Bến Tre</v>
          </cell>
          <cell r="E30" t="str">
            <v>Cá chỉ vàng</v>
          </cell>
        </row>
        <row r="31">
          <cell r="A31" t="str">
            <v>Nguyễn Thị Loan</v>
          </cell>
          <cell r="B31">
            <v>321009246</v>
          </cell>
          <cell r="C31" t="str">
            <v>Mỏ Cày - Bến Tre</v>
          </cell>
          <cell r="D31" t="str">
            <v>Bến Tre</v>
          </cell>
          <cell r="E31" t="str">
            <v>Cá chỉ vàng</v>
          </cell>
        </row>
        <row r="32">
          <cell r="A32" t="str">
            <v>Lê Thị Diệu</v>
          </cell>
          <cell r="B32">
            <v>250746332</v>
          </cell>
          <cell r="C32" t="str">
            <v>Đức Linh - Bình Thuận</v>
          </cell>
          <cell r="D32" t="str">
            <v>Bình Thuận</v>
          </cell>
          <cell r="E32" t="str">
            <v>Cá cơm</v>
          </cell>
        </row>
        <row r="33">
          <cell r="A33" t="str">
            <v>Lê Thị Thiện Em</v>
          </cell>
          <cell r="B33">
            <v>260682094</v>
          </cell>
          <cell r="C33" t="str">
            <v>Đức Linh - Bình Thuận</v>
          </cell>
          <cell r="D33" t="str">
            <v>Bình Thuận</v>
          </cell>
          <cell r="E33" t="str">
            <v>Cá cơm</v>
          </cell>
        </row>
        <row r="34">
          <cell r="A34" t="str">
            <v>Trần Văn An</v>
          </cell>
          <cell r="B34">
            <v>260690910</v>
          </cell>
          <cell r="C34" t="str">
            <v>Hàm Tân - Bình Thuận</v>
          </cell>
          <cell r="D34" t="str">
            <v>Bình Thuận</v>
          </cell>
          <cell r="E34" t="str">
            <v>Cá cơm</v>
          </cell>
        </row>
        <row r="35">
          <cell r="A35" t="str">
            <v>Nguyễn Thị Hội</v>
          </cell>
          <cell r="B35" t="str">
            <v>020714486</v>
          </cell>
          <cell r="C35" t="str">
            <v>Long Hương - Bình Thuận</v>
          </cell>
          <cell r="D35" t="str">
            <v>Bình Thuận</v>
          </cell>
          <cell r="E35" t="str">
            <v>Cá cơm</v>
          </cell>
        </row>
        <row r="36">
          <cell r="A36" t="str">
            <v>Nguyễn Thanh Bình</v>
          </cell>
          <cell r="B36">
            <v>260178873</v>
          </cell>
          <cell r="C36" t="str">
            <v>Phan Thiết - Bình Thuận</v>
          </cell>
          <cell r="D36" t="str">
            <v>Bình Thuận</v>
          </cell>
          <cell r="E36" t="str">
            <v>Cá cơm</v>
          </cell>
        </row>
        <row r="37">
          <cell r="A37" t="str">
            <v>Nguyễn Văn Hạnh</v>
          </cell>
          <cell r="B37">
            <v>260850613</v>
          </cell>
          <cell r="C37" t="str">
            <v>Phan Thiết - Bình Thuận</v>
          </cell>
          <cell r="D37" t="str">
            <v>Bình Thuận</v>
          </cell>
          <cell r="E37" t="str">
            <v>Cá cơm</v>
          </cell>
        </row>
        <row r="38">
          <cell r="A38" t="str">
            <v>Trần Thị Thu Hiếu</v>
          </cell>
          <cell r="B38">
            <v>280853616</v>
          </cell>
          <cell r="C38" t="str">
            <v>Phan Thiết - Bình Thuận</v>
          </cell>
          <cell r="D38" t="str">
            <v>Bình Thuận</v>
          </cell>
          <cell r="E38" t="str">
            <v>Cá cơm</v>
          </cell>
        </row>
        <row r="39">
          <cell r="A39" t="str">
            <v>Nguyễn Văn Nhân</v>
          </cell>
          <cell r="B39">
            <v>261005222</v>
          </cell>
          <cell r="C39" t="str">
            <v>Thanh Hải - Bình Thuận</v>
          </cell>
          <cell r="D39" t="str">
            <v>Bình Thuận</v>
          </cell>
          <cell r="E39" t="str">
            <v>Cá cơm</v>
          </cell>
        </row>
        <row r="40">
          <cell r="A40" t="str">
            <v>Nguyễn Thị Kiều Oanh</v>
          </cell>
          <cell r="B40">
            <v>381156240</v>
          </cell>
          <cell r="C40" t="str">
            <v>Cà Mau</v>
          </cell>
          <cell r="D40" t="str">
            <v>Cà Mau</v>
          </cell>
          <cell r="E40" t="str">
            <v>Cá mai</v>
          </cell>
        </row>
        <row r="41">
          <cell r="A41" t="str">
            <v>Nguyễn Thị Hồng Tơ</v>
          </cell>
          <cell r="B41">
            <v>381222859</v>
          </cell>
          <cell r="C41" t="str">
            <v>Cái Đước - Cà Mau</v>
          </cell>
          <cell r="D41" t="str">
            <v>Cà Mau</v>
          </cell>
          <cell r="E41" t="str">
            <v>Cá mai</v>
          </cell>
        </row>
        <row r="42">
          <cell r="A42" t="str">
            <v>Phạm Thị Ngọc</v>
          </cell>
          <cell r="B42">
            <v>220557300</v>
          </cell>
          <cell r="C42" t="str">
            <v>Nha Trang - Khánh Hoà</v>
          </cell>
          <cell r="D42" t="str">
            <v>Khánh Hoà</v>
          </cell>
          <cell r="E42" t="str">
            <v>Cá mai</v>
          </cell>
        </row>
        <row r="43">
          <cell r="A43" t="str">
            <v>Võ Thị Huyền</v>
          </cell>
          <cell r="B43">
            <v>370615318</v>
          </cell>
          <cell r="C43" t="str">
            <v>Gò Quao - Kiên Giang</v>
          </cell>
          <cell r="D43" t="str">
            <v>Kiên Giang</v>
          </cell>
          <cell r="E43" t="str">
            <v>Cá mai, cá đổng, mực</v>
          </cell>
        </row>
        <row r="44">
          <cell r="A44" t="str">
            <v>Nguyễn Thị Bé Hai</v>
          </cell>
          <cell r="B44">
            <v>370825748</v>
          </cell>
          <cell r="C44" t="str">
            <v>Gò Quao - Kiên Giang</v>
          </cell>
          <cell r="D44" t="str">
            <v>Kiên Giang</v>
          </cell>
          <cell r="E44" t="str">
            <v>Cá mai, cá đổng, mực</v>
          </cell>
        </row>
        <row r="45">
          <cell r="A45" t="str">
            <v>Lâm Thị Loan</v>
          </cell>
          <cell r="B45">
            <v>370698949</v>
          </cell>
          <cell r="C45" t="str">
            <v>Hòn Đất, Kiên Giang</v>
          </cell>
          <cell r="D45" t="str">
            <v>Kiên Giang</v>
          </cell>
          <cell r="E45" t="str">
            <v>KG 90428TS, KG90139TS, KG91737TS</v>
          </cell>
        </row>
        <row r="46">
          <cell r="A46" t="str">
            <v>Vũ Thị Lan</v>
          </cell>
          <cell r="B46">
            <v>370803567</v>
          </cell>
          <cell r="C46" t="str">
            <v>Kiên lương - Kiên Giang</v>
          </cell>
          <cell r="D46" t="str">
            <v>Kiên Giang</v>
          </cell>
          <cell r="E46" t="str">
            <v>Cá mai, cá đổng, mực</v>
          </cell>
        </row>
        <row r="47">
          <cell r="A47" t="str">
            <v>Trương Quốc Tuấn</v>
          </cell>
          <cell r="B47">
            <v>370004125</v>
          </cell>
          <cell r="C47" t="str">
            <v>Rạch Giá - Kiên Giang</v>
          </cell>
          <cell r="D47" t="str">
            <v>Kiên Giang</v>
          </cell>
          <cell r="E47" t="str">
            <v>Cá mai, cá đổng, mực</v>
          </cell>
        </row>
        <row r="48">
          <cell r="A48" t="str">
            <v>Nguyễn Văn Hải</v>
          </cell>
          <cell r="B48">
            <v>370033286</v>
          </cell>
          <cell r="C48" t="str">
            <v>Rạch Giá - Kiên Giang</v>
          </cell>
          <cell r="D48" t="str">
            <v>Kiên Giang</v>
          </cell>
          <cell r="E48" t="str">
            <v>Mực</v>
          </cell>
        </row>
        <row r="49">
          <cell r="A49" t="str">
            <v>Huỳnh Thị Kiều</v>
          </cell>
          <cell r="B49">
            <v>370047763</v>
          </cell>
          <cell r="C49" t="str">
            <v>Rạch Giá - Kiên Giang</v>
          </cell>
          <cell r="D49" t="str">
            <v>Kiên Giang</v>
          </cell>
          <cell r="E49" t="str">
            <v>Mực</v>
          </cell>
        </row>
        <row r="50">
          <cell r="A50" t="str">
            <v>Nguyễn Thị Kim Vân</v>
          </cell>
          <cell r="B50">
            <v>370054438</v>
          </cell>
          <cell r="C50" t="str">
            <v>Rạch Giá - Kiên Giang</v>
          </cell>
          <cell r="D50" t="str">
            <v>Kiên Giang</v>
          </cell>
          <cell r="E50" t="str">
            <v>Cá chỉ vàng</v>
          </cell>
        </row>
        <row r="51">
          <cell r="A51" t="str">
            <v>Phan Quốc Việt</v>
          </cell>
          <cell r="B51">
            <v>370209938</v>
          </cell>
          <cell r="C51" t="str">
            <v>Rạch Giá - Kiên Giang</v>
          </cell>
          <cell r="D51" t="str">
            <v>Kiên Giang</v>
          </cell>
          <cell r="E51" t="str">
            <v>Mực</v>
          </cell>
        </row>
        <row r="52">
          <cell r="A52" t="str">
            <v>Phạm Thị Bảy</v>
          </cell>
          <cell r="B52">
            <v>370324838</v>
          </cell>
          <cell r="C52" t="str">
            <v>Rạch Giá - Kiên Giang</v>
          </cell>
          <cell r="D52" t="str">
            <v>Kiên Giang</v>
          </cell>
          <cell r="E52" t="str">
            <v>Cá mai, cá đổng, mực</v>
          </cell>
        </row>
        <row r="53">
          <cell r="A53" t="str">
            <v>Tiêu Vĩnh Phát</v>
          </cell>
          <cell r="B53">
            <v>370511387</v>
          </cell>
          <cell r="C53" t="str">
            <v>Rạch Giá - Kiên Giang</v>
          </cell>
          <cell r="D53" t="str">
            <v>Kiên Giang</v>
          </cell>
          <cell r="E53" t="str">
            <v>Cá chỉ vàng</v>
          </cell>
        </row>
        <row r="54">
          <cell r="A54" t="str">
            <v>Phan Quốc Vũ</v>
          </cell>
          <cell r="B54">
            <v>370782417</v>
          </cell>
          <cell r="C54" t="str">
            <v>Rạch Giá - Kiên Giang</v>
          </cell>
          <cell r="D54" t="str">
            <v>Kiên Giang</v>
          </cell>
          <cell r="E54" t="str">
            <v>Mực</v>
          </cell>
        </row>
        <row r="55">
          <cell r="A55" t="str">
            <v>Vương Hải Thạnh</v>
          </cell>
          <cell r="B55">
            <v>370948627</v>
          </cell>
          <cell r="C55" t="str">
            <v>Rạch Giá - Kiên Giang</v>
          </cell>
          <cell r="D55" t="str">
            <v>Kiên Giang</v>
          </cell>
          <cell r="E55" t="str">
            <v>Cá chỉ vàng</v>
          </cell>
        </row>
        <row r="56">
          <cell r="A56" t="str">
            <v>Trần Huỳnh Em</v>
          </cell>
          <cell r="B56">
            <v>371008704</v>
          </cell>
          <cell r="C56" t="str">
            <v>Rạch Giá - Kiên Giang</v>
          </cell>
          <cell r="D56" t="str">
            <v>Kiên Giang</v>
          </cell>
          <cell r="E56" t="str">
            <v>Mực</v>
          </cell>
        </row>
        <row r="57">
          <cell r="A57" t="str">
            <v>Lê Hoàng Long</v>
          </cell>
          <cell r="B57">
            <v>371139593</v>
          </cell>
          <cell r="C57" t="str">
            <v>Rạch Giá - Kiên Giang</v>
          </cell>
          <cell r="D57" t="str">
            <v>Kiên Giang</v>
          </cell>
          <cell r="E57" t="str">
            <v>Cá chỉ vàng</v>
          </cell>
        </row>
        <row r="58">
          <cell r="A58" t="str">
            <v>Trần Ngọc Quyên</v>
          </cell>
          <cell r="B58">
            <v>371166950</v>
          </cell>
          <cell r="C58" t="str">
            <v>Rạch Giá - Kiên Giang</v>
          </cell>
          <cell r="D58" t="str">
            <v>Kiên Giang</v>
          </cell>
          <cell r="E58" t="str">
            <v>Cá chỉ vàng</v>
          </cell>
        </row>
        <row r="59">
          <cell r="A59" t="str">
            <v>Trần Thị Tuyết</v>
          </cell>
          <cell r="B59">
            <v>370261883</v>
          </cell>
          <cell r="C59" t="str">
            <v>Vĩnh Thuận - Kiên Giang</v>
          </cell>
          <cell r="D59" t="str">
            <v>Kiên Giang</v>
          </cell>
          <cell r="E59" t="str">
            <v>Cá mai, cá đổng, mực</v>
          </cell>
        </row>
        <row r="60">
          <cell r="A60" t="str">
            <v>Lê Thị Kim Thanh</v>
          </cell>
          <cell r="B60">
            <v>311514350</v>
          </cell>
          <cell r="C60" t="str">
            <v>Châu Thành - Tiền Giang</v>
          </cell>
          <cell r="D60" t="str">
            <v>Tiền Giang</v>
          </cell>
          <cell r="E60" t="str">
            <v>Cá chỉ vàng</v>
          </cell>
        </row>
        <row r="61">
          <cell r="A61" t="str">
            <v>Lê Thị Kim Liên</v>
          </cell>
          <cell r="B61">
            <v>311704830</v>
          </cell>
          <cell r="C61" t="str">
            <v>Châu Thành - Tiền Giang</v>
          </cell>
          <cell r="D61" t="str">
            <v>Tiền Giang</v>
          </cell>
          <cell r="E61" t="str">
            <v>Cá chỉ vàng</v>
          </cell>
        </row>
        <row r="62">
          <cell r="A62" t="str">
            <v>Nguyễn Thị Mộng Tuyền</v>
          </cell>
          <cell r="B62">
            <v>311318331</v>
          </cell>
          <cell r="C62" t="str">
            <v>Gò Công Đông - Tiền Giang</v>
          </cell>
          <cell r="D62" t="str">
            <v>Tiền Giang</v>
          </cell>
          <cell r="E62" t="str">
            <v>Cá chỉ vàng</v>
          </cell>
        </row>
        <row r="63">
          <cell r="A63" t="str">
            <v>Đỗ Thị Hoàng Mai</v>
          </cell>
          <cell r="B63">
            <v>310882191</v>
          </cell>
          <cell r="C63" t="str">
            <v>Gò Công Tây - Tiền Giang</v>
          </cell>
          <cell r="D63" t="str">
            <v>Tiền Giang</v>
          </cell>
          <cell r="E63" t="str">
            <v>Cá chỉ vàng</v>
          </cell>
        </row>
        <row r="64">
          <cell r="A64" t="str">
            <v>Phạm Thị Chính</v>
          </cell>
          <cell r="B64">
            <v>310882158</v>
          </cell>
          <cell r="C64" t="str">
            <v xml:space="preserve">Gò Công Tây - Tiền Giang </v>
          </cell>
          <cell r="D64" t="str">
            <v>Tiền Giang</v>
          </cell>
          <cell r="E64" t="str">
            <v>Cá chỉ vàng</v>
          </cell>
        </row>
        <row r="65">
          <cell r="A65" t="str">
            <v>Trần Thị Lang</v>
          </cell>
          <cell r="B65">
            <v>310033074</v>
          </cell>
          <cell r="C65" t="str">
            <v>Mỹ Tho - Tiền Giang</v>
          </cell>
          <cell r="D65" t="str">
            <v>Tiền Giang</v>
          </cell>
          <cell r="E65" t="str">
            <v>Cá chỉ vàng</v>
          </cell>
        </row>
        <row r="66">
          <cell r="A66" t="str">
            <v>Lê Văn Thành</v>
          </cell>
          <cell r="B66">
            <v>310526150</v>
          </cell>
          <cell r="C66" t="str">
            <v>Mỹ Tho - Tiền Giang</v>
          </cell>
          <cell r="D66" t="str">
            <v>Tiền Giang</v>
          </cell>
          <cell r="E66" t="str">
            <v>Cá chỉ vàng</v>
          </cell>
        </row>
        <row r="67">
          <cell r="A67" t="str">
            <v>Nguyễn Văn Lắm</v>
          </cell>
          <cell r="B67">
            <v>310703274</v>
          </cell>
          <cell r="C67" t="str">
            <v>Mỹ Tho - Tiền Giang</v>
          </cell>
          <cell r="D67" t="str">
            <v>Tiền Giang</v>
          </cell>
          <cell r="E67" t="str">
            <v>Cá chỉ vàng</v>
          </cell>
        </row>
        <row r="68">
          <cell r="A68" t="str">
            <v>Phạm Thị Ngọc</v>
          </cell>
          <cell r="B68">
            <v>273042454</v>
          </cell>
          <cell r="C68" t="str">
            <v>Bà Rịa Vũng Tàu</v>
          </cell>
          <cell r="D68" t="str">
            <v>Vũng Tàu</v>
          </cell>
          <cell r="E68" t="str">
            <v>Br 7799TS</v>
          </cell>
        </row>
        <row r="69">
          <cell r="A69" t="str">
            <v>Võ Thị Bảy</v>
          </cell>
          <cell r="B69">
            <v>270106056</v>
          </cell>
          <cell r="C69" t="str">
            <v>Vũng Tàu</v>
          </cell>
          <cell r="D69" t="str">
            <v>Vũng Tàu</v>
          </cell>
          <cell r="E69" t="str">
            <v>Br 4147TS</v>
          </cell>
        </row>
        <row r="70">
          <cell r="A70" t="str">
            <v>Võ Văn Bá</v>
          </cell>
          <cell r="B70">
            <v>270176684</v>
          </cell>
          <cell r="C70" t="str">
            <v>Vũng Tàu</v>
          </cell>
          <cell r="D70" t="str">
            <v>Vũng Tàu</v>
          </cell>
          <cell r="E70" t="str">
            <v>Br 5400TS</v>
          </cell>
        </row>
        <row r="71">
          <cell r="A71" t="str">
            <v>Nguyễn Thanh Vân</v>
          </cell>
          <cell r="B71">
            <v>270176960</v>
          </cell>
          <cell r="C71" t="str">
            <v>Vũng Tàu</v>
          </cell>
          <cell r="D71" t="str">
            <v>Vũng Tàu</v>
          </cell>
          <cell r="E71" t="str">
            <v>Br 4437TS, Br 4516TS</v>
          </cell>
        </row>
        <row r="72">
          <cell r="A72" t="str">
            <v>Trương Văn Mình</v>
          </cell>
          <cell r="B72">
            <v>273017840</v>
          </cell>
          <cell r="C72" t="str">
            <v>Long Điền - Vũng Tàu</v>
          </cell>
          <cell r="D72" t="str">
            <v>Vũng Tàu</v>
          </cell>
          <cell r="E72" t="str">
            <v>Cá chỉ vàng</v>
          </cell>
        </row>
        <row r="73">
          <cell r="A73" t="str">
            <v>Nguyễn Ngọc Anh</v>
          </cell>
          <cell r="B73">
            <v>273017843</v>
          </cell>
          <cell r="C73" t="str">
            <v>Long Điền - Vũng Tàu</v>
          </cell>
          <cell r="D73" t="str">
            <v>Vũng Tàu</v>
          </cell>
          <cell r="E73" t="str">
            <v>Cá chỉ vàng</v>
          </cell>
        </row>
        <row r="74">
          <cell r="A74" t="str">
            <v>Ngô Văn Vàng</v>
          </cell>
          <cell r="B74">
            <v>190253143</v>
          </cell>
          <cell r="C74" t="str">
            <v>Vũng Tàu</v>
          </cell>
          <cell r="D74" t="str">
            <v>Vũng Tàu</v>
          </cell>
          <cell r="E74" t="str">
            <v>Mực</v>
          </cell>
        </row>
        <row r="75">
          <cell r="A75" t="str">
            <v>Nguyễn Hành</v>
          </cell>
          <cell r="B75">
            <v>190524479</v>
          </cell>
          <cell r="C75" t="str">
            <v>Vũng Tàu</v>
          </cell>
          <cell r="D75" t="str">
            <v>Vũng Tàu</v>
          </cell>
          <cell r="E75" t="str">
            <v>Mực</v>
          </cell>
        </row>
        <row r="76">
          <cell r="A76" t="str">
            <v>Lương Âm</v>
          </cell>
          <cell r="B76">
            <v>211161439</v>
          </cell>
          <cell r="C76" t="str">
            <v>Vũng Tàu</v>
          </cell>
          <cell r="D76" t="str">
            <v>Vũng Tàu</v>
          </cell>
          <cell r="E76" t="str">
            <v>Mực</v>
          </cell>
        </row>
        <row r="77">
          <cell r="A77" t="str">
            <v>Nguyễn Văn Tư</v>
          </cell>
          <cell r="B77">
            <v>260456563</v>
          </cell>
          <cell r="C77" t="str">
            <v>Vũng Tàu</v>
          </cell>
          <cell r="D77" t="str">
            <v>Vũng Tàu</v>
          </cell>
          <cell r="E77" t="str">
            <v>Mực</v>
          </cell>
        </row>
        <row r="78">
          <cell r="A78" t="str">
            <v>Nguyễn Văn Đức</v>
          </cell>
          <cell r="B78">
            <v>261183075</v>
          </cell>
          <cell r="C78" t="str">
            <v>Vũng Tàu</v>
          </cell>
          <cell r="D78" t="str">
            <v>Vũng Tàu</v>
          </cell>
          <cell r="E78" t="str">
            <v>Mực</v>
          </cell>
        </row>
        <row r="79">
          <cell r="A79" t="str">
            <v>Hồ Thị Mỹ</v>
          </cell>
          <cell r="B79">
            <v>270986506</v>
          </cell>
          <cell r="C79" t="str">
            <v>Vũng Tàu</v>
          </cell>
          <cell r="D79" t="str">
            <v>Vũng Tàu</v>
          </cell>
          <cell r="E79" t="str">
            <v>Cá bò</v>
          </cell>
        </row>
        <row r="80">
          <cell r="A80" t="str">
            <v>Nguyễn Thanh Vinh</v>
          </cell>
          <cell r="B80">
            <v>271181056</v>
          </cell>
          <cell r="C80" t="str">
            <v>Vũng Tàu</v>
          </cell>
          <cell r="D80" t="str">
            <v>Vũng Tàu</v>
          </cell>
          <cell r="E80" t="str">
            <v>Mực</v>
          </cell>
        </row>
        <row r="81">
          <cell r="A81" t="str">
            <v>Đỗ Văn Tâm</v>
          </cell>
          <cell r="B81">
            <v>271642418</v>
          </cell>
          <cell r="C81" t="str">
            <v>Vũng Tàu</v>
          </cell>
          <cell r="D81" t="str">
            <v>Vũng Tàu</v>
          </cell>
          <cell r="E81" t="str">
            <v>Cá bò</v>
          </cell>
        </row>
        <row r="82">
          <cell r="A82" t="str">
            <v>Nguyễn Đức Tiến</v>
          </cell>
          <cell r="B82">
            <v>273249576</v>
          </cell>
          <cell r="C82" t="str">
            <v>Vũng Tàu</v>
          </cell>
          <cell r="D82" t="str">
            <v>Vũng Tàu</v>
          </cell>
          <cell r="E82" t="str">
            <v>Cá bò</v>
          </cell>
        </row>
        <row r="83">
          <cell r="A83" t="str">
            <v>Trương Văn Minh</v>
          </cell>
          <cell r="B83">
            <v>273017840</v>
          </cell>
          <cell r="C83" t="str">
            <v>Tân Phước - Long Điền</v>
          </cell>
          <cell r="D83" t="str">
            <v>Vũng Tàu</v>
          </cell>
          <cell r="E83" t="str">
            <v>Cá chỉ vàng</v>
          </cell>
        </row>
        <row r="84">
          <cell r="A84" t="str">
            <v>Quang Minh</v>
          </cell>
          <cell r="B84">
            <v>370902819</v>
          </cell>
          <cell r="C84" t="str">
            <v>Rạch Giá - Kiên Giang</v>
          </cell>
          <cell r="D84" t="str">
            <v>Kiên Giang</v>
          </cell>
          <cell r="E84" t="str">
            <v>Cá chỉ vàng</v>
          </cell>
        </row>
        <row r="85">
          <cell r="A85" t="str">
            <v>Nguyễn Thị Thơm</v>
          </cell>
          <cell r="B85">
            <v>320892578</v>
          </cell>
          <cell r="C85" t="str">
            <v>Chợ Lách - Bến tre</v>
          </cell>
          <cell r="D85" t="str">
            <v>Bến Tre</v>
          </cell>
        </row>
        <row r="86">
          <cell r="A86" t="str">
            <v>Nguyễn Thị Tuyết</v>
          </cell>
          <cell r="B86">
            <v>310703480</v>
          </cell>
          <cell r="C86" t="str">
            <v>Cai Lậy - Tiền Giang</v>
          </cell>
          <cell r="D86" t="str">
            <v>Tiền Giang</v>
          </cell>
          <cell r="E86">
            <v>0</v>
          </cell>
        </row>
        <row r="87">
          <cell r="A87" t="str">
            <v>Lương Âm</v>
          </cell>
          <cell r="B87">
            <v>211161439</v>
          </cell>
          <cell r="C87" t="str">
            <v>Vũng Tàu</v>
          </cell>
          <cell r="D87" t="str">
            <v>Vũng Tàu</v>
          </cell>
          <cell r="E87" t="str">
            <v>Mực</v>
          </cell>
        </row>
        <row r="88">
          <cell r="A88" t="str">
            <v>Nguyễn Minh Trí</v>
          </cell>
          <cell r="B88">
            <v>381156256</v>
          </cell>
          <cell r="C88" t="str">
            <v>Ngọc Hiển - Cà Mau</v>
          </cell>
          <cell r="D88" t="str">
            <v>Cà Mau</v>
          </cell>
          <cell r="E88">
            <v>0</v>
          </cell>
        </row>
        <row r="89">
          <cell r="A89" t="str">
            <v>Nguyễn Văn Lâm</v>
          </cell>
          <cell r="B89">
            <v>320892452</v>
          </cell>
          <cell r="C89" t="str">
            <v>Bình Đại - Bến Tre</v>
          </cell>
          <cell r="D89" t="str">
            <v>Bến Tre</v>
          </cell>
          <cell r="E89">
            <v>0</v>
          </cell>
        </row>
        <row r="90">
          <cell r="A90" t="str">
            <v>Trần Thị Mộng Điềm</v>
          </cell>
          <cell r="B90">
            <v>271645628</v>
          </cell>
          <cell r="C90" t="str">
            <v>Vũng Tàu</v>
          </cell>
          <cell r="D90" t="str">
            <v>Vũng Tàu</v>
          </cell>
          <cell r="E90" t="str">
            <v>Cá bò</v>
          </cell>
        </row>
        <row r="91">
          <cell r="A91" t="str">
            <v>Đỗ Tư</v>
          </cell>
          <cell r="B91">
            <v>270065116</v>
          </cell>
          <cell r="C91" t="str">
            <v>Vũng Tàu</v>
          </cell>
          <cell r="D91" t="str">
            <v>Vũng Tàu</v>
          </cell>
          <cell r="E91" t="str">
            <v>Cá bò</v>
          </cell>
        </row>
      </sheetData>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s"/>
      <sheetName val="Vine"/>
      <sheetName val="Sheet3"/>
      <sheetName val="Sheet1"/>
      <sheetName val="Sheet2"/>
    </sheetNames>
    <sheetDataSet>
      <sheetData sheetId="0" refreshError="1">
        <row r="5">
          <cell r="B5" t="str">
            <v>Quách Thị Nhiên</v>
          </cell>
          <cell r="C5">
            <v>350422970</v>
          </cell>
        </row>
        <row r="6">
          <cell r="B6" t="str">
            <v>Phạm Thị Mỹ Liên</v>
          </cell>
          <cell r="C6">
            <v>351378834</v>
          </cell>
        </row>
        <row r="7">
          <cell r="B7" t="str">
            <v>Phan Thị Kim Hoàn</v>
          </cell>
          <cell r="C7">
            <v>350791482</v>
          </cell>
        </row>
        <row r="8">
          <cell r="B8" t="str">
            <v>Nguyễn Thị Kiều Oanh</v>
          </cell>
          <cell r="C8">
            <v>381156240</v>
          </cell>
        </row>
        <row r="9">
          <cell r="B9" t="str">
            <v>Nguyễn Thị Hồng Tơ</v>
          </cell>
          <cell r="C9">
            <v>381222859</v>
          </cell>
        </row>
        <row r="10">
          <cell r="B10" t="str">
            <v>Nguyễn Thị Bé Hai</v>
          </cell>
          <cell r="C10">
            <v>370825748</v>
          </cell>
        </row>
        <row r="11">
          <cell r="B11" t="str">
            <v>Trần Thị Tuyết</v>
          </cell>
          <cell r="C11">
            <v>370261883</v>
          </cell>
        </row>
        <row r="12">
          <cell r="B12" t="str">
            <v>Võ Thị Huyền</v>
          </cell>
          <cell r="C12">
            <v>370615318</v>
          </cell>
        </row>
        <row r="13">
          <cell r="B13" t="str">
            <v>Phạm Thị Bảy</v>
          </cell>
          <cell r="C13">
            <v>370324838</v>
          </cell>
        </row>
        <row r="14">
          <cell r="B14" t="str">
            <v>Trương Quốc Tuấn</v>
          </cell>
          <cell r="C14">
            <v>370004125</v>
          </cell>
        </row>
        <row r="15">
          <cell r="B15" t="str">
            <v>Vũ Thị Lan</v>
          </cell>
          <cell r="C15">
            <v>370803567</v>
          </cell>
        </row>
        <row r="16">
          <cell r="B16" t="str">
            <v>Nguyễn Hành</v>
          </cell>
          <cell r="C16">
            <v>190524479</v>
          </cell>
        </row>
        <row r="17">
          <cell r="B17" t="str">
            <v>Ngô Văn Vàng</v>
          </cell>
          <cell r="C17">
            <v>190253143</v>
          </cell>
        </row>
        <row r="18">
          <cell r="B18" t="str">
            <v>Nguyễn Văn Tư</v>
          </cell>
          <cell r="C18">
            <v>260456563</v>
          </cell>
        </row>
        <row r="19">
          <cell r="B19" t="str">
            <v>Nguyễn Thanh Vinh</v>
          </cell>
          <cell r="C19">
            <v>271181056</v>
          </cell>
        </row>
        <row r="20">
          <cell r="B20" t="str">
            <v>Nguyễn Văn Đức</v>
          </cell>
          <cell r="C20">
            <v>261183075</v>
          </cell>
        </row>
        <row r="21">
          <cell r="B21" t="str">
            <v>Lương Âm</v>
          </cell>
          <cell r="C21">
            <v>211161439</v>
          </cell>
        </row>
        <row r="22">
          <cell r="B22" t="str">
            <v>Đỗ Văn Tâm</v>
          </cell>
          <cell r="C22">
            <v>271642418</v>
          </cell>
        </row>
        <row r="23">
          <cell r="B23" t="str">
            <v>Đỗ Tư</v>
          </cell>
          <cell r="C23">
            <v>270065116</v>
          </cell>
        </row>
        <row r="24">
          <cell r="B24" t="str">
            <v>Trần Thị Mộng Điềm</v>
          </cell>
        </row>
        <row r="25">
          <cell r="B25" t="str">
            <v>Hồ Thị Mỹ</v>
          </cell>
          <cell r="C25">
            <v>270986506</v>
          </cell>
        </row>
        <row r="26">
          <cell r="B26" t="str">
            <v>Nguyễn Đức Tiến</v>
          </cell>
          <cell r="C26">
            <v>273249576</v>
          </cell>
        </row>
        <row r="27">
          <cell r="B27" t="str">
            <v>Nguyễn Ngọc Anh</v>
          </cell>
          <cell r="C27">
            <v>273017843</v>
          </cell>
        </row>
        <row r="28">
          <cell r="B28" t="str">
            <v>Trương Văn Mình</v>
          </cell>
          <cell r="C28">
            <v>273017840</v>
          </cell>
        </row>
        <row r="29">
          <cell r="B29" t="str">
            <v>Phạm Thị Ngọc</v>
          </cell>
          <cell r="C29">
            <v>220557300</v>
          </cell>
        </row>
        <row r="30">
          <cell r="B30" t="str">
            <v>Trương Thị Mỉm</v>
          </cell>
          <cell r="C30">
            <v>320897817</v>
          </cell>
        </row>
        <row r="31">
          <cell r="B31" t="str">
            <v>Lê Thị Diễm</v>
          </cell>
          <cell r="C31">
            <v>320878272</v>
          </cell>
        </row>
        <row r="32">
          <cell r="B32" t="str">
            <v>Trần Thị Nê</v>
          </cell>
          <cell r="C32">
            <v>320747922</v>
          </cell>
        </row>
        <row r="33">
          <cell r="B33" t="str">
            <v>Nguyễn Thị Loan</v>
          </cell>
          <cell r="C33">
            <v>321009246</v>
          </cell>
        </row>
        <row r="34">
          <cell r="B34" t="str">
            <v>Huỳnh Ngọc Thu</v>
          </cell>
          <cell r="C34">
            <v>320522056</v>
          </cell>
        </row>
        <row r="35">
          <cell r="B35" t="str">
            <v>Trần Ngọc Quyên</v>
          </cell>
          <cell r="C35">
            <v>371166950</v>
          </cell>
        </row>
        <row r="36">
          <cell r="B36" t="str">
            <v>Tiêu Vĩnh Phát</v>
          </cell>
          <cell r="C36">
            <v>370511387</v>
          </cell>
        </row>
        <row r="37">
          <cell r="B37" t="str">
            <v>Vương Hải Thạnh</v>
          </cell>
          <cell r="C37">
            <v>370948627</v>
          </cell>
        </row>
        <row r="38">
          <cell r="B38" t="str">
            <v>Lê Hoàng Long</v>
          </cell>
          <cell r="C38">
            <v>371139593</v>
          </cell>
        </row>
        <row r="39">
          <cell r="B39" t="str">
            <v>Quang Minh</v>
          </cell>
          <cell r="C39">
            <v>370902819</v>
          </cell>
        </row>
        <row r="40">
          <cell r="B40" t="str">
            <v>Phạm Thị Bảy</v>
          </cell>
          <cell r="C40">
            <v>370324838</v>
          </cell>
        </row>
        <row r="41">
          <cell r="B41" t="str">
            <v>Trần Thị Lang</v>
          </cell>
          <cell r="C41">
            <v>310033074</v>
          </cell>
        </row>
        <row r="42">
          <cell r="B42" t="str">
            <v>Lê Văn Thành</v>
          </cell>
          <cell r="C42">
            <v>310526150</v>
          </cell>
        </row>
        <row r="43">
          <cell r="B43" t="str">
            <v>Nguyễn Văn Lắm</v>
          </cell>
          <cell r="C43">
            <v>310703274</v>
          </cell>
        </row>
        <row r="44">
          <cell r="B44" t="str">
            <v>Đỗ Thị Hoàng Mai</v>
          </cell>
          <cell r="C44">
            <v>310882191</v>
          </cell>
        </row>
        <row r="45">
          <cell r="B45" t="str">
            <v>Nguyễn Thị Kim Vân</v>
          </cell>
          <cell r="C45">
            <v>370054438</v>
          </cell>
        </row>
        <row r="46">
          <cell r="B46" t="str">
            <v>Phạm Thị Chính</v>
          </cell>
          <cell r="C46">
            <v>310882158</v>
          </cell>
        </row>
        <row r="47">
          <cell r="B47" t="str">
            <v>Lê Thị Kim Liên</v>
          </cell>
          <cell r="C47">
            <v>311704830</v>
          </cell>
        </row>
        <row r="48">
          <cell r="B48" t="str">
            <v>Lê Thị Kim Thanh</v>
          </cell>
          <cell r="C48">
            <v>311514350</v>
          </cell>
        </row>
        <row r="49">
          <cell r="B49" t="str">
            <v>Nguyễn Thị Mộng Tuyền</v>
          </cell>
          <cell r="C49">
            <v>311318331</v>
          </cell>
        </row>
        <row r="50">
          <cell r="B50" t="str">
            <v>Nguyễn Văn Nhân</v>
          </cell>
          <cell r="C50">
            <v>261005222</v>
          </cell>
        </row>
        <row r="51">
          <cell r="B51" t="str">
            <v>Lê Thị Diệu</v>
          </cell>
          <cell r="C51">
            <v>250746332</v>
          </cell>
        </row>
        <row r="52">
          <cell r="B52" t="str">
            <v>Lê Thị Thiện Em</v>
          </cell>
          <cell r="C52">
            <v>260682094</v>
          </cell>
        </row>
        <row r="53">
          <cell r="B53" t="str">
            <v>Trần Văn An</v>
          </cell>
          <cell r="C53">
            <v>260690910</v>
          </cell>
        </row>
        <row r="54">
          <cell r="B54" t="str">
            <v>Nguyễn Văn Hạnh</v>
          </cell>
          <cell r="C54">
            <v>260850613</v>
          </cell>
        </row>
        <row r="55">
          <cell r="B55" t="str">
            <v>Nguyễn Thanh Bình</v>
          </cell>
          <cell r="C55">
            <v>260178873</v>
          </cell>
        </row>
        <row r="56">
          <cell r="B56" t="str">
            <v>Trần Thị Thu Hiếu</v>
          </cell>
          <cell r="C56">
            <v>280853616</v>
          </cell>
        </row>
        <row r="57">
          <cell r="B57" t="str">
            <v>Nguyễn Thị Hội</v>
          </cell>
          <cell r="C57" t="str">
            <v>020714486</v>
          </cell>
        </row>
        <row r="58">
          <cell r="B58" t="str">
            <v>Trần Huỳnh Em</v>
          </cell>
          <cell r="C58">
            <v>371008704</v>
          </cell>
        </row>
        <row r="59">
          <cell r="B59" t="str">
            <v>Phan Quốc Vũ</v>
          </cell>
          <cell r="C59">
            <v>370782417</v>
          </cell>
        </row>
        <row r="60">
          <cell r="B60" t="str">
            <v>Nguyễn Văn Hải</v>
          </cell>
          <cell r="C60">
            <v>370033286</v>
          </cell>
        </row>
        <row r="61">
          <cell r="B61" t="str">
            <v>Huỳnh Thị Kiều</v>
          </cell>
          <cell r="C61">
            <v>370047763</v>
          </cell>
        </row>
        <row r="62">
          <cell r="B62" t="str">
            <v>Nguyễn Hữu Đăng Thi</v>
          </cell>
          <cell r="C62" t="str">
            <v>023286667</v>
          </cell>
        </row>
        <row r="63">
          <cell r="B63" t="str">
            <v>Phan Quốc Việt</v>
          </cell>
          <cell r="C63">
            <v>370209938</v>
          </cell>
        </row>
        <row r="64">
          <cell r="B64" t="str">
            <v>Nguyễn Văn Nam</v>
          </cell>
        </row>
        <row r="65">
          <cell r="B65" t="str">
            <v>Trần Văn Thành</v>
          </cell>
        </row>
        <row r="66">
          <cell r="B66" t="str">
            <v>Trần Văn Mạnh</v>
          </cell>
        </row>
        <row r="67">
          <cell r="B67" t="str">
            <v>Lê Văn Nuôi</v>
          </cell>
        </row>
        <row r="68">
          <cell r="B68" t="str">
            <v>Trần Thị Linh</v>
          </cell>
        </row>
        <row r="69">
          <cell r="B69" t="str">
            <v>Nguyễn Thái Lâm</v>
          </cell>
        </row>
        <row r="70">
          <cell r="B70" t="str">
            <v>Nguyễn Minh Trí</v>
          </cell>
        </row>
      </sheetData>
      <sheetData sheetId="1" refreshError="1"/>
      <sheetData sheetId="2" refreshError="1"/>
      <sheetData sheetId="3" refreshError="1"/>
      <sheetData sheetId="4"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ine"/>
    </sheetNames>
    <sheetDataSet>
      <sheetData sheetId="0" refreshError="1">
        <row r="5">
          <cell r="A5">
            <v>0</v>
          </cell>
          <cell r="B5">
            <v>0</v>
          </cell>
          <cell r="C5" t="str">
            <v>cá chai ghép</v>
          </cell>
          <cell r="D5">
            <v>6.5</v>
          </cell>
          <cell r="E5">
            <v>0</v>
          </cell>
        </row>
        <row r="6">
          <cell r="A6">
            <v>0</v>
          </cell>
          <cell r="B6">
            <v>0</v>
          </cell>
          <cell r="C6" t="str">
            <v>Ghẹ</v>
          </cell>
          <cell r="D6">
            <v>8</v>
          </cell>
          <cell r="E6">
            <v>0</v>
          </cell>
        </row>
        <row r="7">
          <cell r="A7">
            <v>0</v>
          </cell>
          <cell r="B7">
            <v>0</v>
          </cell>
          <cell r="C7">
            <v>0</v>
          </cell>
          <cell r="D7">
            <v>0</v>
          </cell>
          <cell r="E7">
            <v>0</v>
          </cell>
        </row>
        <row r="8">
          <cell r="A8">
            <v>0</v>
          </cell>
          <cell r="B8">
            <v>0</v>
          </cell>
          <cell r="C8">
            <v>0</v>
          </cell>
          <cell r="D8">
            <v>0</v>
          </cell>
        </row>
        <row r="9">
          <cell r="A9">
            <v>0</v>
          </cell>
          <cell r="B9">
            <v>0</v>
          </cell>
          <cell r="C9">
            <v>0</v>
          </cell>
          <cell r="D9">
            <v>0</v>
          </cell>
          <cell r="E9">
            <v>0</v>
          </cell>
        </row>
        <row r="10">
          <cell r="A10" t="str">
            <v>Người bán</v>
          </cell>
          <cell r="B10">
            <v>0</v>
          </cell>
          <cell r="C10">
            <v>0</v>
          </cell>
          <cell r="D10" t="str">
            <v>Tỉnh</v>
          </cell>
          <cell r="E10" t="str">
            <v>Tên mặt hàng</v>
          </cell>
        </row>
        <row r="11">
          <cell r="A11" t="str">
            <v>Họ tên</v>
          </cell>
          <cell r="B11" t="str">
            <v>CMND</v>
          </cell>
          <cell r="C11" t="str">
            <v>Địa chỉ</v>
          </cell>
          <cell r="D11">
            <v>0</v>
          </cell>
        </row>
        <row r="12">
          <cell r="A12" t="str">
            <v>Võ Văn Thắng</v>
          </cell>
          <cell r="B12">
            <v>320044169</v>
          </cell>
          <cell r="C12" t="str">
            <v>Ba Tri - Bến Tre</v>
          </cell>
          <cell r="D12" t="str">
            <v>Bến Tre</v>
          </cell>
        </row>
        <row r="13">
          <cell r="A13" t="str">
            <v>Nguyễn Thị Hồng Hoa</v>
          </cell>
          <cell r="B13">
            <v>320744085</v>
          </cell>
          <cell r="C13" t="str">
            <v>Ba Tri - Bến Tre</v>
          </cell>
          <cell r="D13" t="str">
            <v>Bến Tre</v>
          </cell>
        </row>
        <row r="14">
          <cell r="A14" t="str">
            <v>Nguyễn Thành Phong</v>
          </cell>
          <cell r="B14">
            <v>320775664</v>
          </cell>
          <cell r="C14" t="str">
            <v>Ba Tri - Bến Tre</v>
          </cell>
          <cell r="D14" t="str">
            <v>Bến Tre</v>
          </cell>
          <cell r="E14">
            <v>0</v>
          </cell>
        </row>
        <row r="15">
          <cell r="A15" t="str">
            <v>Nguyễn Văn Tha</v>
          </cell>
          <cell r="B15">
            <v>320807672</v>
          </cell>
          <cell r="C15" t="str">
            <v>Ba Tri - Bến Tre</v>
          </cell>
          <cell r="D15" t="str">
            <v>Bến Tre</v>
          </cell>
        </row>
        <row r="16">
          <cell r="A16" t="str">
            <v>Lý Thị Thảo</v>
          </cell>
          <cell r="B16">
            <v>320881573</v>
          </cell>
          <cell r="C16" t="str">
            <v>Ba Tri - Bến Tre</v>
          </cell>
          <cell r="D16" t="str">
            <v>Bến Tre</v>
          </cell>
          <cell r="E16">
            <v>0</v>
          </cell>
        </row>
        <row r="17">
          <cell r="A17" t="str">
            <v>Nguyễn Thị Tuyết Đang</v>
          </cell>
          <cell r="B17">
            <v>320883374</v>
          </cell>
          <cell r="C17" t="str">
            <v>Ba Tri - Bến Tre</v>
          </cell>
          <cell r="D17" t="str">
            <v>Bến Tre</v>
          </cell>
          <cell r="E17">
            <v>0</v>
          </cell>
        </row>
        <row r="18">
          <cell r="A18" t="str">
            <v>Nguyễn Văn Phong</v>
          </cell>
          <cell r="B18">
            <v>320892558</v>
          </cell>
          <cell r="C18" t="str">
            <v>Ba Tri - Bến Tre</v>
          </cell>
          <cell r="D18" t="str">
            <v>Bến Tre</v>
          </cell>
        </row>
        <row r="19">
          <cell r="A19" t="str">
            <v>Trương Thị Nhớ</v>
          </cell>
          <cell r="B19">
            <v>320892578</v>
          </cell>
          <cell r="C19" t="str">
            <v>Ba Tri - Bến Tre</v>
          </cell>
          <cell r="D19" t="str">
            <v>Bến Tre</v>
          </cell>
          <cell r="E19">
            <v>0</v>
          </cell>
        </row>
        <row r="20">
          <cell r="A20" t="str">
            <v>Nguyễn Thanh Hoàng</v>
          </cell>
          <cell r="B20">
            <v>321413712</v>
          </cell>
          <cell r="C20" t="str">
            <v>Ba Tri - Bến Tre</v>
          </cell>
          <cell r="D20" t="str">
            <v>Bến Tre</v>
          </cell>
          <cell r="E20">
            <v>0</v>
          </cell>
        </row>
        <row r="21">
          <cell r="A21" t="str">
            <v>Lê Thành Lê</v>
          </cell>
          <cell r="B21">
            <v>320593933</v>
          </cell>
          <cell r="C21" t="str">
            <v>Giồng Trôm - Bến Tre</v>
          </cell>
          <cell r="D21" t="str">
            <v>Bến Tre</v>
          </cell>
          <cell r="E21">
            <v>0</v>
          </cell>
        </row>
        <row r="22">
          <cell r="A22" t="str">
            <v>Đỗ Ngọc Trương</v>
          </cell>
          <cell r="B22">
            <v>320876542</v>
          </cell>
          <cell r="C22" t="str">
            <v>Giồng Trôm - Bến Tre</v>
          </cell>
          <cell r="D22" t="str">
            <v>Bến Tre</v>
          </cell>
          <cell r="E22">
            <v>0</v>
          </cell>
        </row>
        <row r="23">
          <cell r="A23" t="str">
            <v>Đặng Thanh Phong</v>
          </cell>
          <cell r="B23">
            <v>320876558</v>
          </cell>
          <cell r="C23" t="str">
            <v>Giồng Trôm - Bến Tre</v>
          </cell>
          <cell r="D23" t="str">
            <v>Bến Tre</v>
          </cell>
          <cell r="E23">
            <v>0</v>
          </cell>
        </row>
        <row r="24">
          <cell r="A24" t="str">
            <v>Nguyễn Văn Hiền</v>
          </cell>
          <cell r="B24">
            <v>320878054</v>
          </cell>
          <cell r="C24" t="str">
            <v>Giồng Trôm - Bến Tre</v>
          </cell>
          <cell r="D24" t="str">
            <v>Bến Tre</v>
          </cell>
        </row>
        <row r="25">
          <cell r="A25" t="str">
            <v>Nguyễn Thanh Hải</v>
          </cell>
          <cell r="B25">
            <v>321179471</v>
          </cell>
          <cell r="C25" t="str">
            <v>Giồng Trôm - Bến Tre</v>
          </cell>
          <cell r="D25" t="str">
            <v>Bến Tre</v>
          </cell>
          <cell r="E25">
            <v>0</v>
          </cell>
        </row>
        <row r="26">
          <cell r="A26" t="str">
            <v>Phạm Tuấn Anh</v>
          </cell>
          <cell r="B26">
            <v>321478047</v>
          </cell>
          <cell r="C26" t="str">
            <v>Thạnh Phú - Bến Tre</v>
          </cell>
          <cell r="D26" t="str">
            <v>Bến Tre</v>
          </cell>
          <cell r="E26">
            <v>0</v>
          </cell>
        </row>
        <row r="27">
          <cell r="A27" t="str">
            <v>Huỳnh Ngọc Thu</v>
          </cell>
          <cell r="B27">
            <v>320522056</v>
          </cell>
          <cell r="C27" t="str">
            <v>Bến Tre</v>
          </cell>
          <cell r="D27" t="str">
            <v>Bến Tre</v>
          </cell>
          <cell r="E27" t="str">
            <v>Cá chỉ vàng</v>
          </cell>
        </row>
        <row r="28">
          <cell r="A28" t="str">
            <v>Trần Thị Nê</v>
          </cell>
          <cell r="B28">
            <v>320747922</v>
          </cell>
          <cell r="C28" t="str">
            <v>Giồng Trôm - Bến Tre</v>
          </cell>
          <cell r="D28" t="str">
            <v>Bến Tre</v>
          </cell>
          <cell r="E28" t="str">
            <v>Cá chỉ vàng</v>
          </cell>
        </row>
        <row r="29">
          <cell r="A29" t="str">
            <v>Lê Thị Diễm</v>
          </cell>
          <cell r="B29">
            <v>320878272</v>
          </cell>
          <cell r="C29" t="str">
            <v>Giồng Trôm - Bến Tre</v>
          </cell>
          <cell r="D29" t="str">
            <v>Bến Tre</v>
          </cell>
          <cell r="E29" t="str">
            <v>Cá chỉ vàng</v>
          </cell>
        </row>
        <row r="30">
          <cell r="A30" t="str">
            <v>Trương Thị Mỉm</v>
          </cell>
          <cell r="B30">
            <v>320897817</v>
          </cell>
          <cell r="C30" t="str">
            <v>Mỏ Cày - Bến Tre</v>
          </cell>
          <cell r="D30" t="str">
            <v>Bến Tre</v>
          </cell>
          <cell r="E30" t="str">
            <v>Cá chỉ vàng</v>
          </cell>
        </row>
        <row r="31">
          <cell r="A31" t="str">
            <v>Nguyễn Thị Loan</v>
          </cell>
          <cell r="B31">
            <v>321009246</v>
          </cell>
          <cell r="C31" t="str">
            <v>Mỏ Cày - Bến Tre</v>
          </cell>
          <cell r="D31" t="str">
            <v>Bến Tre</v>
          </cell>
          <cell r="E31" t="str">
            <v>Cá chỉ vàng</v>
          </cell>
        </row>
        <row r="32">
          <cell r="A32" t="str">
            <v>Lê Thị Diệu</v>
          </cell>
          <cell r="B32">
            <v>250746332</v>
          </cell>
          <cell r="C32" t="str">
            <v>Đức Linh - Bình Thuận</v>
          </cell>
          <cell r="D32" t="str">
            <v>Bình Thuận</v>
          </cell>
          <cell r="E32" t="str">
            <v>Cá cơm</v>
          </cell>
        </row>
        <row r="33">
          <cell r="A33" t="str">
            <v>Lê Thị Thiện Em</v>
          </cell>
          <cell r="B33">
            <v>260682094</v>
          </cell>
          <cell r="C33" t="str">
            <v>Đức Linh - Bình Thuận</v>
          </cell>
          <cell r="D33" t="str">
            <v>Bình Thuận</v>
          </cell>
          <cell r="E33" t="str">
            <v>Cá cơm</v>
          </cell>
        </row>
        <row r="34">
          <cell r="A34" t="str">
            <v>Trần Văn An</v>
          </cell>
          <cell r="B34">
            <v>260690910</v>
          </cell>
          <cell r="C34" t="str">
            <v>Hàm Tân - Bình Thuận</v>
          </cell>
          <cell r="D34" t="str">
            <v>Bình Thuận</v>
          </cell>
          <cell r="E34" t="str">
            <v>Cá cơm</v>
          </cell>
        </row>
        <row r="35">
          <cell r="A35" t="str">
            <v>Nguyễn Thị Hội</v>
          </cell>
          <cell r="B35" t="str">
            <v>020714486</v>
          </cell>
          <cell r="C35" t="str">
            <v>Long Hương - Bình Thuận</v>
          </cell>
          <cell r="D35" t="str">
            <v>Bình Thuận</v>
          </cell>
          <cell r="E35" t="str">
            <v>Cá cơm</v>
          </cell>
        </row>
        <row r="36">
          <cell r="A36" t="str">
            <v>Nguyễn Thanh Bình</v>
          </cell>
          <cell r="B36">
            <v>260178873</v>
          </cell>
          <cell r="C36" t="str">
            <v>Phan Thiết - Bình Thuận</v>
          </cell>
          <cell r="D36" t="str">
            <v>Bình Thuận</v>
          </cell>
          <cell r="E36" t="str">
            <v>Cá cơm</v>
          </cell>
        </row>
        <row r="37">
          <cell r="A37" t="str">
            <v>Nguyễn Văn Hạnh</v>
          </cell>
          <cell r="B37">
            <v>260850613</v>
          </cell>
          <cell r="C37" t="str">
            <v>Phan Thiết - Bình Thuận</v>
          </cell>
          <cell r="D37" t="str">
            <v>Bình Thuận</v>
          </cell>
          <cell r="E37" t="str">
            <v>Cá cơm</v>
          </cell>
        </row>
        <row r="38">
          <cell r="A38" t="str">
            <v>Trần Thị Thu Hiếu</v>
          </cell>
          <cell r="B38">
            <v>280853616</v>
          </cell>
          <cell r="C38" t="str">
            <v>Phan Thiết - Bình Thuận</v>
          </cell>
          <cell r="D38" t="str">
            <v>Bình Thuận</v>
          </cell>
          <cell r="E38" t="str">
            <v>Cá cơm</v>
          </cell>
        </row>
        <row r="39">
          <cell r="A39" t="str">
            <v>Nguyễn Văn Nhân</v>
          </cell>
          <cell r="B39">
            <v>261005222</v>
          </cell>
          <cell r="C39" t="str">
            <v>Thanh Hải - Bình Thuận</v>
          </cell>
          <cell r="D39" t="str">
            <v>Bình Thuận</v>
          </cell>
          <cell r="E39" t="str">
            <v>Cá cơm</v>
          </cell>
        </row>
        <row r="40">
          <cell r="A40" t="str">
            <v>Nguyễn Thị Kiều Oanh</v>
          </cell>
          <cell r="B40">
            <v>381156240</v>
          </cell>
          <cell r="C40" t="str">
            <v>Cà Mau</v>
          </cell>
          <cell r="D40" t="str">
            <v>Cà Mau</v>
          </cell>
          <cell r="E40" t="str">
            <v>Cá mai</v>
          </cell>
        </row>
        <row r="41">
          <cell r="A41" t="str">
            <v>Nguyễn Thị Hồng Tơ</v>
          </cell>
          <cell r="B41">
            <v>381222859</v>
          </cell>
          <cell r="C41" t="str">
            <v>Cái Đước - Cà Mau</v>
          </cell>
          <cell r="D41" t="str">
            <v>Cà Mau</v>
          </cell>
          <cell r="E41" t="str">
            <v>Cá mai</v>
          </cell>
        </row>
        <row r="42">
          <cell r="A42" t="str">
            <v>Phạm Thị Ngọc</v>
          </cell>
          <cell r="B42">
            <v>220557300</v>
          </cell>
          <cell r="C42" t="str">
            <v>Nha Trang - Khánh Hoà</v>
          </cell>
          <cell r="D42" t="str">
            <v>Khánh Hoà</v>
          </cell>
          <cell r="E42" t="str">
            <v>Cá mai</v>
          </cell>
        </row>
        <row r="43">
          <cell r="A43" t="str">
            <v>Võ Thị Huyền</v>
          </cell>
          <cell r="B43">
            <v>370615318</v>
          </cell>
          <cell r="C43" t="str">
            <v>Gò Quao - Kiên Giang</v>
          </cell>
          <cell r="D43" t="str">
            <v>Kiên Giang</v>
          </cell>
          <cell r="E43" t="str">
            <v>Cá mai, cá đổng, mực</v>
          </cell>
        </row>
        <row r="44">
          <cell r="A44" t="str">
            <v>Nguyễn Thị Bé Hai</v>
          </cell>
          <cell r="B44">
            <v>370825748</v>
          </cell>
          <cell r="C44" t="str">
            <v>Gò Quao - Kiên Giang</v>
          </cell>
          <cell r="D44" t="str">
            <v>Kiên Giang</v>
          </cell>
          <cell r="E44" t="str">
            <v>Cá mai, cá đổng, mực</v>
          </cell>
        </row>
        <row r="45">
          <cell r="A45" t="str">
            <v>Lâm Thị Loan</v>
          </cell>
          <cell r="B45">
            <v>370698949</v>
          </cell>
          <cell r="C45" t="str">
            <v>Hòn Đất, Kiên Giang</v>
          </cell>
          <cell r="D45" t="str">
            <v>Kiên Giang</v>
          </cell>
          <cell r="E45" t="str">
            <v>KG 90428TS, KG90139TS, KG91737TS</v>
          </cell>
        </row>
        <row r="46">
          <cell r="A46" t="str">
            <v>Vũ Thị Lan</v>
          </cell>
          <cell r="B46">
            <v>370803567</v>
          </cell>
          <cell r="C46" t="str">
            <v>Kiên lương - Kiên Giang</v>
          </cell>
          <cell r="D46" t="str">
            <v>Kiên Giang</v>
          </cell>
          <cell r="E46" t="str">
            <v>Cá mai, cá đổng, mực</v>
          </cell>
        </row>
        <row r="47">
          <cell r="A47" t="str">
            <v>Trương Quốc Tuấn</v>
          </cell>
          <cell r="B47">
            <v>370004125</v>
          </cell>
          <cell r="C47" t="str">
            <v>Rạch Giá - Kiên Giang</v>
          </cell>
          <cell r="D47" t="str">
            <v>Kiên Giang</v>
          </cell>
          <cell r="E47" t="str">
            <v>Cá mai, cá đổng, mực</v>
          </cell>
        </row>
        <row r="48">
          <cell r="A48" t="str">
            <v>Nguyễn Văn Hải</v>
          </cell>
          <cell r="B48">
            <v>370033286</v>
          </cell>
          <cell r="C48" t="str">
            <v>Rạch Giá - Kiên Giang</v>
          </cell>
          <cell r="D48" t="str">
            <v>Kiên Giang</v>
          </cell>
          <cell r="E48" t="str">
            <v>Mực</v>
          </cell>
        </row>
        <row r="49">
          <cell r="A49" t="str">
            <v>Huỳnh Thị Kiều</v>
          </cell>
          <cell r="B49">
            <v>370047763</v>
          </cell>
          <cell r="C49" t="str">
            <v>Rạch Giá - Kiên Giang</v>
          </cell>
          <cell r="D49" t="str">
            <v>Kiên Giang</v>
          </cell>
          <cell r="E49" t="str">
            <v>Mực</v>
          </cell>
        </row>
        <row r="50">
          <cell r="A50" t="str">
            <v>Nguyễn Thị Kim Vân</v>
          </cell>
          <cell r="B50">
            <v>370054438</v>
          </cell>
          <cell r="C50" t="str">
            <v>Rạch Giá - Kiên Giang</v>
          </cell>
          <cell r="D50" t="str">
            <v>Kiên Giang</v>
          </cell>
          <cell r="E50" t="str">
            <v>Cá chỉ vàng</v>
          </cell>
        </row>
        <row r="51">
          <cell r="A51" t="str">
            <v>Phan Quốc Việt</v>
          </cell>
          <cell r="B51">
            <v>370209938</v>
          </cell>
          <cell r="C51" t="str">
            <v>Rạch Giá - Kiên Giang</v>
          </cell>
          <cell r="D51" t="str">
            <v>Kiên Giang</v>
          </cell>
          <cell r="E51" t="str">
            <v>Mực</v>
          </cell>
        </row>
        <row r="52">
          <cell r="A52" t="str">
            <v>Phạm Thị Bảy</v>
          </cell>
          <cell r="B52">
            <v>370324838</v>
          </cell>
          <cell r="C52" t="str">
            <v>Rạch Giá - Kiên Giang</v>
          </cell>
          <cell r="D52" t="str">
            <v>Kiên Giang</v>
          </cell>
          <cell r="E52" t="str">
            <v>Cá mai, cá đổng, mực</v>
          </cell>
        </row>
        <row r="53">
          <cell r="A53" t="str">
            <v>Tiêu Vĩnh Phát</v>
          </cell>
          <cell r="B53">
            <v>370511387</v>
          </cell>
          <cell r="C53" t="str">
            <v>Rạch Giá - Kiên Giang</v>
          </cell>
          <cell r="D53" t="str">
            <v>Kiên Giang</v>
          </cell>
          <cell r="E53" t="str">
            <v>Cá chỉ vàng</v>
          </cell>
        </row>
        <row r="54">
          <cell r="A54" t="str">
            <v>Phan Quốc Vũ</v>
          </cell>
          <cell r="B54">
            <v>370782417</v>
          </cell>
          <cell r="C54" t="str">
            <v>Rạch Giá - Kiên Giang</v>
          </cell>
          <cell r="D54" t="str">
            <v>Kiên Giang</v>
          </cell>
          <cell r="E54" t="str">
            <v>Mực</v>
          </cell>
        </row>
        <row r="55">
          <cell r="A55" t="str">
            <v>Vương Hải Thạnh</v>
          </cell>
          <cell r="B55">
            <v>370948627</v>
          </cell>
          <cell r="C55" t="str">
            <v>Rạch Giá - Kiên Giang</v>
          </cell>
          <cell r="D55" t="str">
            <v>Kiên Giang</v>
          </cell>
          <cell r="E55" t="str">
            <v>Cá chỉ vàng</v>
          </cell>
        </row>
        <row r="56">
          <cell r="A56" t="str">
            <v>Trần Huỳnh Em</v>
          </cell>
          <cell r="B56">
            <v>371008704</v>
          </cell>
          <cell r="C56" t="str">
            <v>Rạch Giá - Kiên Giang</v>
          </cell>
          <cell r="D56" t="str">
            <v>Kiên Giang</v>
          </cell>
          <cell r="E56" t="str">
            <v>Mực</v>
          </cell>
        </row>
        <row r="57">
          <cell r="A57" t="str">
            <v>Lê Hoàng Long</v>
          </cell>
          <cell r="B57">
            <v>371139593</v>
          </cell>
          <cell r="C57" t="str">
            <v>Rạch Giá - Kiên Giang</v>
          </cell>
          <cell r="D57" t="str">
            <v>Kiên Giang</v>
          </cell>
          <cell r="E57" t="str">
            <v>Cá chỉ vàng</v>
          </cell>
        </row>
        <row r="58">
          <cell r="A58" t="str">
            <v>Trần Ngọc Quyên</v>
          </cell>
          <cell r="B58">
            <v>371166950</v>
          </cell>
          <cell r="C58" t="str">
            <v>Rạch Giá - Kiên Giang</v>
          </cell>
          <cell r="D58" t="str">
            <v>Kiên Giang</v>
          </cell>
          <cell r="E58" t="str">
            <v>Cá chỉ vàng</v>
          </cell>
        </row>
        <row r="59">
          <cell r="A59" t="str">
            <v>Trần Thị Tuyết</v>
          </cell>
          <cell r="B59">
            <v>370261883</v>
          </cell>
          <cell r="C59" t="str">
            <v>Vĩnh Thuận - Kiên Giang</v>
          </cell>
          <cell r="D59" t="str">
            <v>Kiên Giang</v>
          </cell>
          <cell r="E59" t="str">
            <v>Cá mai, cá đổng, mực</v>
          </cell>
        </row>
        <row r="60">
          <cell r="A60" t="str">
            <v>Lê Thị Kim Thanh</v>
          </cell>
          <cell r="B60">
            <v>311514350</v>
          </cell>
          <cell r="C60" t="str">
            <v>Châu Thành - Tiền Giang</v>
          </cell>
          <cell r="D60" t="str">
            <v>Tiền Giang</v>
          </cell>
          <cell r="E60" t="str">
            <v>Cá chỉ vàng</v>
          </cell>
        </row>
        <row r="61">
          <cell r="A61" t="str">
            <v>Lê Thị Kim Liên</v>
          </cell>
          <cell r="B61">
            <v>311704830</v>
          </cell>
          <cell r="C61" t="str">
            <v>Châu Thành - Tiền Giang</v>
          </cell>
          <cell r="D61" t="str">
            <v>Tiền Giang</v>
          </cell>
          <cell r="E61" t="str">
            <v>Cá chỉ vàng</v>
          </cell>
        </row>
        <row r="62">
          <cell r="A62" t="str">
            <v>Nguyễn Thị Mộng Tuyền</v>
          </cell>
          <cell r="B62">
            <v>311318331</v>
          </cell>
          <cell r="C62" t="str">
            <v>Gò Công Đông - Tiền Giang</v>
          </cell>
          <cell r="D62" t="str">
            <v>Tiền Giang</v>
          </cell>
          <cell r="E62" t="str">
            <v>Cá chỉ vàng</v>
          </cell>
        </row>
        <row r="63">
          <cell r="A63" t="str">
            <v>Đỗ Thị Hoàng Mai</v>
          </cell>
          <cell r="B63">
            <v>310882191</v>
          </cell>
          <cell r="C63" t="str">
            <v>Gò Công Tây - Tiền Giang</v>
          </cell>
          <cell r="D63" t="str">
            <v>Tiền Giang</v>
          </cell>
          <cell r="E63" t="str">
            <v>Cá chỉ vàng</v>
          </cell>
        </row>
        <row r="64">
          <cell r="A64" t="str">
            <v>Phạm Thị Chính</v>
          </cell>
          <cell r="B64">
            <v>310882158</v>
          </cell>
          <cell r="C64" t="str">
            <v xml:space="preserve">Gò Công Tây - Tiền Giang </v>
          </cell>
          <cell r="D64" t="str">
            <v>Tiền Giang</v>
          </cell>
          <cell r="E64" t="str">
            <v>Cá chỉ vàng</v>
          </cell>
        </row>
        <row r="65">
          <cell r="A65" t="str">
            <v>Trần Thị Lang</v>
          </cell>
          <cell r="B65">
            <v>310033074</v>
          </cell>
          <cell r="C65" t="str">
            <v>Mỹ Tho - Tiền Giang</v>
          </cell>
          <cell r="D65" t="str">
            <v>Tiền Giang</v>
          </cell>
          <cell r="E65" t="str">
            <v>Cá chỉ vàng</v>
          </cell>
        </row>
        <row r="66">
          <cell r="A66" t="str">
            <v>Lê Văn Thành</v>
          </cell>
          <cell r="B66">
            <v>310526150</v>
          </cell>
          <cell r="C66" t="str">
            <v>Mỹ Tho - Tiền Giang</v>
          </cell>
          <cell r="D66" t="str">
            <v>Tiền Giang</v>
          </cell>
          <cell r="E66" t="str">
            <v>Cá chỉ vàng</v>
          </cell>
        </row>
        <row r="67">
          <cell r="A67" t="str">
            <v>Nguyễn Văn Lắm</v>
          </cell>
          <cell r="B67">
            <v>310703274</v>
          </cell>
          <cell r="C67" t="str">
            <v>Mỹ Tho - Tiền Giang</v>
          </cell>
          <cell r="D67" t="str">
            <v>Tiền Giang</v>
          </cell>
          <cell r="E67" t="str">
            <v>Cá chỉ vàng</v>
          </cell>
        </row>
        <row r="68">
          <cell r="A68" t="str">
            <v>Phạm Thị Ngọc</v>
          </cell>
          <cell r="B68">
            <v>273042454</v>
          </cell>
          <cell r="C68" t="str">
            <v>Bà Rịa Vũng Tàu</v>
          </cell>
          <cell r="D68" t="str">
            <v>Vũng Tàu</v>
          </cell>
          <cell r="E68" t="str">
            <v>Br 7799TS</v>
          </cell>
        </row>
        <row r="69">
          <cell r="A69" t="str">
            <v>Võ Thị Bảy</v>
          </cell>
          <cell r="B69">
            <v>270106056</v>
          </cell>
          <cell r="C69" t="str">
            <v>Vũng Tàu</v>
          </cell>
          <cell r="D69" t="str">
            <v>Vũng Tàu</v>
          </cell>
          <cell r="E69" t="str">
            <v>Br 4147TS</v>
          </cell>
        </row>
        <row r="70">
          <cell r="A70" t="str">
            <v>Võ Văn Bá</v>
          </cell>
          <cell r="B70">
            <v>270176684</v>
          </cell>
          <cell r="C70" t="str">
            <v>Vũng Tàu</v>
          </cell>
          <cell r="D70" t="str">
            <v>Vũng Tàu</v>
          </cell>
          <cell r="E70" t="str">
            <v>Br 5400TS</v>
          </cell>
        </row>
        <row r="71">
          <cell r="A71" t="str">
            <v>Nguyễn Thanh Vân</v>
          </cell>
          <cell r="B71">
            <v>270176960</v>
          </cell>
          <cell r="C71" t="str">
            <v>Vũng Tàu</v>
          </cell>
          <cell r="D71" t="str">
            <v>Vũng Tàu</v>
          </cell>
          <cell r="E71" t="str">
            <v>Br 4437TS, Br 4516TS</v>
          </cell>
        </row>
        <row r="72">
          <cell r="A72" t="str">
            <v>Trương Văn Mình</v>
          </cell>
          <cell r="B72">
            <v>273017840</v>
          </cell>
          <cell r="C72" t="str">
            <v>Long Điền - Vũng Tàu</v>
          </cell>
          <cell r="D72" t="str">
            <v>Vũng Tàu</v>
          </cell>
          <cell r="E72" t="str">
            <v>Cá chỉ vàng</v>
          </cell>
        </row>
        <row r="73">
          <cell r="A73" t="str">
            <v>Nguyễn Ngọc Anh</v>
          </cell>
          <cell r="B73">
            <v>273017843</v>
          </cell>
          <cell r="C73" t="str">
            <v>Long Điền - Vũng Tàu</v>
          </cell>
          <cell r="D73" t="str">
            <v>Vũng Tàu</v>
          </cell>
          <cell r="E73" t="str">
            <v>Cá chỉ vàng</v>
          </cell>
        </row>
        <row r="74">
          <cell r="A74" t="str">
            <v>Ngô Văn Vàng</v>
          </cell>
          <cell r="B74">
            <v>190253143</v>
          </cell>
          <cell r="C74" t="str">
            <v>Vũng Tàu</v>
          </cell>
          <cell r="D74" t="str">
            <v>Vũng Tàu</v>
          </cell>
          <cell r="E74" t="str">
            <v>Mực</v>
          </cell>
        </row>
        <row r="75">
          <cell r="A75" t="str">
            <v>Nguyễn Hành</v>
          </cell>
          <cell r="B75">
            <v>190524479</v>
          </cell>
          <cell r="C75" t="str">
            <v>Vũng Tàu</v>
          </cell>
          <cell r="D75" t="str">
            <v>Vũng Tàu</v>
          </cell>
          <cell r="E75" t="str">
            <v>Mực</v>
          </cell>
        </row>
        <row r="76">
          <cell r="A76" t="str">
            <v>Lương Âm</v>
          </cell>
          <cell r="B76">
            <v>211161439</v>
          </cell>
          <cell r="C76" t="str">
            <v>Vũng Tàu</v>
          </cell>
          <cell r="D76" t="str">
            <v>Vũng Tàu</v>
          </cell>
          <cell r="E76" t="str">
            <v>Mực</v>
          </cell>
        </row>
        <row r="77">
          <cell r="A77" t="str">
            <v>Nguyễn Văn Tư</v>
          </cell>
          <cell r="B77">
            <v>260456563</v>
          </cell>
          <cell r="C77" t="str">
            <v>Vũng Tàu</v>
          </cell>
          <cell r="D77" t="str">
            <v>Vũng Tàu</v>
          </cell>
          <cell r="E77" t="str">
            <v>Mực</v>
          </cell>
        </row>
        <row r="78">
          <cell r="A78" t="str">
            <v>Nguyễn Văn Đức</v>
          </cell>
          <cell r="B78">
            <v>261183075</v>
          </cell>
          <cell r="C78" t="str">
            <v>Vũng Tàu</v>
          </cell>
          <cell r="D78" t="str">
            <v>Vũng Tàu</v>
          </cell>
          <cell r="E78" t="str">
            <v>Mực</v>
          </cell>
        </row>
        <row r="79">
          <cell r="A79" t="str">
            <v>Hồ Thị Mỹ</v>
          </cell>
          <cell r="B79">
            <v>270986506</v>
          </cell>
          <cell r="C79" t="str">
            <v>Vũng Tàu</v>
          </cell>
          <cell r="D79" t="str">
            <v>Vũng Tàu</v>
          </cell>
          <cell r="E79" t="str">
            <v>Cá bò</v>
          </cell>
        </row>
        <row r="80">
          <cell r="A80" t="str">
            <v>Nguyễn Thanh Vinh</v>
          </cell>
          <cell r="B80">
            <v>271181056</v>
          </cell>
          <cell r="C80" t="str">
            <v>Vũng Tàu</v>
          </cell>
          <cell r="D80" t="str">
            <v>Vũng Tàu</v>
          </cell>
          <cell r="E80" t="str">
            <v>Mực</v>
          </cell>
        </row>
        <row r="81">
          <cell r="A81" t="str">
            <v>Đỗ Văn Tâm</v>
          </cell>
          <cell r="B81">
            <v>271642418</v>
          </cell>
          <cell r="C81" t="str">
            <v>Vũng Tàu</v>
          </cell>
          <cell r="D81" t="str">
            <v>Vũng Tàu</v>
          </cell>
          <cell r="E81" t="str">
            <v>Cá bò</v>
          </cell>
        </row>
        <row r="82">
          <cell r="A82" t="str">
            <v>Nguyễn Đức Tiến</v>
          </cell>
          <cell r="B82">
            <v>273249576</v>
          </cell>
          <cell r="C82" t="str">
            <v>Vũng Tàu</v>
          </cell>
          <cell r="D82" t="str">
            <v>Vũng Tàu</v>
          </cell>
          <cell r="E82" t="str">
            <v>Cá bò</v>
          </cell>
        </row>
        <row r="83">
          <cell r="A83" t="str">
            <v>Trương Văn Minh</v>
          </cell>
          <cell r="B83">
            <v>273017840</v>
          </cell>
          <cell r="C83" t="str">
            <v>Tân Phước - Long Điền</v>
          </cell>
          <cell r="D83" t="str">
            <v>Vũng Tàu</v>
          </cell>
          <cell r="E83" t="str">
            <v>Cá chỉ vàng</v>
          </cell>
        </row>
        <row r="84">
          <cell r="A84" t="str">
            <v>Quang Minh</v>
          </cell>
          <cell r="B84">
            <v>370902819</v>
          </cell>
          <cell r="C84" t="str">
            <v>Rạch Giá - Kiên Giang</v>
          </cell>
          <cell r="D84" t="str">
            <v>Kiên Giang</v>
          </cell>
          <cell r="E84" t="str">
            <v>Cá chỉ vàng</v>
          </cell>
        </row>
        <row r="85">
          <cell r="A85" t="str">
            <v>Nguyễn Thị Thơm</v>
          </cell>
          <cell r="B85">
            <v>320892578</v>
          </cell>
          <cell r="C85" t="str">
            <v>Chợ Lách - Bến tre</v>
          </cell>
          <cell r="D85" t="str">
            <v>Bến Tre</v>
          </cell>
        </row>
        <row r="86">
          <cell r="A86" t="str">
            <v>Nguyễn Thị Tuyết</v>
          </cell>
          <cell r="B86">
            <v>310703480</v>
          </cell>
          <cell r="C86" t="str">
            <v>Cai Lậy - Tiền Giang</v>
          </cell>
          <cell r="D86" t="str">
            <v>Tiền Giang</v>
          </cell>
          <cell r="E86">
            <v>0</v>
          </cell>
        </row>
        <row r="87">
          <cell r="A87" t="str">
            <v>Lương Âm</v>
          </cell>
          <cell r="B87">
            <v>211161439</v>
          </cell>
          <cell r="C87" t="str">
            <v>Vũng Tàu</v>
          </cell>
          <cell r="D87" t="str">
            <v>Vũng Tàu</v>
          </cell>
          <cell r="E87" t="str">
            <v>Mực</v>
          </cell>
        </row>
        <row r="88">
          <cell r="A88" t="str">
            <v>Nguyễn Minh Trí</v>
          </cell>
          <cell r="B88">
            <v>381156256</v>
          </cell>
          <cell r="C88" t="str">
            <v>Ngọc Hiển - Cà Mau</v>
          </cell>
          <cell r="D88" t="str">
            <v>Cà Mau</v>
          </cell>
          <cell r="E88">
            <v>0</v>
          </cell>
        </row>
        <row r="89">
          <cell r="A89" t="str">
            <v>Nguyễn Văn Lâm</v>
          </cell>
          <cell r="B89">
            <v>320892452</v>
          </cell>
          <cell r="C89" t="str">
            <v>Bình Đại - Bến Tre</v>
          </cell>
          <cell r="D89" t="str">
            <v>Bến Tre</v>
          </cell>
          <cell r="E89">
            <v>0</v>
          </cell>
        </row>
        <row r="90">
          <cell r="A90" t="str">
            <v>Trần Thị Mộng Điềm</v>
          </cell>
          <cell r="B90">
            <v>271645628</v>
          </cell>
          <cell r="C90" t="str">
            <v>Vũng Tàu</v>
          </cell>
          <cell r="D90" t="str">
            <v>Vũng Tàu</v>
          </cell>
          <cell r="E90" t="str">
            <v>Cá bò</v>
          </cell>
        </row>
        <row r="91">
          <cell r="A91" t="str">
            <v>Đỗ Tư</v>
          </cell>
          <cell r="B91">
            <v>270065116</v>
          </cell>
          <cell r="C91" t="str">
            <v>Vũng Tàu</v>
          </cell>
          <cell r="D91" t="str">
            <v>Vũng Tàu</v>
          </cell>
          <cell r="E91" t="str">
            <v>Cá bò</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
    </sheetNames>
    <sheetDataSet>
      <sheetData sheetId="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
      <sheetName val="Ctgs2"/>
    </sheetNames>
    <definedNames>
      <definedName name="Bt_add1_Chso"/>
    </definedNames>
    <sheetDataSet>
      <sheetData sheetId="0"/>
      <sheetData sheetId="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4"/>
    </sheetNames>
    <definedNames>
      <definedName name="Button_Doi_nhom_chtu"/>
      <definedName name="Chk_Tieude_thke"/>
      <definedName name="Dr_Cot_lon"/>
      <definedName name="Dr_Cot_nho"/>
      <definedName name="Dr_Field_R1"/>
      <definedName name="Dr_Field_R2"/>
      <definedName name="Dr_Mau_trich"/>
      <definedName name="Dr_Mauthke"/>
      <definedName name="Dr_nhom_chtu"/>
      <definedName name="Dr_trang"/>
      <definedName name="Dr_trang_Chon"/>
      <definedName name="List_trich_lay"/>
      <definedName name="List_trich_xoa"/>
      <definedName name="OK_loc_chon"/>
      <definedName name="OK_nhap_chtu"/>
      <definedName name="OK_Thke_chon_lua"/>
      <definedName name="Taikh_Co_Drop"/>
      <definedName name="Taikh_No_Drop"/>
      <definedName name="Txt_Tieude_thke"/>
      <definedName name="Xoa_dg_cuoi"/>
      <definedName name="Xoa_mau_thke"/>
    </defined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11"/>
    </sheetNames>
    <definedNames>
      <definedName name="Change_ten_thuong_dung"/>
      <definedName name="OK_Mo_chtu_th_dung"/>
    </defined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NKM02"/>
      <sheetName val="SNKM02 (2)"/>
      <sheetName val="SCT02"/>
      <sheetName val="Sqt02"/>
      <sheetName val="Sqt02 (3)"/>
      <sheetName val="Sqt02 (2)"/>
      <sheetName val="Sqt09 "/>
      <sheetName val="00000000"/>
      <sheetName val="XL4Poppy"/>
      <sheetName val="SNKM02(3) "/>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93"/>
    </sheetNames>
    <definedNames>
      <definedName name="Chk_tieu_de_thke"/>
      <definedName name="Dr_mau_thke"/>
      <definedName name="Luu_thke"/>
      <definedName name="Txt_tieu_de_thke"/>
    </defined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PDONG"/>
      <sheetName val="T.LUONG"/>
      <sheetName val="PBO.CC"/>
      <sheetName val="PBO.TSCD"/>
      <sheetName val="TPHAM"/>
      <sheetName val="HHOA"/>
      <sheetName val="NPL"/>
      <sheetName val="D.MUC V.TU"/>
      <sheetName val="GIA THANH"/>
      <sheetName val="SOQUY"/>
      <sheetName val="SOCTIET"/>
      <sheetName val="SOCAI"/>
      <sheetName val="CONGNO"/>
      <sheetName val="CANDOI"/>
      <sheetName val="CDKT"/>
      <sheetName val="TMTC"/>
      <sheetName val="KQKD"/>
      <sheetName val="BCHD 2000"/>
      <sheetName val="MATK"/>
      <sheetName val="NHAPLIEU"/>
      <sheetName val="CTGS"/>
      <sheetName val="MUAVAO 3%"/>
      <sheetName val="MUAVAO"/>
      <sheetName val="BANRA"/>
      <sheetName val="HOADON"/>
      <sheetName val="TKHA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row r="6">
          <cell r="P6">
            <v>1111</v>
          </cell>
          <cell r="Q6">
            <v>495185</v>
          </cell>
        </row>
        <row r="7">
          <cell r="P7">
            <v>1111</v>
          </cell>
          <cell r="Q7">
            <v>15315</v>
          </cell>
        </row>
        <row r="8">
          <cell r="P8">
            <v>1111</v>
          </cell>
          <cell r="Q8">
            <v>442280</v>
          </cell>
        </row>
        <row r="9">
          <cell r="P9">
            <v>1111</v>
          </cell>
          <cell r="Q9">
            <v>44228</v>
          </cell>
        </row>
        <row r="10">
          <cell r="P10">
            <v>1111</v>
          </cell>
          <cell r="Q10">
            <v>387934</v>
          </cell>
        </row>
        <row r="11">
          <cell r="P11">
            <v>1111</v>
          </cell>
          <cell r="Q11">
            <v>38793</v>
          </cell>
        </row>
        <row r="12">
          <cell r="P12">
            <v>1111</v>
          </cell>
          <cell r="Q12">
            <v>91122</v>
          </cell>
        </row>
        <row r="13">
          <cell r="P13">
            <v>1111</v>
          </cell>
          <cell r="Q13">
            <v>9112</v>
          </cell>
        </row>
        <row r="14">
          <cell r="P14">
            <v>1111</v>
          </cell>
          <cell r="Q14">
            <v>139238</v>
          </cell>
        </row>
        <row r="15">
          <cell r="P15">
            <v>1111</v>
          </cell>
          <cell r="Q15">
            <v>13924</v>
          </cell>
        </row>
        <row r="16">
          <cell r="P16">
            <v>1111</v>
          </cell>
          <cell r="Q16">
            <v>298663</v>
          </cell>
        </row>
        <row r="17">
          <cell r="P17">
            <v>1111</v>
          </cell>
          <cell r="Q17">
            <v>29866</v>
          </cell>
        </row>
        <row r="18">
          <cell r="P18">
            <v>1111</v>
          </cell>
          <cell r="Q18">
            <v>1451429</v>
          </cell>
        </row>
        <row r="19">
          <cell r="P19">
            <v>1111</v>
          </cell>
          <cell r="Q19">
            <v>145143</v>
          </cell>
        </row>
        <row r="20">
          <cell r="P20">
            <v>1111</v>
          </cell>
          <cell r="Q20">
            <v>242808</v>
          </cell>
        </row>
        <row r="21">
          <cell r="P21">
            <v>1111</v>
          </cell>
          <cell r="Q21">
            <v>24281</v>
          </cell>
        </row>
        <row r="22">
          <cell r="P22">
            <v>1111</v>
          </cell>
          <cell r="Q22">
            <v>293744</v>
          </cell>
        </row>
        <row r="23">
          <cell r="P23">
            <v>1111</v>
          </cell>
          <cell r="Q23">
            <v>29374</v>
          </cell>
        </row>
        <row r="24">
          <cell r="P24">
            <v>1111</v>
          </cell>
          <cell r="Q24">
            <v>203616</v>
          </cell>
        </row>
        <row r="25">
          <cell r="P25">
            <v>1111</v>
          </cell>
          <cell r="Q25">
            <v>20362</v>
          </cell>
        </row>
        <row r="26">
          <cell r="P26">
            <v>1111</v>
          </cell>
          <cell r="Q26">
            <v>115370</v>
          </cell>
        </row>
        <row r="27">
          <cell r="P27">
            <v>1111</v>
          </cell>
          <cell r="Q27">
            <v>11537</v>
          </cell>
        </row>
        <row r="28">
          <cell r="P28">
            <v>1111</v>
          </cell>
          <cell r="Q28">
            <v>102820000</v>
          </cell>
        </row>
        <row r="29">
          <cell r="P29">
            <v>1111</v>
          </cell>
          <cell r="Q29">
            <v>3180000</v>
          </cell>
        </row>
        <row r="30">
          <cell r="P30">
            <v>1111</v>
          </cell>
          <cell r="Q30">
            <v>14162727</v>
          </cell>
        </row>
        <row r="31">
          <cell r="P31">
            <v>1111</v>
          </cell>
          <cell r="Q31">
            <v>1416273</v>
          </cell>
        </row>
        <row r="32">
          <cell r="P32">
            <v>1111</v>
          </cell>
          <cell r="Q32">
            <v>13801250</v>
          </cell>
        </row>
        <row r="33">
          <cell r="P33">
            <v>1111</v>
          </cell>
          <cell r="Q33">
            <v>1380125</v>
          </cell>
        </row>
        <row r="34">
          <cell r="P34">
            <v>1111</v>
          </cell>
          <cell r="Q34">
            <v>12932000</v>
          </cell>
        </row>
        <row r="35">
          <cell r="P35">
            <v>1111</v>
          </cell>
          <cell r="Q35">
            <v>1293200</v>
          </cell>
        </row>
        <row r="36">
          <cell r="P36">
            <v>1111</v>
          </cell>
          <cell r="Q36">
            <v>22113000</v>
          </cell>
        </row>
        <row r="37">
          <cell r="P37">
            <v>1111</v>
          </cell>
          <cell r="Q37">
            <v>2211300</v>
          </cell>
        </row>
        <row r="38">
          <cell r="P38">
            <v>1111</v>
          </cell>
          <cell r="Q38">
            <v>2930908</v>
          </cell>
        </row>
        <row r="39">
          <cell r="P39">
            <v>1111</v>
          </cell>
          <cell r="Q39">
            <v>269092</v>
          </cell>
        </row>
        <row r="40">
          <cell r="P40">
            <v>1111</v>
          </cell>
          <cell r="Q40">
            <v>341150</v>
          </cell>
        </row>
        <row r="41">
          <cell r="P41">
            <v>1111</v>
          </cell>
          <cell r="Q41">
            <v>34115</v>
          </cell>
        </row>
        <row r="42">
          <cell r="P42">
            <v>1111</v>
          </cell>
          <cell r="Q42">
            <v>192714</v>
          </cell>
        </row>
        <row r="43">
          <cell r="P43">
            <v>1111</v>
          </cell>
          <cell r="Q43">
            <v>8686</v>
          </cell>
        </row>
        <row r="44">
          <cell r="P44">
            <v>1111</v>
          </cell>
          <cell r="Q44">
            <v>4163500</v>
          </cell>
        </row>
        <row r="45">
          <cell r="P45">
            <v>1111</v>
          </cell>
          <cell r="Q45">
            <v>416350</v>
          </cell>
        </row>
        <row r="46">
          <cell r="P46">
            <v>1111</v>
          </cell>
          <cell r="Q46">
            <v>660000</v>
          </cell>
        </row>
        <row r="47">
          <cell r="P47">
            <v>1111</v>
          </cell>
          <cell r="Q47">
            <v>66000</v>
          </cell>
        </row>
        <row r="48">
          <cell r="P48">
            <v>1111</v>
          </cell>
          <cell r="Q48">
            <v>120000</v>
          </cell>
        </row>
        <row r="49">
          <cell r="P49">
            <v>1111</v>
          </cell>
          <cell r="Q49">
            <v>12000</v>
          </cell>
        </row>
        <row r="50">
          <cell r="P50">
            <v>1111</v>
          </cell>
          <cell r="Q50">
            <v>146149740</v>
          </cell>
        </row>
        <row r="51">
          <cell r="P51">
            <v>1111</v>
          </cell>
          <cell r="Q51">
            <v>14614974</v>
          </cell>
        </row>
        <row r="52">
          <cell r="P52">
            <v>1111</v>
          </cell>
          <cell r="Q52">
            <v>14259</v>
          </cell>
        </row>
        <row r="53">
          <cell r="P53">
            <v>1111</v>
          </cell>
          <cell r="Q53">
            <v>441</v>
          </cell>
        </row>
        <row r="54">
          <cell r="P54">
            <v>1111</v>
          </cell>
          <cell r="Q54">
            <v>1309500</v>
          </cell>
        </row>
        <row r="55">
          <cell r="P55">
            <v>1111</v>
          </cell>
          <cell r="Q55">
            <v>40500</v>
          </cell>
        </row>
        <row r="56">
          <cell r="P56">
            <v>1111</v>
          </cell>
          <cell r="Q56">
            <v>23000</v>
          </cell>
        </row>
        <row r="57">
          <cell r="P57">
            <v>1111</v>
          </cell>
          <cell r="Q57">
            <v>50000</v>
          </cell>
        </row>
        <row r="58">
          <cell r="P58">
            <v>1111</v>
          </cell>
          <cell r="Q58">
            <v>1410675</v>
          </cell>
        </row>
        <row r="59">
          <cell r="P59">
            <v>1111</v>
          </cell>
          <cell r="Q59">
            <v>70534</v>
          </cell>
        </row>
        <row r="60">
          <cell r="P60">
            <v>1111</v>
          </cell>
          <cell r="Q60">
            <v>137602</v>
          </cell>
        </row>
        <row r="61">
          <cell r="P61">
            <v>1111</v>
          </cell>
          <cell r="Q61">
            <v>13760</v>
          </cell>
        </row>
        <row r="62">
          <cell r="P62">
            <v>1111</v>
          </cell>
          <cell r="Q62">
            <v>5000</v>
          </cell>
        </row>
        <row r="63">
          <cell r="P63">
            <v>1111</v>
          </cell>
          <cell r="Q63">
            <v>5000</v>
          </cell>
        </row>
        <row r="64">
          <cell r="P64">
            <v>1111</v>
          </cell>
          <cell r="Q64">
            <v>10000</v>
          </cell>
        </row>
        <row r="65">
          <cell r="P65">
            <v>1111</v>
          </cell>
          <cell r="Q65">
            <v>10000</v>
          </cell>
        </row>
        <row r="66">
          <cell r="P66">
            <v>1111</v>
          </cell>
          <cell r="Q66">
            <v>355000</v>
          </cell>
        </row>
        <row r="67">
          <cell r="P67">
            <v>1111</v>
          </cell>
          <cell r="Q67">
            <v>16000</v>
          </cell>
        </row>
        <row r="68">
          <cell r="P68">
            <v>1111</v>
          </cell>
          <cell r="Q68">
            <v>700000</v>
          </cell>
        </row>
        <row r="69">
          <cell r="P69">
            <v>1111</v>
          </cell>
          <cell r="Q69">
            <v>35000</v>
          </cell>
        </row>
        <row r="70">
          <cell r="P70">
            <v>1111</v>
          </cell>
          <cell r="Q70">
            <v>23284800</v>
          </cell>
        </row>
        <row r="71">
          <cell r="P71">
            <v>1111</v>
          </cell>
          <cell r="Q71">
            <v>2328480</v>
          </cell>
        </row>
        <row r="72">
          <cell r="P72">
            <v>1111</v>
          </cell>
          <cell r="Q72">
            <v>377888</v>
          </cell>
        </row>
        <row r="73">
          <cell r="P73">
            <v>1111</v>
          </cell>
          <cell r="Q73">
            <v>37789</v>
          </cell>
        </row>
        <row r="74">
          <cell r="P74">
            <v>1111</v>
          </cell>
          <cell r="Q74">
            <v>774567</v>
          </cell>
        </row>
        <row r="75">
          <cell r="P75">
            <v>1111</v>
          </cell>
          <cell r="Q75">
            <v>77457</v>
          </cell>
        </row>
        <row r="76">
          <cell r="P76">
            <v>1111</v>
          </cell>
          <cell r="Q76">
            <v>23000</v>
          </cell>
        </row>
        <row r="77">
          <cell r="P77">
            <v>1111</v>
          </cell>
          <cell r="Q77">
            <v>85000</v>
          </cell>
        </row>
        <row r="78">
          <cell r="P78">
            <v>1111</v>
          </cell>
          <cell r="Q78">
            <v>1673636</v>
          </cell>
        </row>
        <row r="79">
          <cell r="P79">
            <v>1111</v>
          </cell>
          <cell r="Q79">
            <v>167364</v>
          </cell>
        </row>
        <row r="80">
          <cell r="P80">
            <v>1111</v>
          </cell>
          <cell r="Q80">
            <v>2930909</v>
          </cell>
        </row>
        <row r="81">
          <cell r="P81">
            <v>1111</v>
          </cell>
          <cell r="Q81">
            <v>269091</v>
          </cell>
        </row>
        <row r="82">
          <cell r="P82">
            <v>1111</v>
          </cell>
          <cell r="Q82">
            <v>344857</v>
          </cell>
        </row>
        <row r="83">
          <cell r="P83">
            <v>1111</v>
          </cell>
          <cell r="Q83">
            <v>15543</v>
          </cell>
        </row>
        <row r="84">
          <cell r="P84">
            <v>1111</v>
          </cell>
          <cell r="Q84">
            <v>32760214</v>
          </cell>
        </row>
        <row r="85">
          <cell r="P85">
            <v>1111</v>
          </cell>
          <cell r="Q85">
            <v>1638011</v>
          </cell>
        </row>
        <row r="86">
          <cell r="P86">
            <v>1111</v>
          </cell>
          <cell r="Q86">
            <v>69300000</v>
          </cell>
        </row>
        <row r="87">
          <cell r="P87">
            <v>1111</v>
          </cell>
          <cell r="Q87">
            <v>3465000</v>
          </cell>
        </row>
        <row r="88">
          <cell r="P88">
            <v>1111</v>
          </cell>
          <cell r="Q88">
            <v>11400000</v>
          </cell>
        </row>
        <row r="89">
          <cell r="P89">
            <v>1111</v>
          </cell>
          <cell r="Q89">
            <v>570000</v>
          </cell>
        </row>
        <row r="90">
          <cell r="P90">
            <v>1111</v>
          </cell>
          <cell r="Q90">
            <v>7200000</v>
          </cell>
        </row>
        <row r="91">
          <cell r="P91">
            <v>1111</v>
          </cell>
          <cell r="Q91">
            <v>360000</v>
          </cell>
        </row>
        <row r="92">
          <cell r="P92">
            <v>1111</v>
          </cell>
          <cell r="Q92">
            <v>4680000</v>
          </cell>
        </row>
        <row r="93">
          <cell r="P93">
            <v>1111</v>
          </cell>
          <cell r="Q93">
            <v>234000</v>
          </cell>
        </row>
        <row r="94">
          <cell r="P94">
            <v>1111</v>
          </cell>
          <cell r="Q94">
            <v>510973</v>
          </cell>
        </row>
        <row r="95">
          <cell r="P95">
            <v>1111</v>
          </cell>
          <cell r="Q95">
            <v>51097</v>
          </cell>
        </row>
        <row r="96">
          <cell r="P96">
            <v>1111</v>
          </cell>
          <cell r="Q96">
            <v>490908</v>
          </cell>
        </row>
        <row r="97">
          <cell r="P97">
            <v>1111</v>
          </cell>
          <cell r="Q97">
            <v>49092</v>
          </cell>
        </row>
        <row r="98">
          <cell r="P98">
            <v>1111</v>
          </cell>
          <cell r="Q98">
            <v>545455</v>
          </cell>
        </row>
        <row r="99">
          <cell r="P99">
            <v>1111</v>
          </cell>
          <cell r="Q99">
            <v>54545</v>
          </cell>
        </row>
        <row r="100">
          <cell r="P100">
            <v>1111</v>
          </cell>
          <cell r="Q100">
            <v>192698</v>
          </cell>
        </row>
        <row r="101">
          <cell r="P101">
            <v>1111</v>
          </cell>
          <cell r="Q101">
            <v>8702</v>
          </cell>
        </row>
        <row r="102">
          <cell r="P102">
            <v>1111</v>
          </cell>
          <cell r="Q102">
            <v>9091</v>
          </cell>
        </row>
        <row r="103">
          <cell r="P103">
            <v>1111</v>
          </cell>
          <cell r="Q103">
            <v>909</v>
          </cell>
        </row>
        <row r="104">
          <cell r="P104">
            <v>1111</v>
          </cell>
          <cell r="Q104">
            <v>288320</v>
          </cell>
        </row>
        <row r="105">
          <cell r="P105">
            <v>1111</v>
          </cell>
          <cell r="Q105">
            <v>28832</v>
          </cell>
        </row>
        <row r="106">
          <cell r="P106">
            <v>1111</v>
          </cell>
          <cell r="Q106">
            <v>55455</v>
          </cell>
        </row>
        <row r="107">
          <cell r="P107">
            <v>1111</v>
          </cell>
          <cell r="Q107">
            <v>5545</v>
          </cell>
        </row>
        <row r="108">
          <cell r="P108">
            <v>1111</v>
          </cell>
          <cell r="Q108">
            <v>5000</v>
          </cell>
        </row>
        <row r="109">
          <cell r="P109">
            <v>1111</v>
          </cell>
          <cell r="Q109">
            <v>5000</v>
          </cell>
        </row>
        <row r="110">
          <cell r="P110">
            <v>1111</v>
          </cell>
          <cell r="Q110">
            <v>495238</v>
          </cell>
        </row>
        <row r="111">
          <cell r="P111">
            <v>1111</v>
          </cell>
          <cell r="Q111">
            <v>24762</v>
          </cell>
        </row>
        <row r="112">
          <cell r="P112">
            <v>1111</v>
          </cell>
          <cell r="Q112">
            <v>104762</v>
          </cell>
        </row>
        <row r="113">
          <cell r="P113">
            <v>1111</v>
          </cell>
          <cell r="Q113">
            <v>5238</v>
          </cell>
        </row>
        <row r="114">
          <cell r="P114">
            <v>1111</v>
          </cell>
          <cell r="Q114">
            <v>104762</v>
          </cell>
        </row>
        <row r="115">
          <cell r="P115">
            <v>1111</v>
          </cell>
          <cell r="Q115">
            <v>5238</v>
          </cell>
        </row>
        <row r="116">
          <cell r="P116">
            <v>1111</v>
          </cell>
          <cell r="Q116">
            <v>104762</v>
          </cell>
        </row>
        <row r="117">
          <cell r="P117">
            <v>1111</v>
          </cell>
          <cell r="Q117">
            <v>5238</v>
          </cell>
        </row>
        <row r="118">
          <cell r="P118">
            <v>1111</v>
          </cell>
          <cell r="Q118">
            <v>100000</v>
          </cell>
        </row>
        <row r="119">
          <cell r="P119">
            <v>1111</v>
          </cell>
          <cell r="Q119">
            <v>34288</v>
          </cell>
        </row>
        <row r="120">
          <cell r="P120">
            <v>1111</v>
          </cell>
          <cell r="Q120">
            <v>3429</v>
          </cell>
        </row>
        <row r="121">
          <cell r="P121">
            <v>1111</v>
          </cell>
          <cell r="Q121">
            <v>7000</v>
          </cell>
        </row>
        <row r="122">
          <cell r="P122">
            <v>1111</v>
          </cell>
          <cell r="Q122">
            <v>22700</v>
          </cell>
        </row>
        <row r="123">
          <cell r="P123">
            <v>3333</v>
          </cell>
          <cell r="Q123">
            <v>22700</v>
          </cell>
        </row>
        <row r="124">
          <cell r="P124">
            <v>1111</v>
          </cell>
          <cell r="Q124">
            <v>6200</v>
          </cell>
        </row>
        <row r="125">
          <cell r="P125">
            <v>1111</v>
          </cell>
          <cell r="Q125">
            <v>18000</v>
          </cell>
        </row>
        <row r="126">
          <cell r="P126">
            <v>1111</v>
          </cell>
          <cell r="Q126">
            <v>1800</v>
          </cell>
        </row>
        <row r="127">
          <cell r="P127">
            <v>1111</v>
          </cell>
          <cell r="Q127">
            <v>355000</v>
          </cell>
        </row>
        <row r="128">
          <cell r="P128">
            <v>1111</v>
          </cell>
          <cell r="Q128">
            <v>16000</v>
          </cell>
        </row>
        <row r="129">
          <cell r="P129">
            <v>1111</v>
          </cell>
          <cell r="Q129">
            <v>2930909</v>
          </cell>
        </row>
        <row r="130">
          <cell r="P130">
            <v>1111</v>
          </cell>
          <cell r="Q130">
            <v>269091</v>
          </cell>
        </row>
        <row r="131">
          <cell r="P131">
            <v>1111</v>
          </cell>
          <cell r="Q131">
            <v>192714</v>
          </cell>
        </row>
        <row r="132">
          <cell r="P132">
            <v>1111</v>
          </cell>
          <cell r="Q132">
            <v>8686</v>
          </cell>
        </row>
        <row r="133">
          <cell r="P133">
            <v>1111</v>
          </cell>
          <cell r="Q133">
            <v>334686</v>
          </cell>
        </row>
        <row r="134">
          <cell r="P134">
            <v>1111</v>
          </cell>
          <cell r="Q134">
            <v>15114</v>
          </cell>
        </row>
        <row r="135">
          <cell r="P135">
            <v>1111</v>
          </cell>
          <cell r="Q135">
            <v>81818</v>
          </cell>
        </row>
        <row r="136">
          <cell r="P136">
            <v>1111</v>
          </cell>
          <cell r="Q136">
            <v>8182</v>
          </cell>
        </row>
        <row r="137">
          <cell r="P137">
            <v>1111</v>
          </cell>
          <cell r="Q137">
            <v>181818</v>
          </cell>
        </row>
        <row r="138">
          <cell r="P138">
            <v>1111</v>
          </cell>
          <cell r="Q138">
            <v>18182</v>
          </cell>
        </row>
        <row r="139">
          <cell r="P139">
            <v>1111</v>
          </cell>
          <cell r="Q139">
            <v>29850</v>
          </cell>
        </row>
        <row r="140">
          <cell r="P140">
            <v>1111</v>
          </cell>
          <cell r="Q140">
            <v>2985</v>
          </cell>
        </row>
        <row r="141">
          <cell r="P141">
            <v>1111</v>
          </cell>
          <cell r="Q141">
            <v>18110400</v>
          </cell>
        </row>
        <row r="142">
          <cell r="P142">
            <v>1111</v>
          </cell>
          <cell r="Q142">
            <v>1811040</v>
          </cell>
        </row>
        <row r="143">
          <cell r="P143">
            <v>1111</v>
          </cell>
          <cell r="Q143">
            <v>20000</v>
          </cell>
        </row>
        <row r="144">
          <cell r="P144">
            <v>1111</v>
          </cell>
          <cell r="Q144">
            <v>60000</v>
          </cell>
        </row>
        <row r="145">
          <cell r="P145">
            <v>1111</v>
          </cell>
          <cell r="Q145">
            <v>121337</v>
          </cell>
        </row>
        <row r="146">
          <cell r="P146">
            <v>1111</v>
          </cell>
          <cell r="Q146">
            <v>12133</v>
          </cell>
        </row>
        <row r="147">
          <cell r="P147">
            <v>1111</v>
          </cell>
          <cell r="Q147">
            <v>219047</v>
          </cell>
        </row>
        <row r="148">
          <cell r="P148">
            <v>1111</v>
          </cell>
          <cell r="Q148">
            <v>10953</v>
          </cell>
        </row>
        <row r="149">
          <cell r="P149">
            <v>1111</v>
          </cell>
          <cell r="Q149">
            <v>2335714</v>
          </cell>
        </row>
        <row r="150">
          <cell r="P150">
            <v>1111</v>
          </cell>
          <cell r="Q150">
            <v>114286</v>
          </cell>
        </row>
        <row r="151">
          <cell r="P151">
            <v>1111</v>
          </cell>
          <cell r="Q151">
            <v>213400</v>
          </cell>
        </row>
        <row r="152">
          <cell r="P152">
            <v>1111</v>
          </cell>
          <cell r="Q152">
            <v>6600</v>
          </cell>
        </row>
        <row r="153">
          <cell r="P153">
            <v>1111</v>
          </cell>
          <cell r="Q153">
            <v>120000</v>
          </cell>
        </row>
        <row r="154">
          <cell r="P154">
            <v>1111</v>
          </cell>
          <cell r="Q154">
            <v>20000</v>
          </cell>
        </row>
        <row r="155">
          <cell r="P155">
            <v>1111</v>
          </cell>
          <cell r="Q155">
            <v>45455</v>
          </cell>
        </row>
        <row r="156">
          <cell r="P156">
            <v>1111</v>
          </cell>
          <cell r="Q156">
            <v>4545</v>
          </cell>
        </row>
        <row r="157">
          <cell r="P157">
            <v>1111</v>
          </cell>
          <cell r="Q157">
            <v>409524</v>
          </cell>
        </row>
        <row r="158">
          <cell r="P158">
            <v>1111</v>
          </cell>
          <cell r="Q158">
            <v>20476</v>
          </cell>
        </row>
        <row r="159">
          <cell r="P159">
            <v>1111</v>
          </cell>
          <cell r="Q159">
            <v>104762</v>
          </cell>
        </row>
        <row r="160">
          <cell r="P160">
            <v>1111</v>
          </cell>
          <cell r="Q160">
            <v>5238</v>
          </cell>
        </row>
        <row r="161">
          <cell r="P161">
            <v>1111</v>
          </cell>
          <cell r="Q161">
            <v>247619</v>
          </cell>
        </row>
        <row r="162">
          <cell r="P162">
            <v>1111</v>
          </cell>
          <cell r="Q162">
            <v>12381</v>
          </cell>
        </row>
        <row r="163">
          <cell r="P163">
            <v>1111</v>
          </cell>
          <cell r="Q163">
            <v>19071000</v>
          </cell>
        </row>
        <row r="164">
          <cell r="P164">
            <v>1111</v>
          </cell>
          <cell r="Q164">
            <v>1907100</v>
          </cell>
        </row>
        <row r="165">
          <cell r="P165">
            <v>1111</v>
          </cell>
          <cell r="Q165">
            <v>34929000</v>
          </cell>
        </row>
        <row r="166">
          <cell r="P166">
            <v>1111</v>
          </cell>
          <cell r="Q166">
            <v>3492900</v>
          </cell>
        </row>
        <row r="167">
          <cell r="P167">
            <v>1111</v>
          </cell>
          <cell r="Q167">
            <v>34974000</v>
          </cell>
        </row>
        <row r="168">
          <cell r="P168">
            <v>1111</v>
          </cell>
          <cell r="Q168">
            <v>3497400</v>
          </cell>
        </row>
        <row r="169">
          <cell r="P169">
            <v>1111</v>
          </cell>
          <cell r="Q169">
            <v>68427000</v>
          </cell>
        </row>
        <row r="170">
          <cell r="P170">
            <v>1111</v>
          </cell>
          <cell r="Q170">
            <v>6842700</v>
          </cell>
        </row>
        <row r="171">
          <cell r="P171">
            <v>1111</v>
          </cell>
          <cell r="Q171">
            <v>13160750</v>
          </cell>
        </row>
        <row r="172">
          <cell r="P172">
            <v>1111</v>
          </cell>
          <cell r="Q172">
            <v>1316075</v>
          </cell>
        </row>
        <row r="173">
          <cell r="P173">
            <v>1111</v>
          </cell>
          <cell r="Q173">
            <v>14030000</v>
          </cell>
        </row>
        <row r="174">
          <cell r="P174">
            <v>1111</v>
          </cell>
          <cell r="Q174">
            <v>1403000</v>
          </cell>
        </row>
        <row r="175">
          <cell r="P175">
            <v>1111</v>
          </cell>
          <cell r="Q175">
            <v>12764250</v>
          </cell>
        </row>
        <row r="176">
          <cell r="P176">
            <v>1111</v>
          </cell>
          <cell r="Q176">
            <v>1276425</v>
          </cell>
        </row>
        <row r="177">
          <cell r="P177">
            <v>1111</v>
          </cell>
          <cell r="Q177">
            <v>20206250</v>
          </cell>
        </row>
        <row r="178">
          <cell r="P178">
            <v>1111</v>
          </cell>
          <cell r="Q178">
            <v>2020625</v>
          </cell>
        </row>
        <row r="179">
          <cell r="P179">
            <v>1111</v>
          </cell>
          <cell r="Q179">
            <v>13587750</v>
          </cell>
        </row>
        <row r="180">
          <cell r="P180">
            <v>1111</v>
          </cell>
          <cell r="Q180">
            <v>1358775</v>
          </cell>
        </row>
        <row r="181">
          <cell r="P181">
            <v>1111</v>
          </cell>
          <cell r="Q181">
            <v>12710875</v>
          </cell>
        </row>
        <row r="182">
          <cell r="P182">
            <v>1111</v>
          </cell>
          <cell r="Q182">
            <v>1271087</v>
          </cell>
        </row>
        <row r="183">
          <cell r="P183">
            <v>1111</v>
          </cell>
          <cell r="Q183">
            <v>13328500</v>
          </cell>
        </row>
        <row r="184">
          <cell r="P184">
            <v>1111</v>
          </cell>
          <cell r="Q184">
            <v>1332850</v>
          </cell>
        </row>
        <row r="185">
          <cell r="P185">
            <v>1111</v>
          </cell>
          <cell r="Q185">
            <v>44968250</v>
          </cell>
        </row>
        <row r="186">
          <cell r="P186">
            <v>1111</v>
          </cell>
          <cell r="Q186">
            <v>4496825</v>
          </cell>
        </row>
        <row r="187">
          <cell r="P187">
            <v>1111</v>
          </cell>
          <cell r="Q187">
            <v>13183625</v>
          </cell>
        </row>
        <row r="188">
          <cell r="P188">
            <v>1111</v>
          </cell>
          <cell r="Q188">
            <v>1318362</v>
          </cell>
        </row>
        <row r="211">
          <cell r="P211">
            <v>3311</v>
          </cell>
          <cell r="Q211">
            <v>87567433</v>
          </cell>
        </row>
        <row r="212">
          <cell r="P212">
            <v>3311</v>
          </cell>
          <cell r="Q212">
            <v>8756743</v>
          </cell>
        </row>
        <row r="213">
          <cell r="P213">
            <v>3311</v>
          </cell>
          <cell r="Q213">
            <v>11655001</v>
          </cell>
        </row>
        <row r="214">
          <cell r="P214">
            <v>3311</v>
          </cell>
          <cell r="Q214">
            <v>1165500</v>
          </cell>
        </row>
        <row r="215">
          <cell r="P215">
            <v>3311</v>
          </cell>
          <cell r="Q215">
            <v>77400000</v>
          </cell>
        </row>
        <row r="216">
          <cell r="P216">
            <v>3311</v>
          </cell>
          <cell r="Q216">
            <v>7740000</v>
          </cell>
        </row>
        <row r="217">
          <cell r="P217">
            <v>3311</v>
          </cell>
          <cell r="Q217">
            <v>209191600</v>
          </cell>
        </row>
        <row r="218">
          <cell r="P218">
            <v>3311</v>
          </cell>
          <cell r="Q218">
            <v>10459580</v>
          </cell>
        </row>
        <row r="219">
          <cell r="P219">
            <v>3311</v>
          </cell>
          <cell r="Q219">
            <v>57918168</v>
          </cell>
        </row>
        <row r="220">
          <cell r="P220">
            <v>3311</v>
          </cell>
          <cell r="Q220">
            <v>5791817</v>
          </cell>
        </row>
        <row r="221">
          <cell r="P221">
            <v>3311</v>
          </cell>
          <cell r="Q221">
            <v>133800000</v>
          </cell>
        </row>
        <row r="222">
          <cell r="P222">
            <v>3311</v>
          </cell>
          <cell r="Q222">
            <v>13380000</v>
          </cell>
        </row>
        <row r="223">
          <cell r="P223">
            <v>3311</v>
          </cell>
          <cell r="Q223">
            <v>31764862</v>
          </cell>
        </row>
        <row r="224">
          <cell r="P224">
            <v>3311</v>
          </cell>
          <cell r="Q224">
            <v>3176486</v>
          </cell>
        </row>
        <row r="225">
          <cell r="P225">
            <v>3311</v>
          </cell>
          <cell r="Q225">
            <v>354705</v>
          </cell>
        </row>
        <row r="226">
          <cell r="P226">
            <v>3311</v>
          </cell>
          <cell r="Q226">
            <v>35395</v>
          </cell>
        </row>
        <row r="227">
          <cell r="P227">
            <v>3311</v>
          </cell>
          <cell r="Q227">
            <v>96861600</v>
          </cell>
        </row>
        <row r="228">
          <cell r="P228">
            <v>413</v>
          </cell>
          <cell r="Q228">
            <v>716776</v>
          </cell>
        </row>
        <row r="229">
          <cell r="P229">
            <v>3311</v>
          </cell>
          <cell r="Q229">
            <v>148500000</v>
          </cell>
        </row>
        <row r="230">
          <cell r="P230">
            <v>413</v>
          </cell>
          <cell r="Q230">
            <v>1098900</v>
          </cell>
        </row>
        <row r="231">
          <cell r="P231">
            <v>3311</v>
          </cell>
          <cell r="Q231">
            <v>49000000</v>
          </cell>
        </row>
        <row r="232">
          <cell r="P232">
            <v>3311</v>
          </cell>
          <cell r="Q232">
            <v>4900000</v>
          </cell>
        </row>
        <row r="233">
          <cell r="P233">
            <v>3311</v>
          </cell>
          <cell r="Q233">
            <v>20439000</v>
          </cell>
        </row>
        <row r="234">
          <cell r="P234">
            <v>3311</v>
          </cell>
          <cell r="Q234">
            <v>2043900</v>
          </cell>
        </row>
        <row r="235">
          <cell r="P235">
            <v>3311</v>
          </cell>
          <cell r="Q235">
            <v>50000000</v>
          </cell>
        </row>
        <row r="236">
          <cell r="P236">
            <v>3311</v>
          </cell>
          <cell r="Q236">
            <v>5000000</v>
          </cell>
        </row>
        <row r="237">
          <cell r="P237">
            <v>3311</v>
          </cell>
          <cell r="Q237">
            <v>241798500</v>
          </cell>
        </row>
        <row r="238">
          <cell r="P238">
            <v>413</v>
          </cell>
          <cell r="Q238">
            <v>1853789</v>
          </cell>
        </row>
        <row r="239">
          <cell r="P239">
            <v>3311</v>
          </cell>
          <cell r="Q239">
            <v>840564000</v>
          </cell>
        </row>
        <row r="240">
          <cell r="P240">
            <v>413</v>
          </cell>
          <cell r="Q240">
            <v>6836587</v>
          </cell>
        </row>
        <row r="241">
          <cell r="P241">
            <v>33110031</v>
          </cell>
          <cell r="Q241">
            <v>40395650</v>
          </cell>
        </row>
        <row r="242">
          <cell r="P242">
            <v>33110031</v>
          </cell>
          <cell r="Q242">
            <v>1249350</v>
          </cell>
        </row>
        <row r="247">
          <cell r="P247">
            <v>51131</v>
          </cell>
          <cell r="Q247">
            <v>23357569</v>
          </cell>
        </row>
        <row r="248">
          <cell r="P248">
            <v>33311</v>
          </cell>
          <cell r="Q248">
            <v>2335757</v>
          </cell>
        </row>
        <row r="249">
          <cell r="P249">
            <v>51131</v>
          </cell>
          <cell r="Q249">
            <v>7837991</v>
          </cell>
        </row>
        <row r="250">
          <cell r="P250">
            <v>33311</v>
          </cell>
          <cell r="Q250">
            <v>783799</v>
          </cell>
        </row>
        <row r="251">
          <cell r="P251">
            <v>51131</v>
          </cell>
          <cell r="Q251">
            <v>41252686</v>
          </cell>
        </row>
        <row r="252">
          <cell r="P252">
            <v>33311</v>
          </cell>
          <cell r="Q252">
            <v>4125269</v>
          </cell>
        </row>
        <row r="253">
          <cell r="P253">
            <v>51133</v>
          </cell>
          <cell r="Q253">
            <v>4004000</v>
          </cell>
        </row>
        <row r="254">
          <cell r="P254">
            <v>33311</v>
          </cell>
          <cell r="Q254">
            <v>400400</v>
          </cell>
        </row>
        <row r="255">
          <cell r="P255">
            <v>5112</v>
          </cell>
          <cell r="Q255">
            <v>727884300</v>
          </cell>
        </row>
        <row r="256">
          <cell r="P256">
            <v>5112</v>
          </cell>
          <cell r="Q256">
            <v>6211279</v>
          </cell>
        </row>
        <row r="257">
          <cell r="P257">
            <v>5112</v>
          </cell>
          <cell r="Q257">
            <v>121737000</v>
          </cell>
        </row>
        <row r="258">
          <cell r="P258">
            <v>5112</v>
          </cell>
          <cell r="Q258">
            <v>1038822</v>
          </cell>
        </row>
        <row r="259">
          <cell r="P259">
            <v>5112</v>
          </cell>
          <cell r="Q259">
            <v>354152700</v>
          </cell>
        </row>
        <row r="260">
          <cell r="P260">
            <v>5112</v>
          </cell>
          <cell r="Q260">
            <v>3022103</v>
          </cell>
        </row>
        <row r="261">
          <cell r="P261">
            <v>5112</v>
          </cell>
          <cell r="Q261">
            <v>546308400</v>
          </cell>
        </row>
        <row r="262">
          <cell r="P262">
            <v>5112</v>
          </cell>
          <cell r="Q262">
            <v>4661832</v>
          </cell>
        </row>
        <row r="448">
          <cell r="P448">
            <v>11221</v>
          </cell>
        </row>
        <row r="449">
          <cell r="P449">
            <v>11221</v>
          </cell>
        </row>
        <row r="450">
          <cell r="P450">
            <v>144</v>
          </cell>
        </row>
        <row r="451">
          <cell r="P451">
            <v>11221</v>
          </cell>
        </row>
        <row r="452">
          <cell r="P452">
            <v>11221</v>
          </cell>
        </row>
        <row r="453">
          <cell r="P453">
            <v>11221</v>
          </cell>
        </row>
        <row r="454">
          <cell r="P454">
            <v>144</v>
          </cell>
        </row>
        <row r="455">
          <cell r="P455">
            <v>11221</v>
          </cell>
        </row>
        <row r="456">
          <cell r="P456">
            <v>11221</v>
          </cell>
        </row>
        <row r="457">
          <cell r="P457">
            <v>11221</v>
          </cell>
        </row>
        <row r="458">
          <cell r="P458">
            <v>11221</v>
          </cell>
        </row>
        <row r="459">
          <cell r="P459">
            <v>11221</v>
          </cell>
        </row>
        <row r="460">
          <cell r="P460">
            <v>144</v>
          </cell>
        </row>
        <row r="461">
          <cell r="P461">
            <v>11221</v>
          </cell>
        </row>
        <row r="462">
          <cell r="P462">
            <v>11221</v>
          </cell>
        </row>
        <row r="463">
          <cell r="P463">
            <v>11221</v>
          </cell>
        </row>
        <row r="464">
          <cell r="P464">
            <v>11221</v>
          </cell>
        </row>
        <row r="465">
          <cell r="P465">
            <v>11221</v>
          </cell>
        </row>
        <row r="466">
          <cell r="P466">
            <v>11221</v>
          </cell>
        </row>
        <row r="467">
          <cell r="P467">
            <v>11221</v>
          </cell>
        </row>
        <row r="468">
          <cell r="P468">
            <v>11221</v>
          </cell>
        </row>
        <row r="469">
          <cell r="P469">
            <v>11221</v>
          </cell>
        </row>
        <row r="470">
          <cell r="P470">
            <v>11221</v>
          </cell>
        </row>
        <row r="471">
          <cell r="P471">
            <v>11221</v>
          </cell>
        </row>
        <row r="472">
          <cell r="P472">
            <v>11221</v>
          </cell>
        </row>
        <row r="473">
          <cell r="P473">
            <v>11221</v>
          </cell>
        </row>
        <row r="474">
          <cell r="P474">
            <v>64299</v>
          </cell>
        </row>
        <row r="475">
          <cell r="P475">
            <v>64299</v>
          </cell>
        </row>
        <row r="476">
          <cell r="P476">
            <v>64299</v>
          </cell>
        </row>
        <row r="478">
          <cell r="P478">
            <v>13110001</v>
          </cell>
        </row>
        <row r="479">
          <cell r="P479">
            <v>11222</v>
          </cell>
        </row>
        <row r="480">
          <cell r="P480">
            <v>413</v>
          </cell>
        </row>
        <row r="481">
          <cell r="P481">
            <v>11222</v>
          </cell>
        </row>
        <row r="482">
          <cell r="P482">
            <v>413</v>
          </cell>
        </row>
        <row r="483">
          <cell r="P483">
            <v>13110001</v>
          </cell>
        </row>
        <row r="484">
          <cell r="P484">
            <v>11222</v>
          </cell>
        </row>
        <row r="485">
          <cell r="P485">
            <v>413</v>
          </cell>
        </row>
        <row r="486">
          <cell r="P486">
            <v>13110001</v>
          </cell>
        </row>
        <row r="487">
          <cell r="P487">
            <v>11222</v>
          </cell>
        </row>
        <row r="488">
          <cell r="P488">
            <v>413</v>
          </cell>
        </row>
        <row r="489">
          <cell r="P489">
            <v>11222</v>
          </cell>
        </row>
        <row r="490">
          <cell r="P490">
            <v>413</v>
          </cell>
        </row>
        <row r="491">
          <cell r="P491">
            <v>13110001</v>
          </cell>
        </row>
        <row r="492">
          <cell r="P492">
            <v>11222</v>
          </cell>
        </row>
        <row r="493">
          <cell r="P493">
            <v>413</v>
          </cell>
        </row>
        <row r="494">
          <cell r="P494">
            <v>11222</v>
          </cell>
        </row>
        <row r="495">
          <cell r="P495">
            <v>413</v>
          </cell>
        </row>
        <row r="496">
          <cell r="P496">
            <v>64299</v>
          </cell>
        </row>
        <row r="497">
          <cell r="P497">
            <v>13110001</v>
          </cell>
        </row>
        <row r="498">
          <cell r="P498">
            <v>11222</v>
          </cell>
        </row>
        <row r="499">
          <cell r="P499">
            <v>413</v>
          </cell>
        </row>
        <row r="500">
          <cell r="P500">
            <v>13110001</v>
          </cell>
        </row>
        <row r="501">
          <cell r="P501">
            <v>11222</v>
          </cell>
        </row>
        <row r="502">
          <cell r="P502">
            <v>413</v>
          </cell>
        </row>
        <row r="503">
          <cell r="P503">
            <v>11222</v>
          </cell>
        </row>
        <row r="504">
          <cell r="P504">
            <v>413</v>
          </cell>
        </row>
        <row r="505">
          <cell r="P505">
            <v>11212</v>
          </cell>
        </row>
        <row r="506">
          <cell r="P506">
            <v>11212</v>
          </cell>
        </row>
        <row r="507">
          <cell r="P507">
            <v>11212</v>
          </cell>
        </row>
        <row r="508">
          <cell r="P508">
            <v>11212</v>
          </cell>
        </row>
        <row r="509">
          <cell r="P509">
            <v>11213</v>
          </cell>
        </row>
        <row r="510">
          <cell r="P510">
            <v>11212</v>
          </cell>
        </row>
        <row r="511">
          <cell r="P511">
            <v>11212</v>
          </cell>
        </row>
        <row r="512">
          <cell r="P512">
            <v>11212</v>
          </cell>
        </row>
        <row r="513">
          <cell r="P513">
            <v>11212</v>
          </cell>
        </row>
        <row r="514">
          <cell r="P514">
            <v>11212</v>
          </cell>
        </row>
        <row r="515">
          <cell r="P515">
            <v>11212</v>
          </cell>
        </row>
        <row r="516">
          <cell r="P516">
            <v>64299</v>
          </cell>
        </row>
        <row r="579">
          <cell r="P579">
            <v>4112</v>
          </cell>
        </row>
        <row r="580">
          <cell r="P580">
            <v>4112</v>
          </cell>
        </row>
        <row r="581">
          <cell r="P581">
            <v>1331</v>
          </cell>
          <cell r="Q581">
            <v>7645225</v>
          </cell>
        </row>
        <row r="582">
          <cell r="P582">
            <v>2141</v>
          </cell>
        </row>
        <row r="583">
          <cell r="P583">
            <v>2141</v>
          </cell>
        </row>
        <row r="584">
          <cell r="P584">
            <v>2141</v>
          </cell>
        </row>
        <row r="585">
          <cell r="P585">
            <v>2141</v>
          </cell>
        </row>
        <row r="586">
          <cell r="P586">
            <v>1422</v>
          </cell>
        </row>
        <row r="587">
          <cell r="P587">
            <v>1422</v>
          </cell>
        </row>
        <row r="588">
          <cell r="P588">
            <v>1422</v>
          </cell>
        </row>
        <row r="589">
          <cell r="P589">
            <v>1422</v>
          </cell>
        </row>
        <row r="590">
          <cell r="P590">
            <v>3382</v>
          </cell>
        </row>
      </sheetData>
      <sheetData sheetId="21" refreshError="1"/>
      <sheetData sheetId="22" refreshError="1"/>
      <sheetData sheetId="23" refreshError="1">
        <row r="9">
          <cell r="I9">
            <v>23357569</v>
          </cell>
          <cell r="J9">
            <v>2335757</v>
          </cell>
          <cell r="L9" t="str">
            <v>10</v>
          </cell>
        </row>
        <row r="10">
          <cell r="I10">
            <v>7837991</v>
          </cell>
          <cell r="J10">
            <v>783799</v>
          </cell>
          <cell r="L10" t="str">
            <v>10</v>
          </cell>
        </row>
        <row r="11">
          <cell r="I11">
            <v>41252686</v>
          </cell>
          <cell r="J11">
            <v>4125269</v>
          </cell>
          <cell r="L11" t="str">
            <v>10</v>
          </cell>
        </row>
        <row r="12">
          <cell r="I12">
            <v>4004000</v>
          </cell>
          <cell r="J12">
            <v>400400</v>
          </cell>
          <cell r="L12" t="str">
            <v>10</v>
          </cell>
        </row>
        <row r="13">
          <cell r="I13">
            <v>734095579</v>
          </cell>
          <cell r="J13">
            <v>0</v>
          </cell>
          <cell r="L13" t="str">
            <v>0</v>
          </cell>
        </row>
        <row r="14">
          <cell r="I14">
            <v>122775822</v>
          </cell>
          <cell r="J14">
            <v>0</v>
          </cell>
          <cell r="L14" t="str">
            <v>0</v>
          </cell>
        </row>
        <row r="15">
          <cell r="I15">
            <v>357174803</v>
          </cell>
          <cell r="J15">
            <v>0</v>
          </cell>
          <cell r="L15" t="str">
            <v>0</v>
          </cell>
        </row>
        <row r="16">
          <cell r="I16">
            <v>550970232</v>
          </cell>
          <cell r="J16">
            <v>0</v>
          </cell>
          <cell r="L16" t="str">
            <v>0</v>
          </cell>
        </row>
      </sheetData>
      <sheetData sheetId="24" refreshError="1"/>
      <sheetData sheetId="2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1"/>
  <sheetViews>
    <sheetView topLeftCell="A13" workbookViewId="0">
      <selection activeCell="D9" sqref="D9"/>
    </sheetView>
  </sheetViews>
  <sheetFormatPr defaultRowHeight="17.25"/>
  <cols>
    <col min="1" max="1" width="11" style="2" customWidth="1"/>
    <col min="2" max="2" width="21" style="1" customWidth="1"/>
    <col min="3" max="3" width="21.625" style="1" customWidth="1"/>
    <col min="4" max="4" width="12.125" style="1" customWidth="1"/>
    <col min="5" max="5" width="13.375" style="1" customWidth="1"/>
    <col min="6" max="6" width="10.625" style="4" customWidth="1"/>
    <col min="7" max="7" width="9.25" style="4" customWidth="1"/>
    <col min="8" max="8" width="11.25" style="1" customWidth="1"/>
    <col min="9" max="9" width="9.5" style="1" customWidth="1"/>
    <col min="11" max="11"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112" t="s">
        <v>0</v>
      </c>
      <c r="B1" s="112"/>
      <c r="C1" s="112"/>
      <c r="D1" s="112"/>
      <c r="E1" s="112"/>
      <c r="F1" s="112"/>
      <c r="G1" s="113"/>
      <c r="H1" s="114" t="s">
        <v>1</v>
      </c>
      <c r="I1" s="115"/>
    </row>
    <row r="2" spans="1:9">
      <c r="A2" s="112"/>
      <c r="B2" s="112"/>
      <c r="C2" s="112"/>
      <c r="D2" s="112"/>
      <c r="E2" s="112"/>
      <c r="F2" s="112"/>
      <c r="G2" s="113"/>
      <c r="H2" s="116"/>
      <c r="I2" s="117"/>
    </row>
    <row r="3" spans="1:9">
      <c r="A3" s="112"/>
      <c r="B3" s="112"/>
      <c r="C3" s="112"/>
      <c r="D3" s="112"/>
      <c r="E3" s="112"/>
      <c r="F3" s="112"/>
      <c r="G3" s="113"/>
      <c r="H3" s="116"/>
      <c r="I3" s="117"/>
    </row>
    <row r="4" spans="1:9">
      <c r="A4" s="120" t="s">
        <v>62</v>
      </c>
      <c r="B4" s="120"/>
      <c r="C4" s="120"/>
      <c r="D4" s="120"/>
      <c r="E4" s="120"/>
      <c r="F4" s="120"/>
      <c r="G4" s="121"/>
      <c r="H4" s="118"/>
      <c r="I4" s="119"/>
    </row>
    <row r="5" spans="1:9" ht="20.25">
      <c r="C5" s="3"/>
      <c r="D5" s="3"/>
    </row>
    <row r="6" spans="1:9">
      <c r="A6" s="2" t="s">
        <v>2</v>
      </c>
      <c r="E6" s="1" t="s">
        <v>3</v>
      </c>
    </row>
    <row r="7" spans="1:9">
      <c r="A7" s="2" t="s">
        <v>4</v>
      </c>
    </row>
    <row r="8" spans="1:9">
      <c r="A8" s="2" t="s">
        <v>5</v>
      </c>
    </row>
    <row r="9" spans="1:9">
      <c r="A9" s="2" t="s">
        <v>6</v>
      </c>
    </row>
    <row r="11" spans="1:9">
      <c r="A11" s="122" t="s">
        <v>7</v>
      </c>
      <c r="B11" s="124" t="s">
        <v>8</v>
      </c>
      <c r="C11" s="125"/>
      <c r="D11" s="126"/>
      <c r="E11" s="127" t="s">
        <v>9</v>
      </c>
      <c r="F11" s="127"/>
      <c r="G11" s="127"/>
      <c r="H11" s="127"/>
      <c r="I11" s="80" t="s">
        <v>10</v>
      </c>
    </row>
    <row r="12" spans="1:9" ht="28.5">
      <c r="A12" s="123"/>
      <c r="B12" s="80" t="s">
        <v>11</v>
      </c>
      <c r="C12" s="80" t="s">
        <v>12</v>
      </c>
      <c r="D12" s="80" t="s">
        <v>13</v>
      </c>
      <c r="E12" s="80" t="s">
        <v>14</v>
      </c>
      <c r="F12" s="5" t="s">
        <v>15</v>
      </c>
      <c r="G12" s="5" t="s">
        <v>16</v>
      </c>
      <c r="H12" s="6" t="s">
        <v>17</v>
      </c>
      <c r="I12" s="80"/>
    </row>
    <row r="13" spans="1:9">
      <c r="A13" s="7" t="s">
        <v>18</v>
      </c>
      <c r="B13" s="8">
        <v>2</v>
      </c>
      <c r="C13" s="8">
        <v>3</v>
      </c>
      <c r="D13" s="8">
        <v>4</v>
      </c>
      <c r="E13" s="8">
        <v>5</v>
      </c>
      <c r="F13" s="9" t="s">
        <v>19</v>
      </c>
      <c r="G13" s="9" t="s">
        <v>20</v>
      </c>
      <c r="H13" s="8">
        <v>8</v>
      </c>
      <c r="I13" s="8">
        <v>9</v>
      </c>
    </row>
    <row r="14" spans="1:9">
      <c r="A14" s="83">
        <v>42881</v>
      </c>
      <c r="B14" s="10" t="s">
        <v>32</v>
      </c>
      <c r="C14" s="23" t="str">
        <f>VLOOKUP(B14,[24]Vine!$A$5:$F$178,3,0)</f>
        <v>Long Hương - Bình Thuận</v>
      </c>
      <c r="D14" s="23" t="str">
        <f>VLOOKUP(B14,[24]Vine!$A$5:$F$178,2,0)</f>
        <v>020714486</v>
      </c>
      <c r="E14" s="24" t="s">
        <v>36</v>
      </c>
      <c r="F14" s="24">
        <v>18768</v>
      </c>
      <c r="G14" s="25">
        <v>15000</v>
      </c>
      <c r="H14" s="26">
        <f t="shared" ref="H14:H32" si="0">F14*G14</f>
        <v>281520000</v>
      </c>
      <c r="I14" s="27"/>
    </row>
    <row r="15" spans="1:9">
      <c r="A15" s="83">
        <v>42881</v>
      </c>
      <c r="B15" s="10" t="s">
        <v>35</v>
      </c>
      <c r="C15" s="23" t="str">
        <f>VLOOKUP(B15,[24]Vine!$A$5:$F$178,3,0)</f>
        <v>Thanh Hải - Bình Thuận</v>
      </c>
      <c r="D15" s="23">
        <f>VLOOKUP(B15,[24]Vine!$A$5:$F$178,2,0)</f>
        <v>261005222</v>
      </c>
      <c r="E15" s="24" t="s">
        <v>36</v>
      </c>
      <c r="F15" s="24">
        <v>18956</v>
      </c>
      <c r="G15" s="25">
        <v>15000</v>
      </c>
      <c r="H15" s="26">
        <f t="shared" si="0"/>
        <v>284340000</v>
      </c>
      <c r="I15" s="28"/>
    </row>
    <row r="16" spans="1:9">
      <c r="A16" s="83">
        <v>42881</v>
      </c>
      <c r="B16" s="10" t="s">
        <v>31</v>
      </c>
      <c r="C16" s="23" t="str">
        <f>VLOOKUP(B16,[24]Vine!$A$5:$F$178,3,0)</f>
        <v>Hàm Tân - Bình Thuận</v>
      </c>
      <c r="D16" s="23">
        <f>VLOOKUP(B16,[24]Vine!$A$5:$F$178,2,0)</f>
        <v>260690910</v>
      </c>
      <c r="E16" s="24" t="s">
        <v>36</v>
      </c>
      <c r="F16" s="24">
        <v>19350</v>
      </c>
      <c r="G16" s="25">
        <v>15000</v>
      </c>
      <c r="H16" s="26">
        <f t="shared" si="0"/>
        <v>290250000</v>
      </c>
      <c r="I16" s="28"/>
    </row>
    <row r="17" spans="1:9">
      <c r="A17" s="83">
        <v>42881</v>
      </c>
      <c r="B17" s="10" t="s">
        <v>30</v>
      </c>
      <c r="C17" s="23" t="str">
        <f>VLOOKUP(B17,[24]Vine!$A$5:$F$178,3,0)</f>
        <v>Đức Linh - Bình Thuận</v>
      </c>
      <c r="D17" s="23">
        <f>VLOOKUP(B17,[24]Vine!$A$5:$F$178,2,0)</f>
        <v>260682094</v>
      </c>
      <c r="E17" s="24" t="s">
        <v>36</v>
      </c>
      <c r="F17" s="24">
        <v>19455</v>
      </c>
      <c r="G17" s="25">
        <v>15000</v>
      </c>
      <c r="H17" s="26">
        <f t="shared" si="0"/>
        <v>291825000</v>
      </c>
      <c r="I17" s="28"/>
    </row>
    <row r="18" spans="1:9">
      <c r="A18" s="83">
        <v>42881</v>
      </c>
      <c r="B18" s="10" t="s">
        <v>37</v>
      </c>
      <c r="C18" s="23" t="str">
        <f>VLOOKUP(B18,[24]Vine!$A$5:$F$178,3,0)</f>
        <v>Phan Thiết - Bình Thuận</v>
      </c>
      <c r="D18" s="23">
        <f>VLOOKUP(B18,[24]Vine!$A$5:$F$178,2,0)</f>
        <v>280853616</v>
      </c>
      <c r="E18" s="24" t="s">
        <v>36</v>
      </c>
      <c r="F18" s="24">
        <v>19340</v>
      </c>
      <c r="G18" s="25">
        <v>15000</v>
      </c>
      <c r="H18" s="26">
        <f t="shared" si="0"/>
        <v>290100000</v>
      </c>
      <c r="I18" s="28"/>
    </row>
    <row r="19" spans="1:9">
      <c r="A19" s="83">
        <v>42882</v>
      </c>
      <c r="B19" s="10" t="s">
        <v>38</v>
      </c>
      <c r="C19" s="23" t="str">
        <f>VLOOKUP(B19,[24]Vine!$A$5:$F$178,3,0)</f>
        <v>Đức Linh - Bình Thuận</v>
      </c>
      <c r="D19" s="23">
        <f>VLOOKUP(B19,[24]Vine!$A$5:$F$178,2,0)</f>
        <v>250746332</v>
      </c>
      <c r="E19" s="24" t="s">
        <v>36</v>
      </c>
      <c r="F19" s="24">
        <v>19275</v>
      </c>
      <c r="G19" s="25">
        <v>15000</v>
      </c>
      <c r="H19" s="26">
        <f t="shared" si="0"/>
        <v>289125000</v>
      </c>
      <c r="I19" s="28"/>
    </row>
    <row r="20" spans="1:9">
      <c r="A20" s="83">
        <v>42882</v>
      </c>
      <c r="B20" s="10" t="s">
        <v>33</v>
      </c>
      <c r="C20" s="23" t="str">
        <f>VLOOKUP(B20,[24]Vine!$A$5:$F$178,3,0)</f>
        <v>Phan Thiết - Bình Thuận</v>
      </c>
      <c r="D20" s="23">
        <f>VLOOKUP(B20,[24]Vine!$A$5:$F$178,2,0)</f>
        <v>260178873</v>
      </c>
      <c r="E20" s="24" t="s">
        <v>36</v>
      </c>
      <c r="F20" s="24">
        <v>19120</v>
      </c>
      <c r="G20" s="25">
        <v>15000</v>
      </c>
      <c r="H20" s="26">
        <f t="shared" si="0"/>
        <v>286800000</v>
      </c>
      <c r="I20" s="28"/>
    </row>
    <row r="21" spans="1:9">
      <c r="A21" s="83">
        <v>42882</v>
      </c>
      <c r="B21" s="10" t="s">
        <v>34</v>
      </c>
      <c r="C21" s="23" t="str">
        <f>VLOOKUP(B21,[24]Vine!$A$5:$F$178,3,0)</f>
        <v>Phan Thiết - Bình Thuận</v>
      </c>
      <c r="D21" s="23">
        <f>VLOOKUP(B21,[24]Vine!$A$5:$F$178,2,0)</f>
        <v>260850613</v>
      </c>
      <c r="E21" s="24" t="s">
        <v>36</v>
      </c>
      <c r="F21" s="24">
        <v>18957</v>
      </c>
      <c r="G21" s="25">
        <v>15000</v>
      </c>
      <c r="H21" s="26">
        <f t="shared" si="0"/>
        <v>284355000</v>
      </c>
      <c r="I21" s="28"/>
    </row>
    <row r="22" spans="1:9">
      <c r="A22" s="83">
        <v>42882</v>
      </c>
      <c r="B22" s="10" t="s">
        <v>35</v>
      </c>
      <c r="C22" s="23" t="str">
        <f>VLOOKUP(B22,[24]Vine!$A$5:$F$178,3,0)</f>
        <v>Thanh Hải - Bình Thuận</v>
      </c>
      <c r="D22" s="23">
        <f>VLOOKUP(B22,[24]Vine!$A$5:$F$178,2,0)</f>
        <v>261005222</v>
      </c>
      <c r="E22" s="24" t="s">
        <v>36</v>
      </c>
      <c r="F22" s="24">
        <v>19725</v>
      </c>
      <c r="G22" s="25">
        <v>15000</v>
      </c>
      <c r="H22" s="26">
        <f t="shared" si="0"/>
        <v>295875000</v>
      </c>
      <c r="I22" s="28"/>
    </row>
    <row r="23" spans="1:9">
      <c r="A23" s="83">
        <v>42882</v>
      </c>
      <c r="B23" s="10" t="s">
        <v>31</v>
      </c>
      <c r="C23" s="23" t="str">
        <f>VLOOKUP(B23,[24]Vine!$A$5:$F$178,3,0)</f>
        <v>Hàm Tân - Bình Thuận</v>
      </c>
      <c r="D23" s="23">
        <f>VLOOKUP(B23,[24]Vine!$A$5:$F$178,2,0)</f>
        <v>260690910</v>
      </c>
      <c r="E23" s="24" t="s">
        <v>36</v>
      </c>
      <c r="F23" s="29">
        <v>19635</v>
      </c>
      <c r="G23" s="25">
        <v>15000</v>
      </c>
      <c r="H23" s="26">
        <f t="shared" si="0"/>
        <v>294525000</v>
      </c>
      <c r="I23" s="28"/>
    </row>
    <row r="24" spans="1:9">
      <c r="A24" s="83">
        <v>42884</v>
      </c>
      <c r="B24" s="10" t="s">
        <v>30</v>
      </c>
      <c r="C24" s="23" t="str">
        <f>VLOOKUP(B24,[24]Vine!$A$5:$F$178,3,0)</f>
        <v>Đức Linh - Bình Thuận</v>
      </c>
      <c r="D24" s="23">
        <f>VLOOKUP(B24,[24]Vine!$A$5:$F$178,2,0)</f>
        <v>260682094</v>
      </c>
      <c r="E24" s="24" t="s">
        <v>36</v>
      </c>
      <c r="F24" s="24">
        <v>19798</v>
      </c>
      <c r="G24" s="25">
        <v>15000</v>
      </c>
      <c r="H24" s="26">
        <f t="shared" si="0"/>
        <v>296970000</v>
      </c>
      <c r="I24" s="28"/>
    </row>
    <row r="25" spans="1:9">
      <c r="A25" s="83">
        <v>42884</v>
      </c>
      <c r="B25" s="10" t="s">
        <v>32</v>
      </c>
      <c r="C25" s="23" t="str">
        <f>VLOOKUP(B25,[24]Vine!$A$5:$F$178,3,0)</f>
        <v>Long Hương - Bình Thuận</v>
      </c>
      <c r="D25" s="23" t="str">
        <f>VLOOKUP(B25,[24]Vine!$A$5:$F$178,2,0)</f>
        <v>020714486</v>
      </c>
      <c r="E25" s="24" t="s">
        <v>36</v>
      </c>
      <c r="F25" s="24">
        <v>19775</v>
      </c>
      <c r="G25" s="25">
        <v>15000</v>
      </c>
      <c r="H25" s="26">
        <f t="shared" si="0"/>
        <v>296625000</v>
      </c>
      <c r="I25" s="28"/>
    </row>
    <row r="26" spans="1:9">
      <c r="A26" s="83">
        <v>42884</v>
      </c>
      <c r="B26" s="10" t="s">
        <v>37</v>
      </c>
      <c r="C26" s="23" t="str">
        <f>VLOOKUP(B26,[24]Vine!$A$5:$F$178,3,0)</f>
        <v>Phan Thiết - Bình Thuận</v>
      </c>
      <c r="D26" s="23">
        <f>VLOOKUP(B26,[24]Vine!$A$5:$F$178,2,0)</f>
        <v>280853616</v>
      </c>
      <c r="E26" s="24" t="s">
        <v>36</v>
      </c>
      <c r="F26" s="24">
        <v>19655</v>
      </c>
      <c r="G26" s="25">
        <v>15000</v>
      </c>
      <c r="H26" s="26">
        <f t="shared" si="0"/>
        <v>294825000</v>
      </c>
      <c r="I26" s="28"/>
    </row>
    <row r="27" spans="1:9">
      <c r="A27" s="83">
        <v>42884</v>
      </c>
      <c r="B27" s="10" t="s">
        <v>38</v>
      </c>
      <c r="C27" s="23" t="str">
        <f>VLOOKUP(B27,[24]Vine!$A$5:$F$178,3,0)</f>
        <v>Đức Linh - Bình Thuận</v>
      </c>
      <c r="D27" s="23">
        <f>VLOOKUP(B27,[24]Vine!$A$5:$F$178,2,0)</f>
        <v>250746332</v>
      </c>
      <c r="E27" s="24" t="s">
        <v>36</v>
      </c>
      <c r="F27" s="24">
        <v>19785</v>
      </c>
      <c r="G27" s="25">
        <v>15000</v>
      </c>
      <c r="H27" s="26">
        <f t="shared" si="0"/>
        <v>296775000</v>
      </c>
      <c r="I27" s="28"/>
    </row>
    <row r="28" spans="1:9">
      <c r="A28" s="83">
        <v>42884</v>
      </c>
      <c r="B28" s="10" t="s">
        <v>33</v>
      </c>
      <c r="C28" s="23" t="str">
        <f>VLOOKUP(B28,[24]Vine!$A$5:$F$178,3,0)</f>
        <v>Phan Thiết - Bình Thuận</v>
      </c>
      <c r="D28" s="23">
        <f>VLOOKUP(B28,[24]Vine!$A$5:$F$178,2,0)</f>
        <v>260178873</v>
      </c>
      <c r="E28" s="24" t="s">
        <v>36</v>
      </c>
      <c r="F28" s="24">
        <v>19878</v>
      </c>
      <c r="G28" s="25">
        <v>15000</v>
      </c>
      <c r="H28" s="26">
        <f t="shared" si="0"/>
        <v>298170000</v>
      </c>
      <c r="I28" s="28"/>
    </row>
    <row r="29" spans="1:9">
      <c r="A29" s="83">
        <v>42885</v>
      </c>
      <c r="B29" s="10" t="s">
        <v>34</v>
      </c>
      <c r="C29" s="23" t="str">
        <f>VLOOKUP(B29,[24]Vine!$A$5:$F$178,3,0)</f>
        <v>Phan Thiết - Bình Thuận</v>
      </c>
      <c r="D29" s="23">
        <f>VLOOKUP(B29,[24]Vine!$A$5:$F$178,2,0)</f>
        <v>260850613</v>
      </c>
      <c r="E29" s="24" t="s">
        <v>36</v>
      </c>
      <c r="F29" s="24">
        <v>19768</v>
      </c>
      <c r="G29" s="25">
        <v>15000</v>
      </c>
      <c r="H29" s="26">
        <f t="shared" si="0"/>
        <v>296520000</v>
      </c>
      <c r="I29" s="28"/>
    </row>
    <row r="30" spans="1:9">
      <c r="A30" s="83">
        <v>42885</v>
      </c>
      <c r="B30" s="10" t="s">
        <v>31</v>
      </c>
      <c r="C30" s="23" t="str">
        <f>VLOOKUP(B30,[24]Vine!$A$5:$F$178,3,0)</f>
        <v>Hàm Tân - Bình Thuận</v>
      </c>
      <c r="D30" s="23">
        <f>VLOOKUP(B30,[24]Vine!$A$5:$F$178,2,0)</f>
        <v>260690910</v>
      </c>
      <c r="E30" s="24" t="s">
        <v>36</v>
      </c>
      <c r="F30" s="24">
        <v>19580</v>
      </c>
      <c r="G30" s="25">
        <v>15000</v>
      </c>
      <c r="H30" s="26">
        <f t="shared" si="0"/>
        <v>293700000</v>
      </c>
      <c r="I30" s="28"/>
    </row>
    <row r="31" spans="1:9">
      <c r="A31" s="83">
        <v>42885</v>
      </c>
      <c r="B31" s="10" t="s">
        <v>35</v>
      </c>
      <c r="C31" s="23" t="str">
        <f>VLOOKUP(B31,[24]Vine!$A$5:$F$178,3,0)</f>
        <v>Thanh Hải - Bình Thuận</v>
      </c>
      <c r="D31" s="23">
        <f>VLOOKUP(B31,[24]Vine!$A$5:$F$178,2,0)</f>
        <v>261005222</v>
      </c>
      <c r="E31" s="24" t="s">
        <v>36</v>
      </c>
      <c r="F31" s="24">
        <v>19852</v>
      </c>
      <c r="G31" s="25">
        <v>15000</v>
      </c>
      <c r="H31" s="26">
        <f t="shared" si="0"/>
        <v>297780000</v>
      </c>
      <c r="I31" s="28"/>
    </row>
    <row r="32" spans="1:9">
      <c r="A32" s="83">
        <v>42885</v>
      </c>
      <c r="B32" s="10" t="s">
        <v>30</v>
      </c>
      <c r="C32" s="23" t="str">
        <f>VLOOKUP(B32,[24]Vine!$A$5:$F$178,3,0)</f>
        <v>Đức Linh - Bình Thuận</v>
      </c>
      <c r="D32" s="23">
        <f>VLOOKUP(B32,[24]Vine!$A$5:$F$178,2,0)</f>
        <v>260682094</v>
      </c>
      <c r="E32" s="24" t="s">
        <v>36</v>
      </c>
      <c r="F32" s="24">
        <f>369460-SUM(F14:F31)</f>
        <v>18788</v>
      </c>
      <c r="G32" s="25">
        <v>15000</v>
      </c>
      <c r="H32" s="26">
        <f t="shared" si="0"/>
        <v>281820000</v>
      </c>
      <c r="I32" s="28"/>
    </row>
    <row r="33" spans="1:11" ht="21" customHeight="1">
      <c r="A33" s="21"/>
      <c r="B33" s="22"/>
      <c r="C33" s="23"/>
      <c r="D33" s="23"/>
      <c r="E33" s="24"/>
      <c r="F33" s="24"/>
      <c r="G33" s="25"/>
      <c r="H33" s="26"/>
      <c r="I33" s="26"/>
    </row>
    <row r="34" spans="1:11">
      <c r="A34" s="2" t="s">
        <v>21</v>
      </c>
      <c r="C34" s="11">
        <f>SUM(H14:H33)</f>
        <v>5541900000</v>
      </c>
      <c r="D34" s="11"/>
      <c r="K34" s="30"/>
    </row>
    <row r="35" spans="1:11">
      <c r="C35" s="12"/>
      <c r="D35" s="4"/>
      <c r="G35" s="31" t="s">
        <v>63</v>
      </c>
      <c r="H35" s="13"/>
      <c r="I35" s="13"/>
    </row>
    <row r="36" spans="1:11">
      <c r="B36" s="14" t="s">
        <v>22</v>
      </c>
      <c r="G36" s="15" t="s">
        <v>23</v>
      </c>
    </row>
    <row r="37" spans="1:11">
      <c r="B37" s="16" t="s">
        <v>24</v>
      </c>
      <c r="D37" s="17"/>
      <c r="G37" s="18" t="s">
        <v>25</v>
      </c>
    </row>
    <row r="38" spans="1:11">
      <c r="B38" s="16"/>
      <c r="D38" s="17"/>
      <c r="G38" s="18"/>
    </row>
    <row r="39" spans="1:11">
      <c r="B39" s="16"/>
      <c r="D39" s="17"/>
      <c r="G39" s="18"/>
    </row>
    <row r="40" spans="1:11">
      <c r="B40" s="16"/>
      <c r="D40" s="17"/>
      <c r="G40" s="18"/>
    </row>
    <row r="41" spans="1:11">
      <c r="B41" s="16"/>
      <c r="D41" s="17"/>
      <c r="G41" s="18"/>
    </row>
    <row r="42" spans="1:11">
      <c r="B42" s="16"/>
      <c r="C42" s="12"/>
      <c r="D42" s="17"/>
      <c r="G42" s="18"/>
    </row>
    <row r="43" spans="1:11">
      <c r="B43" s="19" t="s">
        <v>29</v>
      </c>
      <c r="C43" s="19"/>
      <c r="F43" s="109"/>
      <c r="G43" s="109"/>
      <c r="H43" s="109"/>
    </row>
    <row r="44" spans="1:11" ht="17.25" hidden="1" customHeight="1">
      <c r="B44" s="19"/>
      <c r="C44" s="19"/>
      <c r="F44" s="79"/>
      <c r="G44" s="79"/>
      <c r="H44" s="79"/>
    </row>
    <row r="45" spans="1:11" ht="17.25" hidden="1" customHeight="1">
      <c r="B45" s="19"/>
      <c r="C45" s="19"/>
      <c r="F45" s="79"/>
      <c r="G45" s="79"/>
      <c r="H45" s="79"/>
    </row>
    <row r="46" spans="1:11" ht="17.25" hidden="1" customHeight="1">
      <c r="B46" s="19"/>
      <c r="C46" s="19"/>
      <c r="F46" s="79"/>
      <c r="G46" s="79"/>
      <c r="H46" s="79"/>
    </row>
    <row r="47" spans="1:11" ht="17.25" hidden="1" customHeight="1">
      <c r="B47" s="19"/>
      <c r="C47" s="19"/>
      <c r="F47" s="79"/>
      <c r="G47" s="79"/>
      <c r="H47" s="79"/>
    </row>
    <row r="48" spans="1:11" ht="24" customHeight="1"/>
    <row r="49" spans="1:9">
      <c r="A49" s="20" t="s">
        <v>26</v>
      </c>
    </row>
    <row r="50" spans="1:9" ht="30" customHeight="1">
      <c r="A50" s="110" t="s">
        <v>27</v>
      </c>
      <c r="B50" s="111"/>
      <c r="C50" s="111"/>
      <c r="D50" s="111"/>
      <c r="E50" s="111"/>
      <c r="F50" s="111"/>
      <c r="G50" s="111"/>
      <c r="H50" s="111"/>
      <c r="I50" s="111"/>
    </row>
    <row r="51" spans="1:9" ht="35.25" customHeight="1">
      <c r="A51" s="110" t="s">
        <v>28</v>
      </c>
      <c r="B51" s="110"/>
      <c r="C51" s="110"/>
      <c r="D51" s="110"/>
      <c r="E51" s="110"/>
      <c r="F51" s="110"/>
      <c r="G51" s="110"/>
      <c r="H51" s="110"/>
      <c r="I51" s="110"/>
    </row>
  </sheetData>
  <mergeCells count="9">
    <mergeCell ref="F43:H43"/>
    <mergeCell ref="A50:I50"/>
    <mergeCell ref="A51:I51"/>
    <mergeCell ref="A1:G3"/>
    <mergeCell ref="H1:I4"/>
    <mergeCell ref="A4:G4"/>
    <mergeCell ref="A11:A12"/>
    <mergeCell ref="B11:D11"/>
    <mergeCell ref="E11:H11"/>
  </mergeCells>
  <conditionalFormatting sqref="C5:E6 F6">
    <cfRule type="cellIs" dxfId="14" priority="1" stopIfTrue="1" operator="equal">
      <formula>"Döõ lieäu sai"</formula>
    </cfRule>
  </conditionalFormatting>
  <pageMargins left="0.7" right="0" top="0.3" bottom="0.3" header="0.3" footer="0.3"/>
  <pageSetup paperSize="9" orientation="landscape"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topLeftCell="A10" workbookViewId="0">
      <selection activeCell="A10" sqref="A1:XFD1048576"/>
    </sheetView>
  </sheetViews>
  <sheetFormatPr defaultRowHeight="17.25"/>
  <cols>
    <col min="1" max="1" width="11" style="2" customWidth="1"/>
    <col min="2" max="2" width="23.25" style="1" customWidth="1"/>
    <col min="3" max="3" width="22.75" style="1" customWidth="1"/>
    <col min="4" max="4" width="12.125" style="1" customWidth="1"/>
    <col min="5" max="5" width="13.375" style="1" customWidth="1"/>
    <col min="6" max="6" width="10.625" style="4" customWidth="1"/>
    <col min="7" max="7" width="9.25" style="4" customWidth="1"/>
    <col min="8" max="8" width="12.25" style="1" customWidth="1"/>
    <col min="9" max="9" width="9.5" style="1" customWidth="1"/>
    <col min="11" max="11"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112" t="s">
        <v>0</v>
      </c>
      <c r="B1" s="112"/>
      <c r="C1" s="112"/>
      <c r="D1" s="112"/>
      <c r="E1" s="112"/>
      <c r="F1" s="112"/>
      <c r="G1" s="113"/>
      <c r="H1" s="114" t="s">
        <v>1</v>
      </c>
      <c r="I1" s="115"/>
    </row>
    <row r="2" spans="1:9">
      <c r="A2" s="112"/>
      <c r="B2" s="112"/>
      <c r="C2" s="112"/>
      <c r="D2" s="112"/>
      <c r="E2" s="112"/>
      <c r="F2" s="112"/>
      <c r="G2" s="113"/>
      <c r="H2" s="116"/>
      <c r="I2" s="117"/>
    </row>
    <row r="3" spans="1:9">
      <c r="A3" s="112"/>
      <c r="B3" s="112"/>
      <c r="C3" s="112"/>
      <c r="D3" s="112"/>
      <c r="E3" s="112"/>
      <c r="F3" s="112"/>
      <c r="G3" s="113"/>
      <c r="H3" s="116"/>
      <c r="I3" s="117"/>
    </row>
    <row r="4" spans="1:9">
      <c r="A4" s="120" t="s">
        <v>91</v>
      </c>
      <c r="B4" s="120"/>
      <c r="C4" s="120"/>
      <c r="D4" s="120"/>
      <c r="E4" s="120"/>
      <c r="F4" s="120"/>
      <c r="G4" s="121"/>
      <c r="H4" s="118"/>
      <c r="I4" s="119"/>
    </row>
    <row r="5" spans="1:9" ht="9.75" customHeight="1">
      <c r="C5" s="3"/>
      <c r="D5" s="3"/>
    </row>
    <row r="6" spans="1:9">
      <c r="A6" s="2" t="s">
        <v>2</v>
      </c>
      <c r="E6" s="1" t="s">
        <v>3</v>
      </c>
    </row>
    <row r="7" spans="1:9">
      <c r="A7" s="2" t="s">
        <v>4</v>
      </c>
    </row>
    <row r="8" spans="1:9">
      <c r="A8" s="2" t="s">
        <v>5</v>
      </c>
    </row>
    <row r="9" spans="1:9">
      <c r="A9" s="2" t="s">
        <v>6</v>
      </c>
    </row>
    <row r="10" spans="1:9" ht="4.5" customHeight="1"/>
    <row r="11" spans="1:9" ht="15" customHeight="1">
      <c r="A11" s="122" t="s">
        <v>7</v>
      </c>
      <c r="B11" s="124" t="s">
        <v>8</v>
      </c>
      <c r="C11" s="125"/>
      <c r="D11" s="126"/>
      <c r="E11" s="127" t="s">
        <v>9</v>
      </c>
      <c r="F11" s="127"/>
      <c r="G11" s="127"/>
      <c r="H11" s="127"/>
      <c r="I11" s="100" t="s">
        <v>10</v>
      </c>
    </row>
    <row r="12" spans="1:9" ht="28.5" customHeight="1">
      <c r="A12" s="123"/>
      <c r="B12" s="100" t="s">
        <v>11</v>
      </c>
      <c r="C12" s="100" t="s">
        <v>12</v>
      </c>
      <c r="D12" s="100" t="s">
        <v>13</v>
      </c>
      <c r="E12" s="100" t="s">
        <v>14</v>
      </c>
      <c r="F12" s="5" t="s">
        <v>15</v>
      </c>
      <c r="G12" s="5" t="s">
        <v>16</v>
      </c>
      <c r="H12" s="6" t="s">
        <v>17</v>
      </c>
      <c r="I12" s="100"/>
    </row>
    <row r="13" spans="1:9">
      <c r="A13" s="7" t="s">
        <v>18</v>
      </c>
      <c r="B13" s="8">
        <v>2</v>
      </c>
      <c r="C13" s="8">
        <v>3</v>
      </c>
      <c r="D13" s="8">
        <v>4</v>
      </c>
      <c r="E13" s="8">
        <v>5</v>
      </c>
      <c r="F13" s="9" t="s">
        <v>19</v>
      </c>
      <c r="G13" s="9" t="s">
        <v>20</v>
      </c>
      <c r="H13" s="8">
        <v>8</v>
      </c>
      <c r="I13" s="8">
        <v>9</v>
      </c>
    </row>
    <row r="14" spans="1:9">
      <c r="A14" s="83">
        <v>42896</v>
      </c>
      <c r="B14" s="10" t="s">
        <v>35</v>
      </c>
      <c r="C14" s="23" t="str">
        <f>VLOOKUP(B14,[24]Vine!$A$5:$F$178,3,0)</f>
        <v>Thanh Hải - Bình Thuận</v>
      </c>
      <c r="D14" s="23">
        <f>VLOOKUP(B14,[24]Vine!$A$5:$F$178,2,0)</f>
        <v>261005222</v>
      </c>
      <c r="E14" s="24" t="s">
        <v>36</v>
      </c>
      <c r="F14" s="24">
        <v>14575</v>
      </c>
      <c r="G14" s="25">
        <v>15500</v>
      </c>
      <c r="H14" s="26">
        <f t="shared" ref="H14:H25" si="0">F14*G14</f>
        <v>225912500</v>
      </c>
      <c r="I14" s="27"/>
    </row>
    <row r="15" spans="1:9">
      <c r="A15" s="83">
        <v>42896</v>
      </c>
      <c r="B15" s="10" t="s">
        <v>31</v>
      </c>
      <c r="C15" s="23" t="str">
        <f>VLOOKUP(B15,[24]Vine!$A$5:$F$178,3,0)</f>
        <v>Hàm Tân - Bình Thuận</v>
      </c>
      <c r="D15" s="23">
        <f>VLOOKUP(B15,[24]Vine!$A$5:$F$178,2,0)</f>
        <v>260690910</v>
      </c>
      <c r="E15" s="24" t="s">
        <v>36</v>
      </c>
      <c r="F15" s="24">
        <v>15325</v>
      </c>
      <c r="G15" s="25">
        <v>15500</v>
      </c>
      <c r="H15" s="26">
        <f t="shared" si="0"/>
        <v>237537500</v>
      </c>
      <c r="I15" s="28"/>
    </row>
    <row r="16" spans="1:9">
      <c r="A16" s="83">
        <v>42896</v>
      </c>
      <c r="B16" s="10" t="s">
        <v>37</v>
      </c>
      <c r="C16" s="23" t="str">
        <f>VLOOKUP(B16,[24]Vine!$A$5:$F$178,3,0)</f>
        <v>Phan Thiết - Bình Thuận</v>
      </c>
      <c r="D16" s="23">
        <f>VLOOKUP(B16,[24]Vine!$A$5:$F$178,2,0)</f>
        <v>280853616</v>
      </c>
      <c r="E16" s="24" t="s">
        <v>36</v>
      </c>
      <c r="F16" s="24">
        <v>15240</v>
      </c>
      <c r="G16" s="25">
        <v>15500</v>
      </c>
      <c r="H16" s="26">
        <f t="shared" si="0"/>
        <v>236220000</v>
      </c>
      <c r="I16" s="28"/>
    </row>
    <row r="17" spans="1:11">
      <c r="A17" s="83">
        <v>42896</v>
      </c>
      <c r="B17" s="10" t="s">
        <v>34</v>
      </c>
      <c r="C17" s="23" t="str">
        <f>VLOOKUP(B17,[24]Vine!$A$5:$F$178,3,0)</f>
        <v>Phan Thiết - Bình Thuận</v>
      </c>
      <c r="D17" s="23">
        <f>VLOOKUP(B17,[24]Vine!$A$5:$F$178,2,0)</f>
        <v>260850613</v>
      </c>
      <c r="E17" s="24" t="s">
        <v>36</v>
      </c>
      <c r="F17" s="24">
        <v>15620</v>
      </c>
      <c r="G17" s="25">
        <v>15500</v>
      </c>
      <c r="H17" s="26">
        <f t="shared" si="0"/>
        <v>242110000</v>
      </c>
      <c r="I17" s="28"/>
    </row>
    <row r="18" spans="1:11">
      <c r="A18" s="83">
        <v>42898</v>
      </c>
      <c r="B18" s="10" t="s">
        <v>32</v>
      </c>
      <c r="C18" s="23" t="str">
        <f>VLOOKUP(B18,[24]Vine!$A$5:$F$178,3,0)</f>
        <v>Long Hương - Bình Thuận</v>
      </c>
      <c r="D18" s="23" t="str">
        <f>VLOOKUP(B18,[24]Vine!$A$5:$F$178,2,0)</f>
        <v>020714486</v>
      </c>
      <c r="E18" s="24" t="s">
        <v>36</v>
      </c>
      <c r="F18" s="24">
        <v>15570</v>
      </c>
      <c r="G18" s="25">
        <v>15500</v>
      </c>
      <c r="H18" s="26">
        <f t="shared" si="0"/>
        <v>241335000</v>
      </c>
      <c r="I18" s="28"/>
    </row>
    <row r="19" spans="1:11">
      <c r="A19" s="83">
        <v>42898</v>
      </c>
      <c r="B19" s="10" t="s">
        <v>38</v>
      </c>
      <c r="C19" s="23" t="str">
        <f>VLOOKUP(B19,[24]Vine!$A$5:$F$178,3,0)</f>
        <v>Đức Linh - Bình Thuận</v>
      </c>
      <c r="D19" s="23">
        <f>VLOOKUP(B19,[24]Vine!$A$5:$F$178,2,0)</f>
        <v>250746332</v>
      </c>
      <c r="E19" s="24" t="s">
        <v>36</v>
      </c>
      <c r="F19" s="24">
        <v>15455</v>
      </c>
      <c r="G19" s="25">
        <v>15500</v>
      </c>
      <c r="H19" s="26">
        <f t="shared" si="0"/>
        <v>239552500</v>
      </c>
      <c r="I19" s="28"/>
    </row>
    <row r="20" spans="1:11">
      <c r="A20" s="83">
        <v>42898</v>
      </c>
      <c r="B20" s="10" t="s">
        <v>30</v>
      </c>
      <c r="C20" s="23" t="str">
        <f>VLOOKUP(B20,[24]Vine!$A$5:$F$178,3,0)</f>
        <v>Đức Linh - Bình Thuận</v>
      </c>
      <c r="D20" s="23">
        <f>VLOOKUP(B20,[24]Vine!$A$5:$F$178,2,0)</f>
        <v>260682094</v>
      </c>
      <c r="E20" s="24" t="s">
        <v>36</v>
      </c>
      <c r="F20" s="24">
        <v>15635</v>
      </c>
      <c r="G20" s="25">
        <v>15500</v>
      </c>
      <c r="H20" s="26">
        <f t="shared" si="0"/>
        <v>242342500</v>
      </c>
      <c r="I20" s="28"/>
    </row>
    <row r="21" spans="1:11">
      <c r="A21" s="83">
        <v>42898</v>
      </c>
      <c r="B21" s="10" t="s">
        <v>33</v>
      </c>
      <c r="C21" s="23" t="str">
        <f>VLOOKUP(B21,[24]Vine!$A$5:$F$178,3,0)</f>
        <v>Phan Thiết - Bình Thuận</v>
      </c>
      <c r="D21" s="23">
        <f>VLOOKUP(B21,[24]Vine!$A$5:$F$178,2,0)</f>
        <v>260178873</v>
      </c>
      <c r="E21" s="24" t="s">
        <v>36</v>
      </c>
      <c r="F21" s="24">
        <v>15480</v>
      </c>
      <c r="G21" s="25">
        <v>15500</v>
      </c>
      <c r="H21" s="26">
        <f t="shared" si="0"/>
        <v>239940000</v>
      </c>
      <c r="I21" s="28"/>
    </row>
    <row r="22" spans="1:11">
      <c r="A22" s="83">
        <v>42900</v>
      </c>
      <c r="B22" s="10" t="s">
        <v>37</v>
      </c>
      <c r="C22" s="23" t="str">
        <f>VLOOKUP(B22,[24]Vine!$A$5:$F$178,3,0)</f>
        <v>Phan Thiết - Bình Thuận</v>
      </c>
      <c r="D22" s="23">
        <f>VLOOKUP(B22,[24]Vine!$A$5:$F$178,2,0)</f>
        <v>280853616</v>
      </c>
      <c r="E22" s="24" t="s">
        <v>36</v>
      </c>
      <c r="F22" s="24">
        <v>15340</v>
      </c>
      <c r="G22" s="25">
        <v>15500</v>
      </c>
      <c r="H22" s="26">
        <f t="shared" si="0"/>
        <v>237770000</v>
      </c>
      <c r="I22" s="28"/>
    </row>
    <row r="23" spans="1:11">
      <c r="A23" s="83">
        <v>42900</v>
      </c>
      <c r="B23" s="10" t="s">
        <v>31</v>
      </c>
      <c r="C23" s="23" t="str">
        <f>VLOOKUP(B23,[24]Vine!$A$5:$F$178,3,0)</f>
        <v>Hàm Tân - Bình Thuận</v>
      </c>
      <c r="D23" s="23">
        <f>VLOOKUP(B23,[24]Vine!$A$5:$F$178,2,0)</f>
        <v>260690910</v>
      </c>
      <c r="E23" s="24" t="s">
        <v>36</v>
      </c>
      <c r="F23" s="29">
        <v>15575</v>
      </c>
      <c r="G23" s="25">
        <v>15500</v>
      </c>
      <c r="H23" s="26">
        <f t="shared" si="0"/>
        <v>241412500</v>
      </c>
      <c r="I23" s="28"/>
    </row>
    <row r="24" spans="1:11">
      <c r="A24" s="83">
        <v>42900</v>
      </c>
      <c r="B24" s="10" t="s">
        <v>35</v>
      </c>
      <c r="C24" s="23" t="str">
        <f>VLOOKUP(B24,[24]Vine!$A$5:$F$178,3,0)</f>
        <v>Thanh Hải - Bình Thuận</v>
      </c>
      <c r="D24" s="23">
        <f>VLOOKUP(B24,[24]Vine!$A$5:$F$178,2,0)</f>
        <v>261005222</v>
      </c>
      <c r="E24" s="24" t="s">
        <v>36</v>
      </c>
      <c r="F24" s="24">
        <v>15625</v>
      </c>
      <c r="G24" s="25">
        <v>15500</v>
      </c>
      <c r="H24" s="26">
        <f t="shared" si="0"/>
        <v>242187500</v>
      </c>
      <c r="I24" s="28"/>
    </row>
    <row r="25" spans="1:11">
      <c r="A25" s="83">
        <v>42900</v>
      </c>
      <c r="B25" s="10" t="s">
        <v>34</v>
      </c>
      <c r="C25" s="23" t="str">
        <f>VLOOKUP(B25,[24]Vine!$A$5:$F$178,3,0)</f>
        <v>Phan Thiết - Bình Thuận</v>
      </c>
      <c r="D25" s="23">
        <f>VLOOKUP(B25,[24]Vine!$A$5:$F$178,2,0)</f>
        <v>260850613</v>
      </c>
      <c r="E25" s="24" t="s">
        <v>36</v>
      </c>
      <c r="F25" s="24">
        <f>184730-SUM(F14:F24)</f>
        <v>15290</v>
      </c>
      <c r="G25" s="25">
        <v>15500</v>
      </c>
      <c r="H25" s="26">
        <f t="shared" si="0"/>
        <v>236995000</v>
      </c>
      <c r="I25" s="28"/>
    </row>
    <row r="26" spans="1:11" ht="10.5" customHeight="1">
      <c r="A26" s="21"/>
      <c r="B26" s="22"/>
      <c r="C26" s="23"/>
      <c r="D26" s="23"/>
      <c r="E26" s="24"/>
      <c r="F26" s="24"/>
      <c r="G26" s="25"/>
      <c r="H26" s="26"/>
      <c r="I26" s="26"/>
    </row>
    <row r="27" spans="1:11">
      <c r="A27" s="2" t="s">
        <v>21</v>
      </c>
      <c r="C27" s="11">
        <f>SUM(H14:H26)</f>
        <v>2863315000</v>
      </c>
      <c r="D27" s="11"/>
      <c r="K27" s="30"/>
    </row>
    <row r="28" spans="1:11" ht="14.25" customHeight="1">
      <c r="C28" s="12"/>
      <c r="D28" s="4"/>
      <c r="G28" s="31" t="s">
        <v>90</v>
      </c>
      <c r="H28" s="13"/>
      <c r="I28" s="13"/>
    </row>
    <row r="29" spans="1:11">
      <c r="B29" s="14" t="s">
        <v>22</v>
      </c>
      <c r="G29" s="15" t="s">
        <v>23</v>
      </c>
    </row>
    <row r="30" spans="1:11">
      <c r="B30" s="16" t="s">
        <v>24</v>
      </c>
      <c r="D30" s="17"/>
      <c r="G30" s="18" t="s">
        <v>25</v>
      </c>
    </row>
    <row r="31" spans="1:11">
      <c r="B31" s="16"/>
      <c r="D31" s="17"/>
      <c r="G31" s="18"/>
    </row>
    <row r="32" spans="1:11">
      <c r="B32" s="16"/>
      <c r="D32" s="17"/>
      <c r="G32" s="18"/>
    </row>
    <row r="33" spans="1:9">
      <c r="B33" s="16"/>
      <c r="C33" s="12"/>
      <c r="D33" s="17"/>
      <c r="G33" s="18"/>
    </row>
    <row r="34" spans="1:9" ht="15.75" customHeight="1">
      <c r="B34" s="16"/>
      <c r="D34" s="17"/>
      <c r="G34" s="18"/>
    </row>
    <row r="35" spans="1:9" hidden="1">
      <c r="B35" s="16"/>
      <c r="C35" s="12"/>
      <c r="D35" s="17"/>
      <c r="G35" s="18"/>
    </row>
    <row r="36" spans="1:9">
      <c r="B36" s="19" t="s">
        <v>29</v>
      </c>
      <c r="C36" s="19"/>
      <c r="F36" s="109"/>
      <c r="G36" s="109"/>
      <c r="H36" s="109"/>
    </row>
    <row r="37" spans="1:9">
      <c r="A37" s="20" t="s">
        <v>26</v>
      </c>
    </row>
    <row r="38" spans="1:9" ht="31.5" customHeight="1">
      <c r="A38" s="110" t="s">
        <v>27</v>
      </c>
      <c r="B38" s="111"/>
      <c r="C38" s="111"/>
      <c r="D38" s="111"/>
      <c r="E38" s="111"/>
      <c r="F38" s="111"/>
      <c r="G38" s="111"/>
      <c r="H38" s="111"/>
      <c r="I38" s="111"/>
    </row>
    <row r="39" spans="1:9" ht="36" customHeight="1">
      <c r="A39" s="110" t="s">
        <v>28</v>
      </c>
      <c r="B39" s="110"/>
      <c r="C39" s="110"/>
      <c r="D39" s="110"/>
      <c r="E39" s="110"/>
      <c r="F39" s="110"/>
      <c r="G39" s="110"/>
      <c r="H39" s="110"/>
      <c r="I39" s="110"/>
    </row>
  </sheetData>
  <mergeCells count="9">
    <mergeCell ref="F36:H36"/>
    <mergeCell ref="A38:I38"/>
    <mergeCell ref="A39:I39"/>
    <mergeCell ref="A1:G3"/>
    <mergeCell ref="H1:I4"/>
    <mergeCell ref="A4:G4"/>
    <mergeCell ref="A11:A12"/>
    <mergeCell ref="B11:D11"/>
    <mergeCell ref="E11:H11"/>
  </mergeCells>
  <conditionalFormatting sqref="C5:E6 F6">
    <cfRule type="cellIs" dxfId="5" priority="1" stopIfTrue="1" operator="equal">
      <formula>"Döõ lieäu sai"</formula>
    </cfRule>
  </conditionalFormatting>
  <pageMargins left="0.7" right="0" top="0.3" bottom="0" header="0.3" footer="0"/>
  <pageSetup paperSize="9" scale="95" orientation="landscape"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topLeftCell="A7" workbookViewId="0">
      <selection activeCell="J23" sqref="J23"/>
    </sheetView>
  </sheetViews>
  <sheetFormatPr defaultRowHeight="17.25"/>
  <cols>
    <col min="1" max="1" width="11" style="2" customWidth="1"/>
    <col min="2" max="2" width="23.25" style="1" customWidth="1"/>
    <col min="3" max="3" width="22.75" style="1" customWidth="1"/>
    <col min="4" max="4" width="12.125" style="1" customWidth="1"/>
    <col min="5" max="5" width="13.375" style="1" customWidth="1"/>
    <col min="6" max="6" width="10.625" style="4" customWidth="1"/>
    <col min="7" max="7" width="9.25" style="4" customWidth="1"/>
    <col min="8" max="8" width="12.25" style="1" customWidth="1"/>
    <col min="9" max="9" width="9.5" style="1" customWidth="1"/>
    <col min="11" max="11"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112" t="s">
        <v>0</v>
      </c>
      <c r="B1" s="112"/>
      <c r="C1" s="112"/>
      <c r="D1" s="112"/>
      <c r="E1" s="112"/>
      <c r="F1" s="112"/>
      <c r="G1" s="113"/>
      <c r="H1" s="114" t="s">
        <v>1</v>
      </c>
      <c r="I1" s="115"/>
    </row>
    <row r="2" spans="1:9">
      <c r="A2" s="112"/>
      <c r="B2" s="112"/>
      <c r="C2" s="112"/>
      <c r="D2" s="112"/>
      <c r="E2" s="112"/>
      <c r="F2" s="112"/>
      <c r="G2" s="113"/>
      <c r="H2" s="116"/>
      <c r="I2" s="117"/>
    </row>
    <row r="3" spans="1:9">
      <c r="A3" s="112"/>
      <c r="B3" s="112"/>
      <c r="C3" s="112"/>
      <c r="D3" s="112"/>
      <c r="E3" s="112"/>
      <c r="F3" s="112"/>
      <c r="G3" s="113"/>
      <c r="H3" s="116"/>
      <c r="I3" s="117"/>
    </row>
    <row r="4" spans="1:9">
      <c r="A4" s="120" t="s">
        <v>92</v>
      </c>
      <c r="B4" s="120"/>
      <c r="C4" s="120"/>
      <c r="D4" s="120"/>
      <c r="E4" s="120"/>
      <c r="F4" s="120"/>
      <c r="G4" s="121"/>
      <c r="H4" s="118"/>
      <c r="I4" s="119"/>
    </row>
    <row r="5" spans="1:9" ht="20.25">
      <c r="C5" s="3"/>
      <c r="D5" s="3"/>
    </row>
    <row r="6" spans="1:9">
      <c r="A6" s="2" t="s">
        <v>2</v>
      </c>
      <c r="E6" s="1" t="s">
        <v>3</v>
      </c>
    </row>
    <row r="7" spans="1:9">
      <c r="A7" s="2" t="s">
        <v>4</v>
      </c>
    </row>
    <row r="8" spans="1:9">
      <c r="A8" s="2" t="s">
        <v>5</v>
      </c>
    </row>
    <row r="9" spans="1:9">
      <c r="A9" s="2" t="s">
        <v>6</v>
      </c>
    </row>
    <row r="10" spans="1:9" ht="3.75" customHeight="1"/>
    <row r="11" spans="1:9" ht="15" customHeight="1">
      <c r="A11" s="122" t="s">
        <v>7</v>
      </c>
      <c r="B11" s="124" t="s">
        <v>8</v>
      </c>
      <c r="C11" s="125"/>
      <c r="D11" s="126"/>
      <c r="E11" s="127" t="s">
        <v>9</v>
      </c>
      <c r="F11" s="127"/>
      <c r="G11" s="127"/>
      <c r="H11" s="127"/>
      <c r="I11" s="101" t="s">
        <v>10</v>
      </c>
    </row>
    <row r="12" spans="1:9" ht="28.5">
      <c r="A12" s="123"/>
      <c r="B12" s="101" t="s">
        <v>11</v>
      </c>
      <c r="C12" s="101" t="s">
        <v>12</v>
      </c>
      <c r="D12" s="101" t="s">
        <v>13</v>
      </c>
      <c r="E12" s="101" t="s">
        <v>14</v>
      </c>
      <c r="F12" s="5" t="s">
        <v>15</v>
      </c>
      <c r="G12" s="5" t="s">
        <v>16</v>
      </c>
      <c r="H12" s="6" t="s">
        <v>17</v>
      </c>
      <c r="I12" s="101"/>
    </row>
    <row r="13" spans="1:9">
      <c r="A13" s="7" t="s">
        <v>18</v>
      </c>
      <c r="B13" s="8">
        <v>2</v>
      </c>
      <c r="C13" s="8">
        <v>3</v>
      </c>
      <c r="D13" s="8">
        <v>4</v>
      </c>
      <c r="E13" s="8">
        <v>5</v>
      </c>
      <c r="F13" s="9" t="s">
        <v>19</v>
      </c>
      <c r="G13" s="9" t="s">
        <v>20</v>
      </c>
      <c r="H13" s="8">
        <v>8</v>
      </c>
      <c r="I13" s="8">
        <v>9</v>
      </c>
    </row>
    <row r="14" spans="1:9">
      <c r="A14" s="83">
        <v>42913</v>
      </c>
      <c r="B14" s="10" t="s">
        <v>34</v>
      </c>
      <c r="C14" s="23" t="str">
        <f>VLOOKUP(B14,[24]Vine!$A$5:$F$178,3,0)</f>
        <v>Phan Thiết - Bình Thuận</v>
      </c>
      <c r="D14" s="23">
        <f>VLOOKUP(B14,[24]Vine!$A$5:$F$178,2,0)</f>
        <v>260850613</v>
      </c>
      <c r="E14" s="24" t="s">
        <v>36</v>
      </c>
      <c r="F14" s="24">
        <v>15155</v>
      </c>
      <c r="G14" s="25">
        <v>15500</v>
      </c>
      <c r="H14" s="26">
        <f t="shared" ref="H14:H25" si="0">F14*G14</f>
        <v>234902500</v>
      </c>
      <c r="I14" s="27"/>
    </row>
    <row r="15" spans="1:9">
      <c r="A15" s="83">
        <v>42913</v>
      </c>
      <c r="B15" s="10" t="s">
        <v>32</v>
      </c>
      <c r="C15" s="23" t="str">
        <f>VLOOKUP(B15,[24]Vine!$A$5:$F$178,3,0)</f>
        <v>Long Hương - Bình Thuận</v>
      </c>
      <c r="D15" s="23" t="str">
        <f>VLOOKUP(B15,[24]Vine!$A$5:$F$178,2,0)</f>
        <v>020714486</v>
      </c>
      <c r="E15" s="24" t="s">
        <v>36</v>
      </c>
      <c r="F15" s="24">
        <v>15245</v>
      </c>
      <c r="G15" s="25">
        <v>15500</v>
      </c>
      <c r="H15" s="26">
        <f t="shared" si="0"/>
        <v>236297500</v>
      </c>
      <c r="I15" s="28"/>
    </row>
    <row r="16" spans="1:9">
      <c r="A16" s="83">
        <v>42913</v>
      </c>
      <c r="B16" s="10" t="s">
        <v>31</v>
      </c>
      <c r="C16" s="23" t="str">
        <f>VLOOKUP(B16,[24]Vine!$A$5:$F$178,3,0)</f>
        <v>Hàm Tân - Bình Thuận</v>
      </c>
      <c r="D16" s="23">
        <f>VLOOKUP(B16,[24]Vine!$A$5:$F$178,2,0)</f>
        <v>260690910</v>
      </c>
      <c r="E16" s="24" t="s">
        <v>36</v>
      </c>
      <c r="F16" s="24">
        <v>15370</v>
      </c>
      <c r="G16" s="25">
        <v>15500</v>
      </c>
      <c r="H16" s="26">
        <f t="shared" si="0"/>
        <v>238235000</v>
      </c>
      <c r="I16" s="28"/>
    </row>
    <row r="17" spans="1:11">
      <c r="A17" s="83">
        <v>42915</v>
      </c>
      <c r="B17" s="10" t="s">
        <v>38</v>
      </c>
      <c r="C17" s="23" t="str">
        <f>VLOOKUP(B17,[24]Vine!$A$5:$F$178,3,0)</f>
        <v>Đức Linh - Bình Thuận</v>
      </c>
      <c r="D17" s="23">
        <f>VLOOKUP(B17,[24]Vine!$A$5:$F$178,2,0)</f>
        <v>250746332</v>
      </c>
      <c r="E17" s="24" t="s">
        <v>36</v>
      </c>
      <c r="F17" s="24">
        <v>15650</v>
      </c>
      <c r="G17" s="25">
        <v>15500</v>
      </c>
      <c r="H17" s="26">
        <f t="shared" si="0"/>
        <v>242575000</v>
      </c>
      <c r="I17" s="28"/>
    </row>
    <row r="18" spans="1:11">
      <c r="A18" s="83">
        <v>42915</v>
      </c>
      <c r="B18" s="10" t="s">
        <v>35</v>
      </c>
      <c r="C18" s="23" t="str">
        <f>VLOOKUP(B18,[24]Vine!$A$5:$F$178,3,0)</f>
        <v>Thanh Hải - Bình Thuận</v>
      </c>
      <c r="D18" s="23">
        <f>VLOOKUP(B18,[24]Vine!$A$5:$F$178,2,0)</f>
        <v>261005222</v>
      </c>
      <c r="E18" s="24" t="s">
        <v>36</v>
      </c>
      <c r="F18" s="24">
        <v>15730</v>
      </c>
      <c r="G18" s="25">
        <v>15500</v>
      </c>
      <c r="H18" s="26">
        <f t="shared" si="0"/>
        <v>243815000</v>
      </c>
      <c r="I18" s="28"/>
    </row>
    <row r="19" spans="1:11">
      <c r="A19" s="83">
        <v>42915</v>
      </c>
      <c r="B19" s="10" t="s">
        <v>30</v>
      </c>
      <c r="C19" s="23" t="str">
        <f>VLOOKUP(B19,[24]Vine!$A$5:$F$178,3,0)</f>
        <v>Đức Linh - Bình Thuận</v>
      </c>
      <c r="D19" s="23">
        <f>VLOOKUP(B19,[24]Vine!$A$5:$F$178,2,0)</f>
        <v>260682094</v>
      </c>
      <c r="E19" s="24" t="s">
        <v>36</v>
      </c>
      <c r="F19" s="24">
        <v>15465</v>
      </c>
      <c r="G19" s="25">
        <v>15500</v>
      </c>
      <c r="H19" s="26">
        <f t="shared" si="0"/>
        <v>239707500</v>
      </c>
      <c r="I19" s="28"/>
    </row>
    <row r="20" spans="1:11">
      <c r="A20" s="83">
        <v>42917</v>
      </c>
      <c r="B20" s="10" t="s">
        <v>37</v>
      </c>
      <c r="C20" s="23" t="str">
        <f>VLOOKUP(B20,[24]Vine!$A$5:$F$178,3,0)</f>
        <v>Phan Thiết - Bình Thuận</v>
      </c>
      <c r="D20" s="23">
        <f>VLOOKUP(B20,[24]Vine!$A$5:$F$178,2,0)</f>
        <v>280853616</v>
      </c>
      <c r="E20" s="24" t="s">
        <v>36</v>
      </c>
      <c r="F20" s="24">
        <v>15275</v>
      </c>
      <c r="G20" s="25">
        <v>15500</v>
      </c>
      <c r="H20" s="26">
        <f t="shared" si="0"/>
        <v>236762500</v>
      </c>
      <c r="I20" s="28"/>
    </row>
    <row r="21" spans="1:11">
      <c r="A21" s="83">
        <v>42917</v>
      </c>
      <c r="B21" s="10" t="s">
        <v>33</v>
      </c>
      <c r="C21" s="23" t="str">
        <f>VLOOKUP(B21,[24]Vine!$A$5:$F$178,3,0)</f>
        <v>Phan Thiết - Bình Thuận</v>
      </c>
      <c r="D21" s="23">
        <f>VLOOKUP(B21,[24]Vine!$A$5:$F$178,2,0)</f>
        <v>260178873</v>
      </c>
      <c r="E21" s="24" t="s">
        <v>36</v>
      </c>
      <c r="F21" s="24">
        <v>15580</v>
      </c>
      <c r="G21" s="25">
        <v>15500</v>
      </c>
      <c r="H21" s="26">
        <f t="shared" si="0"/>
        <v>241490000</v>
      </c>
      <c r="I21" s="28"/>
    </row>
    <row r="22" spans="1:11">
      <c r="A22" s="83">
        <v>42917</v>
      </c>
      <c r="B22" s="10" t="s">
        <v>32</v>
      </c>
      <c r="C22" s="23" t="str">
        <f>VLOOKUP(B22,[24]Vine!$A$5:$F$178,3,0)</f>
        <v>Long Hương - Bình Thuận</v>
      </c>
      <c r="D22" s="23" t="str">
        <f>VLOOKUP(B22,[24]Vine!$A$5:$F$178,2,0)</f>
        <v>020714486</v>
      </c>
      <c r="E22" s="24" t="s">
        <v>36</v>
      </c>
      <c r="F22" s="24">
        <v>15420</v>
      </c>
      <c r="G22" s="25">
        <v>15500</v>
      </c>
      <c r="H22" s="26">
        <f t="shared" si="0"/>
        <v>239010000</v>
      </c>
      <c r="I22" s="28"/>
    </row>
    <row r="23" spans="1:11">
      <c r="A23" s="83">
        <v>42919</v>
      </c>
      <c r="B23" s="10" t="s">
        <v>38</v>
      </c>
      <c r="C23" s="23" t="str">
        <f>VLOOKUP(B23,[24]Vine!$A$5:$F$178,3,0)</f>
        <v>Đức Linh - Bình Thuận</v>
      </c>
      <c r="D23" s="23">
        <f>VLOOKUP(B23,[24]Vine!$A$5:$F$178,2,0)</f>
        <v>250746332</v>
      </c>
      <c r="E23" s="24" t="s">
        <v>36</v>
      </c>
      <c r="F23" s="29">
        <v>15610</v>
      </c>
      <c r="G23" s="25">
        <v>15500</v>
      </c>
      <c r="H23" s="26">
        <f t="shared" si="0"/>
        <v>241955000</v>
      </c>
      <c r="I23" s="28"/>
    </row>
    <row r="24" spans="1:11">
      <c r="A24" s="83">
        <v>42919</v>
      </c>
      <c r="B24" s="10" t="s">
        <v>31</v>
      </c>
      <c r="C24" s="23" t="str">
        <f>VLOOKUP(B24,[24]Vine!$A$5:$F$178,3,0)</f>
        <v>Hàm Tân - Bình Thuận</v>
      </c>
      <c r="D24" s="23">
        <f>VLOOKUP(B24,[24]Vine!$A$5:$F$178,2,0)</f>
        <v>260690910</v>
      </c>
      <c r="E24" s="24" t="s">
        <v>36</v>
      </c>
      <c r="F24" s="24">
        <v>15550</v>
      </c>
      <c r="G24" s="25">
        <v>15500</v>
      </c>
      <c r="H24" s="26">
        <f t="shared" si="0"/>
        <v>241025000</v>
      </c>
      <c r="I24" s="28"/>
    </row>
    <row r="25" spans="1:11">
      <c r="A25" s="83">
        <v>42919</v>
      </c>
      <c r="B25" s="10" t="s">
        <v>34</v>
      </c>
      <c r="C25" s="23" t="str">
        <f>VLOOKUP(B25,[24]Vine!$A$5:$F$178,3,0)</f>
        <v>Phan Thiết - Bình Thuận</v>
      </c>
      <c r="D25" s="23">
        <f>VLOOKUP(B25,[24]Vine!$A$5:$F$178,2,0)</f>
        <v>260850613</v>
      </c>
      <c r="E25" s="24" t="s">
        <v>36</v>
      </c>
      <c r="F25" s="24">
        <f>184730-SUM(F14:F24)</f>
        <v>14680</v>
      </c>
      <c r="G25" s="25">
        <v>15500</v>
      </c>
      <c r="H25" s="26">
        <f t="shared" si="0"/>
        <v>227540000</v>
      </c>
      <c r="I25" s="28"/>
    </row>
    <row r="26" spans="1:11" ht="10.5" customHeight="1">
      <c r="A26" s="21"/>
      <c r="B26" s="22"/>
      <c r="C26" s="23"/>
      <c r="D26" s="23"/>
      <c r="E26" s="24"/>
      <c r="F26" s="24"/>
      <c r="G26" s="25"/>
      <c r="H26" s="26"/>
      <c r="I26" s="26"/>
    </row>
    <row r="27" spans="1:11">
      <c r="A27" s="2" t="s">
        <v>21</v>
      </c>
      <c r="C27" s="11">
        <f>SUM(H14:H26)</f>
        <v>2863315000</v>
      </c>
      <c r="D27" s="11"/>
      <c r="K27" s="30"/>
    </row>
    <row r="28" spans="1:11" ht="14.25" customHeight="1">
      <c r="C28" s="12"/>
      <c r="D28" s="4"/>
      <c r="G28" s="31" t="s">
        <v>93</v>
      </c>
      <c r="H28" s="13"/>
      <c r="I28" s="13"/>
    </row>
    <row r="29" spans="1:11">
      <c r="B29" s="14" t="s">
        <v>22</v>
      </c>
      <c r="G29" s="15" t="s">
        <v>23</v>
      </c>
    </row>
    <row r="30" spans="1:11">
      <c r="B30" s="16" t="s">
        <v>24</v>
      </c>
      <c r="D30" s="17"/>
      <c r="G30" s="18" t="s">
        <v>25</v>
      </c>
    </row>
    <row r="31" spans="1:11">
      <c r="B31" s="16"/>
      <c r="D31" s="17"/>
      <c r="G31" s="18"/>
    </row>
    <row r="32" spans="1:11">
      <c r="B32" s="16"/>
      <c r="D32" s="17"/>
      <c r="G32" s="18"/>
    </row>
    <row r="33" spans="1:9">
      <c r="B33" s="16"/>
      <c r="C33" s="12"/>
      <c r="D33" s="17"/>
      <c r="G33" s="18"/>
    </row>
    <row r="34" spans="1:9">
      <c r="B34" s="16"/>
      <c r="D34" s="17"/>
      <c r="G34" s="18"/>
    </row>
    <row r="35" spans="1:9" ht="6.75" customHeight="1">
      <c r="B35" s="16"/>
      <c r="C35" s="12"/>
      <c r="D35" s="17"/>
      <c r="G35" s="18"/>
    </row>
    <row r="36" spans="1:9">
      <c r="B36" s="19" t="s">
        <v>29</v>
      </c>
      <c r="C36" s="19"/>
      <c r="F36" s="109"/>
      <c r="G36" s="109"/>
      <c r="H36" s="109"/>
    </row>
    <row r="37" spans="1:9">
      <c r="A37" s="20" t="s">
        <v>26</v>
      </c>
    </row>
    <row r="38" spans="1:9" ht="31.5" customHeight="1">
      <c r="A38" s="110" t="s">
        <v>27</v>
      </c>
      <c r="B38" s="111"/>
      <c r="C38" s="111"/>
      <c r="D38" s="111"/>
      <c r="E38" s="111"/>
      <c r="F38" s="111"/>
      <c r="G38" s="111"/>
      <c r="H38" s="111"/>
      <c r="I38" s="111"/>
    </row>
    <row r="39" spans="1:9" ht="30.75" customHeight="1">
      <c r="A39" s="110" t="s">
        <v>28</v>
      </c>
      <c r="B39" s="110"/>
      <c r="C39" s="110"/>
      <c r="D39" s="110"/>
      <c r="E39" s="110"/>
      <c r="F39" s="110"/>
      <c r="G39" s="110"/>
      <c r="H39" s="110"/>
      <c r="I39" s="110"/>
    </row>
  </sheetData>
  <mergeCells count="9">
    <mergeCell ref="F36:H36"/>
    <mergeCell ref="A38:I38"/>
    <mergeCell ref="A39:I39"/>
    <mergeCell ref="A1:G3"/>
    <mergeCell ref="H1:I4"/>
    <mergeCell ref="A4:G4"/>
    <mergeCell ref="A11:A12"/>
    <mergeCell ref="B11:D11"/>
    <mergeCell ref="E11:H11"/>
  </mergeCells>
  <conditionalFormatting sqref="C5:E6 F6">
    <cfRule type="cellIs" dxfId="4" priority="1" stopIfTrue="1" operator="equal">
      <formula>"Döõ lieäu sai"</formula>
    </cfRule>
  </conditionalFormatting>
  <pageMargins left="0.7" right="0" top="0.3" bottom="0" header="0.3" footer="0"/>
  <pageSetup scale="95" orientation="landscape"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0"/>
  <sheetViews>
    <sheetView tabSelected="1" topLeftCell="A22" workbookViewId="0">
      <selection activeCell="A32" sqref="A32:I60"/>
    </sheetView>
  </sheetViews>
  <sheetFormatPr defaultRowHeight="17.25"/>
  <cols>
    <col min="1" max="1" width="11" style="2" customWidth="1"/>
    <col min="2" max="2" width="23.25" style="1" customWidth="1"/>
    <col min="3" max="3" width="22.75" style="1" customWidth="1"/>
    <col min="4" max="4" width="12.125" style="1" customWidth="1"/>
    <col min="5" max="5" width="13.375" style="1" customWidth="1"/>
    <col min="6" max="6" width="10.625" style="4" customWidth="1"/>
    <col min="7" max="7" width="9.25" style="4" customWidth="1"/>
    <col min="8" max="8" width="12.25" style="1" customWidth="1"/>
    <col min="9" max="9" width="9.5" style="1" customWidth="1"/>
    <col min="11" max="11" width="14" bestFit="1" customWidth="1"/>
    <col min="12" max="12" width="16.5" bestFit="1" customWidth="1"/>
    <col min="13" max="13" width="15" bestFit="1" customWidth="1"/>
    <col min="14" max="14" width="14"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14">
      <c r="A1" s="112" t="s">
        <v>0</v>
      </c>
      <c r="B1" s="112"/>
      <c r="C1" s="112"/>
      <c r="D1" s="112"/>
      <c r="E1" s="112"/>
      <c r="F1" s="112"/>
      <c r="G1" s="113"/>
      <c r="H1" s="114" t="s">
        <v>1</v>
      </c>
      <c r="I1" s="115"/>
    </row>
    <row r="2" spans="1:14">
      <c r="A2" s="112"/>
      <c r="B2" s="112"/>
      <c r="C2" s="112"/>
      <c r="D2" s="112"/>
      <c r="E2" s="112"/>
      <c r="F2" s="112"/>
      <c r="G2" s="113"/>
      <c r="H2" s="116"/>
      <c r="I2" s="117"/>
    </row>
    <row r="3" spans="1:14">
      <c r="A3" s="112"/>
      <c r="B3" s="112"/>
      <c r="C3" s="112"/>
      <c r="D3" s="112"/>
      <c r="E3" s="112"/>
      <c r="F3" s="112"/>
      <c r="G3" s="113"/>
      <c r="H3" s="116"/>
      <c r="I3" s="117"/>
    </row>
    <row r="4" spans="1:14">
      <c r="A4" s="120" t="s">
        <v>96</v>
      </c>
      <c r="B4" s="120"/>
      <c r="C4" s="120"/>
      <c r="D4" s="120"/>
      <c r="E4" s="120"/>
      <c r="F4" s="120"/>
      <c r="G4" s="121"/>
      <c r="H4" s="118"/>
      <c r="I4" s="119"/>
    </row>
    <row r="5" spans="1:14" ht="20.25">
      <c r="C5" s="3"/>
      <c r="D5" s="3"/>
    </row>
    <row r="6" spans="1:14">
      <c r="A6" s="2" t="s">
        <v>2</v>
      </c>
      <c r="E6" s="1" t="s">
        <v>3</v>
      </c>
    </row>
    <row r="7" spans="1:14">
      <c r="A7" s="2" t="s">
        <v>4</v>
      </c>
    </row>
    <row r="8" spans="1:14">
      <c r="A8" s="2" t="s">
        <v>5</v>
      </c>
    </row>
    <row r="9" spans="1:14">
      <c r="A9" s="2" t="s">
        <v>6</v>
      </c>
    </row>
    <row r="10" spans="1:14" ht="15" customHeight="1"/>
    <row r="11" spans="1:14">
      <c r="A11" s="122" t="s">
        <v>7</v>
      </c>
      <c r="B11" s="124" t="s">
        <v>8</v>
      </c>
      <c r="C11" s="125"/>
      <c r="D11" s="126"/>
      <c r="E11" s="127" t="s">
        <v>9</v>
      </c>
      <c r="F11" s="127"/>
      <c r="G11" s="127"/>
      <c r="H11" s="127"/>
      <c r="I11" s="102" t="s">
        <v>10</v>
      </c>
    </row>
    <row r="12" spans="1:14" ht="28.5">
      <c r="A12" s="123"/>
      <c r="B12" s="102" t="s">
        <v>11</v>
      </c>
      <c r="C12" s="102" t="s">
        <v>12</v>
      </c>
      <c r="D12" s="102" t="s">
        <v>13</v>
      </c>
      <c r="E12" s="102" t="s">
        <v>14</v>
      </c>
      <c r="F12" s="5" t="s">
        <v>15</v>
      </c>
      <c r="G12" s="5" t="s">
        <v>16</v>
      </c>
      <c r="H12" s="6" t="s">
        <v>17</v>
      </c>
      <c r="I12" s="102"/>
    </row>
    <row r="13" spans="1:14">
      <c r="A13" s="7" t="s">
        <v>18</v>
      </c>
      <c r="B13" s="8">
        <v>2</v>
      </c>
      <c r="C13" s="8">
        <v>3</v>
      </c>
      <c r="D13" s="8">
        <v>4</v>
      </c>
      <c r="E13" s="8">
        <v>5</v>
      </c>
      <c r="F13" s="9" t="s">
        <v>19</v>
      </c>
      <c r="G13" s="9" t="s">
        <v>20</v>
      </c>
      <c r="H13" s="8">
        <v>8</v>
      </c>
      <c r="I13" s="8">
        <v>9</v>
      </c>
    </row>
    <row r="14" spans="1:14">
      <c r="A14" s="83">
        <v>42899</v>
      </c>
      <c r="B14" s="10" t="s">
        <v>32</v>
      </c>
      <c r="C14" s="23" t="str">
        <f>VLOOKUP(B14,[24]Vine!$A$5:$F$178,3,0)</f>
        <v>Long Hương - Bình Thuận</v>
      </c>
      <c r="D14" s="23" t="str">
        <f>VLOOKUP(B14,[24]Vine!$A$5:$F$178,2,0)</f>
        <v>020714486</v>
      </c>
      <c r="E14" s="24" t="s">
        <v>94</v>
      </c>
      <c r="F14" s="24">
        <v>2125</v>
      </c>
      <c r="G14" s="25">
        <v>110000</v>
      </c>
      <c r="H14" s="26">
        <f>F14*G14</f>
        <v>233750000</v>
      </c>
      <c r="I14" s="28"/>
      <c r="L14" s="92"/>
    </row>
    <row r="15" spans="1:14">
      <c r="A15" s="83">
        <v>42899</v>
      </c>
      <c r="B15" s="98" t="s">
        <v>33</v>
      </c>
      <c r="C15" s="23" t="str">
        <f>VLOOKUP(B15,[24]Vine!$A$5:$F$178,3,0)</f>
        <v>Phan Thiết - Bình Thuận</v>
      </c>
      <c r="D15" s="23">
        <f>VLOOKUP(B15,[24]Vine!$A$5:$F$178,2,0)</f>
        <v>260178873</v>
      </c>
      <c r="E15" s="24" t="s">
        <v>94</v>
      </c>
      <c r="F15" s="24">
        <v>2375</v>
      </c>
      <c r="G15" s="25">
        <v>110000</v>
      </c>
      <c r="H15" s="26">
        <f>F15*G15</f>
        <v>261250000</v>
      </c>
      <c r="I15" s="28"/>
      <c r="K15" s="104"/>
      <c r="L15" s="92"/>
    </row>
    <row r="16" spans="1:14">
      <c r="A16" s="83">
        <v>42899</v>
      </c>
      <c r="B16" s="10" t="s">
        <v>31</v>
      </c>
      <c r="C16" s="23" t="str">
        <f>VLOOKUP(B16,[24]Vine!$A$5:$F$178,3,0)</f>
        <v>Hàm Tân - Bình Thuận</v>
      </c>
      <c r="D16" s="23">
        <f>VLOOKUP(B16,[24]Vine!$A$5:$F$178,2,0)</f>
        <v>260690910</v>
      </c>
      <c r="E16" s="24" t="s">
        <v>94</v>
      </c>
      <c r="F16" s="24">
        <v>2100</v>
      </c>
      <c r="G16" s="25">
        <v>115000</v>
      </c>
      <c r="H16" s="26">
        <f>F16*G16</f>
        <v>241500000</v>
      </c>
      <c r="I16" s="28"/>
      <c r="L16" s="92"/>
      <c r="M16" s="93"/>
      <c r="N16" s="92"/>
    </row>
    <row r="17" spans="1:14">
      <c r="A17" s="83">
        <v>42899</v>
      </c>
      <c r="B17" s="10" t="s">
        <v>30</v>
      </c>
      <c r="C17" s="23" t="str">
        <f>VLOOKUP(B17,[24]Vine!$A$5:$F$178,3,0)</f>
        <v>Đức Linh - Bình Thuận</v>
      </c>
      <c r="D17" s="23">
        <f>VLOOKUP(B17,[24]Vine!$A$5:$F$178,2,0)</f>
        <v>260682094</v>
      </c>
      <c r="E17" s="24" t="s">
        <v>94</v>
      </c>
      <c r="F17" s="24">
        <v>2400</v>
      </c>
      <c r="G17" s="25">
        <v>115000</v>
      </c>
      <c r="H17" s="26">
        <f>F17*G17</f>
        <v>276000000</v>
      </c>
      <c r="I17" s="28"/>
      <c r="L17" s="92"/>
      <c r="M17" s="93"/>
      <c r="N17" s="93"/>
    </row>
    <row r="18" spans="1:14" ht="13.5" customHeight="1">
      <c r="A18" s="83"/>
      <c r="B18" s="10"/>
      <c r="C18" s="23"/>
      <c r="D18" s="23"/>
      <c r="E18" s="24"/>
      <c r="F18" s="24"/>
      <c r="G18" s="25"/>
      <c r="H18" s="26"/>
      <c r="I18" s="26"/>
      <c r="K18" s="30"/>
    </row>
    <row r="19" spans="1:14">
      <c r="A19" s="2" t="s">
        <v>21</v>
      </c>
      <c r="C19" s="11">
        <f>SUM(H14:H18)</f>
        <v>1012500000</v>
      </c>
      <c r="D19" s="11"/>
      <c r="K19" s="30"/>
      <c r="L19" s="93"/>
    </row>
    <row r="20" spans="1:14">
      <c r="C20" s="12"/>
      <c r="D20" s="4"/>
      <c r="G20" s="31" t="s">
        <v>95</v>
      </c>
      <c r="H20" s="13"/>
      <c r="I20" s="13"/>
      <c r="L20" s="93"/>
    </row>
    <row r="21" spans="1:14">
      <c r="B21" s="14" t="s">
        <v>22</v>
      </c>
      <c r="G21" s="15" t="s">
        <v>23</v>
      </c>
    </row>
    <row r="22" spans="1:14">
      <c r="B22" s="16" t="s">
        <v>24</v>
      </c>
      <c r="D22" s="17"/>
      <c r="G22" s="18" t="s">
        <v>25</v>
      </c>
    </row>
    <row r="23" spans="1:14">
      <c r="B23" s="16"/>
      <c r="D23" s="17"/>
      <c r="G23" s="18"/>
    </row>
    <row r="24" spans="1:14">
      <c r="B24" s="16"/>
      <c r="D24" s="17"/>
      <c r="G24" s="18"/>
    </row>
    <row r="25" spans="1:14">
      <c r="B25" s="16"/>
      <c r="C25" s="12"/>
      <c r="D25" s="17"/>
      <c r="G25" s="18"/>
    </row>
    <row r="26" spans="1:14">
      <c r="B26" s="16"/>
      <c r="C26" s="12"/>
      <c r="D26" s="17"/>
      <c r="G26" s="18"/>
    </row>
    <row r="27" spans="1:14" ht="20.25" customHeight="1">
      <c r="B27" s="19" t="s">
        <v>29</v>
      </c>
      <c r="C27" s="19"/>
      <c r="F27" s="109"/>
      <c r="G27" s="109"/>
      <c r="H27" s="109"/>
    </row>
    <row r="28" spans="1:14">
      <c r="A28" s="20" t="s">
        <v>26</v>
      </c>
    </row>
    <row r="29" spans="1:14" ht="32.25" customHeight="1">
      <c r="A29" s="110" t="s">
        <v>27</v>
      </c>
      <c r="B29" s="111"/>
      <c r="C29" s="111"/>
      <c r="D29" s="111"/>
      <c r="E29" s="111"/>
      <c r="F29" s="111"/>
      <c r="G29" s="111"/>
      <c r="H29" s="111"/>
      <c r="I29" s="111"/>
    </row>
    <row r="30" spans="1:14" ht="31.5" customHeight="1">
      <c r="A30" s="110" t="s">
        <v>28</v>
      </c>
      <c r="B30" s="110"/>
      <c r="C30" s="110"/>
      <c r="D30" s="110"/>
      <c r="E30" s="110"/>
      <c r="F30" s="110"/>
      <c r="G30" s="110"/>
      <c r="H30" s="110"/>
      <c r="I30" s="110"/>
    </row>
    <row r="31" spans="1:14" ht="36" customHeight="1"/>
    <row r="32" spans="1:14">
      <c r="A32" s="112" t="s">
        <v>0</v>
      </c>
      <c r="B32" s="112"/>
      <c r="C32" s="112"/>
      <c r="D32" s="112"/>
      <c r="E32" s="112"/>
      <c r="F32" s="112"/>
      <c r="G32" s="113"/>
      <c r="H32" s="114" t="s">
        <v>1</v>
      </c>
      <c r="I32" s="115"/>
    </row>
    <row r="33" spans="1:13">
      <c r="A33" s="112"/>
      <c r="B33" s="112"/>
      <c r="C33" s="112"/>
      <c r="D33" s="112"/>
      <c r="E33" s="112"/>
      <c r="F33" s="112"/>
      <c r="G33" s="113"/>
      <c r="H33" s="116"/>
      <c r="I33" s="117"/>
    </row>
    <row r="34" spans="1:13">
      <c r="A34" s="112"/>
      <c r="B34" s="112"/>
      <c r="C34" s="112"/>
      <c r="D34" s="112"/>
      <c r="E34" s="112"/>
      <c r="F34" s="112"/>
      <c r="G34" s="113"/>
      <c r="H34" s="116"/>
      <c r="I34" s="117"/>
    </row>
    <row r="35" spans="1:13">
      <c r="A35" s="120" t="s">
        <v>96</v>
      </c>
      <c r="B35" s="120"/>
      <c r="C35" s="120"/>
      <c r="D35" s="120"/>
      <c r="E35" s="120"/>
      <c r="F35" s="120"/>
      <c r="G35" s="121"/>
      <c r="H35" s="118"/>
      <c r="I35" s="119"/>
    </row>
    <row r="36" spans="1:13" ht="20.25">
      <c r="C36" s="3"/>
      <c r="D36" s="3"/>
    </row>
    <row r="37" spans="1:13">
      <c r="A37" s="2" t="s">
        <v>2</v>
      </c>
      <c r="E37" s="1" t="s">
        <v>3</v>
      </c>
    </row>
    <row r="38" spans="1:13">
      <c r="A38" s="2" t="s">
        <v>4</v>
      </c>
    </row>
    <row r="39" spans="1:13">
      <c r="A39" s="2" t="s">
        <v>5</v>
      </c>
    </row>
    <row r="40" spans="1:13">
      <c r="A40" s="2" t="s">
        <v>6</v>
      </c>
    </row>
    <row r="41" spans="1:13" ht="12.75" customHeight="1"/>
    <row r="42" spans="1:13">
      <c r="A42" s="122" t="s">
        <v>7</v>
      </c>
      <c r="B42" s="124" t="s">
        <v>8</v>
      </c>
      <c r="C42" s="125"/>
      <c r="D42" s="126"/>
      <c r="E42" s="127" t="s">
        <v>9</v>
      </c>
      <c r="F42" s="127"/>
      <c r="G42" s="127"/>
      <c r="H42" s="127"/>
      <c r="I42" s="103" t="s">
        <v>10</v>
      </c>
    </row>
    <row r="43" spans="1:13" ht="28.5">
      <c r="A43" s="123"/>
      <c r="B43" s="103" t="s">
        <v>11</v>
      </c>
      <c r="C43" s="103" t="s">
        <v>12</v>
      </c>
      <c r="D43" s="103" t="s">
        <v>13</v>
      </c>
      <c r="E43" s="103" t="s">
        <v>14</v>
      </c>
      <c r="F43" s="5" t="s">
        <v>15</v>
      </c>
      <c r="G43" s="5" t="s">
        <v>16</v>
      </c>
      <c r="H43" s="6" t="s">
        <v>17</v>
      </c>
      <c r="I43" s="103"/>
    </row>
    <row r="44" spans="1:13">
      <c r="A44" s="7" t="s">
        <v>18</v>
      </c>
      <c r="B44" s="8">
        <v>2</v>
      </c>
      <c r="C44" s="8">
        <v>3</v>
      </c>
      <c r="D44" s="8">
        <v>4</v>
      </c>
      <c r="E44" s="8">
        <v>5</v>
      </c>
      <c r="F44" s="9" t="s">
        <v>19</v>
      </c>
      <c r="G44" s="9" t="s">
        <v>20</v>
      </c>
      <c r="H44" s="8">
        <v>8</v>
      </c>
      <c r="I44" s="8">
        <v>9</v>
      </c>
    </row>
    <row r="45" spans="1:13">
      <c r="A45" s="83">
        <v>42901</v>
      </c>
      <c r="B45" s="10" t="s">
        <v>75</v>
      </c>
      <c r="C45" s="23" t="str">
        <f>VLOOKUP(B45,[24]Vine!$A$5:$F$178,3,0)</f>
        <v>Ba Tri - Bến Tre</v>
      </c>
      <c r="D45" s="23">
        <f>VLOOKUP(B45,[24]Vine!$A$5:$F$178,2,0)</f>
        <v>320883374</v>
      </c>
      <c r="E45" s="24" t="s">
        <v>76</v>
      </c>
      <c r="F45" s="24">
        <v>4125</v>
      </c>
      <c r="G45" s="25">
        <v>18500</v>
      </c>
      <c r="H45" s="26">
        <f t="shared" ref="H45:H47" si="0">F45*G45</f>
        <v>76312500</v>
      </c>
      <c r="I45" s="28"/>
    </row>
    <row r="46" spans="1:13">
      <c r="A46" s="83">
        <v>42901</v>
      </c>
      <c r="B46" s="10" t="s">
        <v>77</v>
      </c>
      <c r="C46" s="23" t="str">
        <f>VLOOKUP(B46,[24]Vine!$A$5:$F$178,3,0)</f>
        <v>Giồng Trôm - Bến Tre</v>
      </c>
      <c r="D46" s="23">
        <f>VLOOKUP(B46,[24]Vine!$A$5:$F$178,2,0)</f>
        <v>320878272</v>
      </c>
      <c r="E46" s="24" t="s">
        <v>76</v>
      </c>
      <c r="F46" s="24">
        <v>4375</v>
      </c>
      <c r="G46" s="25">
        <v>18500</v>
      </c>
      <c r="H46" s="26">
        <f t="shared" si="0"/>
        <v>80937500</v>
      </c>
      <c r="I46" s="28"/>
      <c r="M46" s="93"/>
    </row>
    <row r="47" spans="1:13">
      <c r="A47" s="83">
        <v>42901</v>
      </c>
      <c r="B47" s="10" t="s">
        <v>78</v>
      </c>
      <c r="C47" s="23" t="str">
        <f>VLOOKUP(B47,[24]Vine!$A$5:$F$178,3,0)</f>
        <v>Giồng Trôm - Bến Tre</v>
      </c>
      <c r="D47" s="23">
        <f>VLOOKUP(B47,[24]Vine!$A$5:$F$178,2,0)</f>
        <v>320878054</v>
      </c>
      <c r="E47" s="24" t="s">
        <v>76</v>
      </c>
      <c r="F47" s="24">
        <v>4300</v>
      </c>
      <c r="G47" s="25">
        <v>18500</v>
      </c>
      <c r="H47" s="26">
        <f t="shared" si="0"/>
        <v>79550000</v>
      </c>
      <c r="I47" s="28"/>
    </row>
    <row r="48" spans="1:13" ht="13.5" customHeight="1">
      <c r="A48" s="83"/>
      <c r="B48" s="10"/>
      <c r="C48" s="23"/>
      <c r="D48" s="23"/>
      <c r="E48" s="24"/>
      <c r="F48" s="24"/>
      <c r="G48" s="25"/>
      <c r="H48" s="26"/>
      <c r="I48" s="26"/>
    </row>
    <row r="49" spans="1:12">
      <c r="A49" s="2" t="s">
        <v>21</v>
      </c>
      <c r="C49" s="11">
        <f>SUM(H45:H48)</f>
        <v>236800000</v>
      </c>
      <c r="D49" s="11"/>
      <c r="K49" s="30"/>
      <c r="L49" s="93"/>
    </row>
    <row r="50" spans="1:12">
      <c r="C50" s="12"/>
      <c r="D50" s="4"/>
      <c r="G50" s="31" t="s">
        <v>95</v>
      </c>
      <c r="H50" s="13"/>
      <c r="I50" s="13"/>
      <c r="K50" s="30"/>
      <c r="L50" s="93"/>
    </row>
    <row r="51" spans="1:12">
      <c r="B51" s="14" t="s">
        <v>22</v>
      </c>
      <c r="G51" s="15" t="s">
        <v>23</v>
      </c>
      <c r="K51" s="30"/>
    </row>
    <row r="52" spans="1:12">
      <c r="B52" s="16" t="s">
        <v>24</v>
      </c>
      <c r="D52" s="17"/>
      <c r="G52" s="18" t="s">
        <v>25</v>
      </c>
    </row>
    <row r="53" spans="1:12">
      <c r="B53" s="16"/>
      <c r="D53" s="17"/>
      <c r="G53" s="18"/>
    </row>
    <row r="54" spans="1:12">
      <c r="B54" s="16"/>
      <c r="D54" s="17"/>
      <c r="G54" s="18"/>
    </row>
    <row r="55" spans="1:12">
      <c r="B55" s="16"/>
      <c r="C55" s="12"/>
      <c r="D55" s="17"/>
      <c r="G55" s="18"/>
    </row>
    <row r="56" spans="1:12">
      <c r="B56" s="16"/>
      <c r="C56" s="12"/>
      <c r="D56" s="17"/>
      <c r="G56" s="18"/>
    </row>
    <row r="57" spans="1:12">
      <c r="B57" s="19" t="s">
        <v>29</v>
      </c>
      <c r="C57" s="19"/>
      <c r="F57" s="109"/>
      <c r="G57" s="109"/>
      <c r="H57" s="109"/>
    </row>
    <row r="58" spans="1:12">
      <c r="A58" s="20" t="s">
        <v>26</v>
      </c>
    </row>
    <row r="59" spans="1:12" ht="32.25" customHeight="1">
      <c r="A59" s="110" t="s">
        <v>27</v>
      </c>
      <c r="B59" s="111"/>
      <c r="C59" s="111"/>
      <c r="D59" s="111"/>
      <c r="E59" s="111"/>
      <c r="F59" s="111"/>
      <c r="G59" s="111"/>
      <c r="H59" s="111"/>
      <c r="I59" s="111"/>
    </row>
    <row r="60" spans="1:12" ht="31.5" customHeight="1">
      <c r="A60" s="110" t="s">
        <v>28</v>
      </c>
      <c r="B60" s="110"/>
      <c r="C60" s="110"/>
      <c r="D60" s="110"/>
      <c r="E60" s="110"/>
      <c r="F60" s="110"/>
      <c r="G60" s="110"/>
      <c r="H60" s="110"/>
      <c r="I60" s="110"/>
    </row>
  </sheetData>
  <mergeCells count="18">
    <mergeCell ref="F57:H57"/>
    <mergeCell ref="A59:I59"/>
    <mergeCell ref="A60:I60"/>
    <mergeCell ref="A32:G34"/>
    <mergeCell ref="H32:I35"/>
    <mergeCell ref="A35:G35"/>
    <mergeCell ref="A42:A43"/>
    <mergeCell ref="B42:D42"/>
    <mergeCell ref="E42:H42"/>
    <mergeCell ref="F27:H27"/>
    <mergeCell ref="A29:I29"/>
    <mergeCell ref="A30:I30"/>
    <mergeCell ref="A1:G3"/>
    <mergeCell ref="H1:I4"/>
    <mergeCell ref="A4:G4"/>
    <mergeCell ref="A11:A12"/>
    <mergeCell ref="B11:D11"/>
    <mergeCell ref="E11:H11"/>
  </mergeCells>
  <conditionalFormatting sqref="C5:E6 F6 C36:E37 F37">
    <cfRule type="cellIs" dxfId="3" priority="2" stopIfTrue="1" operator="equal">
      <formula>"Döõ lieäu sai"</formula>
    </cfRule>
  </conditionalFormatting>
  <pageMargins left="0.5" right="0" top="0.3" bottom="0" header="0.3" footer="0"/>
  <pageSetup scale="95"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topLeftCell="A13" workbookViewId="0">
      <selection activeCell="H23" sqref="H23"/>
    </sheetView>
  </sheetViews>
  <sheetFormatPr defaultRowHeight="17.25"/>
  <cols>
    <col min="1" max="1" width="11" customWidth="1"/>
    <col min="2" max="2" width="21" customWidth="1"/>
    <col min="3" max="3" width="21.625" customWidth="1"/>
    <col min="4" max="4" width="12.125" customWidth="1"/>
    <col min="5" max="5" width="13.375" customWidth="1"/>
    <col min="6" max="6" width="9.125" customWidth="1"/>
    <col min="7" max="7" width="9.25" customWidth="1"/>
    <col min="8" max="8" width="11.25" customWidth="1"/>
    <col min="9" max="9" width="9.5" customWidth="1"/>
    <col min="11" max="11" width="14"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112" t="s">
        <v>0</v>
      </c>
      <c r="B1" s="112"/>
      <c r="C1" s="112"/>
      <c r="D1" s="112"/>
      <c r="E1" s="112"/>
      <c r="F1" s="112"/>
      <c r="G1" s="113"/>
      <c r="H1" s="114" t="s">
        <v>1</v>
      </c>
      <c r="I1" s="115"/>
    </row>
    <row r="2" spans="1:9">
      <c r="A2" s="112"/>
      <c r="B2" s="112"/>
      <c r="C2" s="112"/>
      <c r="D2" s="112"/>
      <c r="E2" s="112"/>
      <c r="F2" s="112"/>
      <c r="G2" s="113"/>
      <c r="H2" s="116"/>
      <c r="I2" s="117"/>
    </row>
    <row r="3" spans="1:9">
      <c r="A3" s="112"/>
      <c r="B3" s="112"/>
      <c r="C3" s="112"/>
      <c r="D3" s="112"/>
      <c r="E3" s="112"/>
      <c r="F3" s="112"/>
      <c r="G3" s="113"/>
      <c r="H3" s="116"/>
      <c r="I3" s="117"/>
    </row>
    <row r="4" spans="1:9" ht="19.5" customHeight="1">
      <c r="A4" s="120" t="s">
        <v>99</v>
      </c>
      <c r="B4" s="120"/>
      <c r="C4" s="120"/>
      <c r="D4" s="120"/>
      <c r="E4" s="120"/>
      <c r="F4" s="120"/>
      <c r="G4" s="121"/>
      <c r="H4" s="118"/>
      <c r="I4" s="119"/>
    </row>
    <row r="5" spans="1:9" ht="20.25">
      <c r="A5" s="2"/>
      <c r="B5" s="1"/>
      <c r="C5" s="3"/>
      <c r="D5" s="3"/>
      <c r="E5" s="1"/>
      <c r="F5" s="4"/>
      <c r="G5" s="4"/>
      <c r="H5" s="1"/>
      <c r="I5" s="1"/>
    </row>
    <row r="6" spans="1:9">
      <c r="A6" s="2" t="s">
        <v>2</v>
      </c>
      <c r="B6" s="1"/>
      <c r="C6" s="1"/>
      <c r="D6" s="1"/>
      <c r="E6" s="1" t="s">
        <v>3</v>
      </c>
      <c r="F6" s="4"/>
      <c r="G6" s="4"/>
      <c r="H6" s="1"/>
      <c r="I6" s="1"/>
    </row>
    <row r="7" spans="1:9">
      <c r="A7" s="2" t="s">
        <v>4</v>
      </c>
      <c r="B7" s="1"/>
      <c r="C7" s="1"/>
      <c r="D7" s="1"/>
      <c r="E7" s="1"/>
      <c r="F7" s="4"/>
      <c r="G7" s="4"/>
      <c r="H7" s="1"/>
      <c r="I7" s="1"/>
    </row>
    <row r="8" spans="1:9">
      <c r="A8" s="2" t="s">
        <v>5</v>
      </c>
      <c r="B8" s="1"/>
      <c r="C8" s="1"/>
      <c r="D8" s="1"/>
      <c r="E8" s="1"/>
      <c r="F8" s="4"/>
      <c r="G8" s="4"/>
      <c r="H8" s="1"/>
      <c r="I8" s="1"/>
    </row>
    <row r="9" spans="1:9">
      <c r="A9" s="2" t="s">
        <v>6</v>
      </c>
      <c r="B9" s="1"/>
      <c r="C9" s="1"/>
      <c r="D9" s="1"/>
      <c r="E9" s="1"/>
      <c r="F9" s="4"/>
      <c r="G9" s="4"/>
      <c r="H9" s="1"/>
      <c r="I9" s="1"/>
    </row>
    <row r="10" spans="1:9" ht="21.75" customHeight="1">
      <c r="A10" s="2"/>
      <c r="B10" s="1"/>
      <c r="C10" s="1"/>
      <c r="D10" s="1"/>
      <c r="E10" s="1"/>
      <c r="F10" s="4"/>
      <c r="G10" s="4"/>
      <c r="H10" s="1"/>
      <c r="I10" s="1"/>
    </row>
    <row r="11" spans="1:9">
      <c r="A11" s="122" t="s">
        <v>7</v>
      </c>
      <c r="B11" s="124" t="s">
        <v>8</v>
      </c>
      <c r="C11" s="125"/>
      <c r="D11" s="126"/>
      <c r="E11" s="127" t="s">
        <v>9</v>
      </c>
      <c r="F11" s="127"/>
      <c r="G11" s="127"/>
      <c r="H11" s="127"/>
      <c r="I11" s="105" t="s">
        <v>10</v>
      </c>
    </row>
    <row r="12" spans="1:9" ht="28.5">
      <c r="A12" s="123"/>
      <c r="B12" s="105" t="s">
        <v>11</v>
      </c>
      <c r="C12" s="105" t="s">
        <v>12</v>
      </c>
      <c r="D12" s="105" t="s">
        <v>13</v>
      </c>
      <c r="E12" s="105" t="s">
        <v>14</v>
      </c>
      <c r="F12" s="5" t="s">
        <v>15</v>
      </c>
      <c r="G12" s="5" t="s">
        <v>16</v>
      </c>
      <c r="H12" s="6" t="s">
        <v>17</v>
      </c>
      <c r="I12" s="105"/>
    </row>
    <row r="13" spans="1:9">
      <c r="A13" s="7" t="s">
        <v>18</v>
      </c>
      <c r="B13" s="8">
        <v>2</v>
      </c>
      <c r="C13" s="8">
        <v>3</v>
      </c>
      <c r="D13" s="8">
        <v>4</v>
      </c>
      <c r="E13" s="8">
        <v>5</v>
      </c>
      <c r="F13" s="9" t="s">
        <v>19</v>
      </c>
      <c r="G13" s="9" t="s">
        <v>20</v>
      </c>
      <c r="H13" s="8">
        <v>8</v>
      </c>
      <c r="I13" s="8">
        <v>9</v>
      </c>
    </row>
    <row r="14" spans="1:9" ht="23.25" customHeight="1">
      <c r="A14" s="106">
        <v>42899</v>
      </c>
      <c r="B14" s="10" t="s">
        <v>41</v>
      </c>
      <c r="C14" s="23" t="str">
        <f>VLOOKUP(B14,[26]Vine!$A$5:$F$178,3,0)</f>
        <v>Vũng Tàu</v>
      </c>
      <c r="D14" s="23">
        <f>VLOOKUP(B14,[26]Vine!$A$5:$F$178,2,0)</f>
        <v>270106056</v>
      </c>
      <c r="E14" s="24" t="s">
        <v>45</v>
      </c>
      <c r="F14" s="24">
        <v>4735</v>
      </c>
      <c r="G14" s="25">
        <v>15500</v>
      </c>
      <c r="H14" s="26">
        <f t="shared" ref="H14:H25" si="0">F14*G14</f>
        <v>73392500</v>
      </c>
      <c r="I14" s="27"/>
    </row>
    <row r="15" spans="1:9" ht="23.25" customHeight="1">
      <c r="A15" s="106">
        <v>42899</v>
      </c>
      <c r="B15" s="10" t="s">
        <v>42</v>
      </c>
      <c r="C15" s="23" t="str">
        <f>VLOOKUP(B15,[26]Vine!$A$5:$F$178,3,0)</f>
        <v>Vũng Tàu</v>
      </c>
      <c r="D15" s="23">
        <f>VLOOKUP(B15,[26]Vine!$A$5:$F$178,2,0)</f>
        <v>270176684</v>
      </c>
      <c r="E15" s="24" t="s">
        <v>45</v>
      </c>
      <c r="F15" s="24">
        <v>5780</v>
      </c>
      <c r="G15" s="25">
        <v>15500</v>
      </c>
      <c r="H15" s="26">
        <f t="shared" si="0"/>
        <v>89590000</v>
      </c>
      <c r="I15" s="28"/>
    </row>
    <row r="16" spans="1:9" ht="23.25" customHeight="1">
      <c r="A16" s="106">
        <v>42899</v>
      </c>
      <c r="B16" s="10" t="s">
        <v>43</v>
      </c>
      <c r="C16" s="23" t="str">
        <f>VLOOKUP(B16,[26]Vine!$A$5:$F$178,3,0)</f>
        <v>Vũng Tàu</v>
      </c>
      <c r="D16" s="23">
        <f>VLOOKUP(B16,[26]Vine!$A$5:$F$178,2,0)</f>
        <v>270176960</v>
      </c>
      <c r="E16" s="24" t="s">
        <v>45</v>
      </c>
      <c r="F16" s="24">
        <v>5675</v>
      </c>
      <c r="G16" s="25">
        <v>15500</v>
      </c>
      <c r="H16" s="26">
        <f t="shared" si="0"/>
        <v>87962500</v>
      </c>
      <c r="I16" s="28"/>
    </row>
    <row r="17" spans="1:11" ht="23.25" customHeight="1">
      <c r="A17" s="106">
        <v>42901</v>
      </c>
      <c r="B17" s="10" t="s">
        <v>61</v>
      </c>
      <c r="C17" s="23" t="str">
        <f>VLOOKUP(B17,[26]Vine!$A$5:$F$178,3,0)</f>
        <v>Vũng Tàu</v>
      </c>
      <c r="D17" s="23">
        <f>VLOOKUP(B17,[26]Vine!$A$5:$F$178,2,0)</f>
        <v>271181056</v>
      </c>
      <c r="E17" s="24" t="s">
        <v>45</v>
      </c>
      <c r="F17" s="24">
        <v>5720</v>
      </c>
      <c r="G17" s="25">
        <v>15500</v>
      </c>
      <c r="H17" s="26">
        <f t="shared" si="0"/>
        <v>88660000</v>
      </c>
      <c r="I17" s="28"/>
    </row>
    <row r="18" spans="1:11" ht="23.25" customHeight="1">
      <c r="A18" s="106">
        <v>42901</v>
      </c>
      <c r="B18" s="10" t="s">
        <v>44</v>
      </c>
      <c r="C18" s="23" t="str">
        <f>VLOOKUP(B18,[26]Vine!$A$5:$F$178,3,0)</f>
        <v>Vũng Tàu</v>
      </c>
      <c r="D18" s="23">
        <f>VLOOKUP(B18,[26]Vine!$A$5:$F$178,2,0)</f>
        <v>270986506</v>
      </c>
      <c r="E18" s="24" t="s">
        <v>45</v>
      </c>
      <c r="F18" s="24">
        <v>5490</v>
      </c>
      <c r="G18" s="25">
        <v>15500</v>
      </c>
      <c r="H18" s="26">
        <f t="shared" si="0"/>
        <v>85095000</v>
      </c>
      <c r="I18" s="28"/>
    </row>
    <row r="19" spans="1:11" ht="23.25" customHeight="1">
      <c r="A19" s="106">
        <v>42901</v>
      </c>
      <c r="B19" s="10" t="s">
        <v>97</v>
      </c>
      <c r="C19" s="23" t="str">
        <f>VLOOKUP(B19,[26]Vine!$A$5:$F$178,3,0)</f>
        <v>Vũng Tàu</v>
      </c>
      <c r="D19" s="23">
        <f>VLOOKUP(B19,[26]Vine!$A$5:$F$178,2,0)</f>
        <v>271642418</v>
      </c>
      <c r="E19" s="24" t="s">
        <v>45</v>
      </c>
      <c r="F19" s="24">
        <v>5640</v>
      </c>
      <c r="G19" s="25">
        <v>15500</v>
      </c>
      <c r="H19" s="26">
        <f t="shared" si="0"/>
        <v>87420000</v>
      </c>
      <c r="I19" s="28"/>
    </row>
    <row r="20" spans="1:11" ht="23.25" customHeight="1">
      <c r="A20" s="106">
        <v>42903</v>
      </c>
      <c r="B20" s="10" t="s">
        <v>43</v>
      </c>
      <c r="C20" s="23" t="str">
        <f>VLOOKUP(B20,[26]Vine!$A$5:$F$178,3,0)</f>
        <v>Vũng Tàu</v>
      </c>
      <c r="D20" s="23">
        <f>VLOOKUP(B20,[26]Vine!$A$5:$F$178,2,0)</f>
        <v>270176960</v>
      </c>
      <c r="E20" s="24" t="s">
        <v>45</v>
      </c>
      <c r="F20" s="24">
        <v>5520</v>
      </c>
      <c r="G20" s="25">
        <v>15500</v>
      </c>
      <c r="H20" s="26">
        <f t="shared" si="0"/>
        <v>85560000</v>
      </c>
      <c r="I20" s="28"/>
    </row>
    <row r="21" spans="1:11" ht="23.25" customHeight="1">
      <c r="A21" s="106">
        <v>42903</v>
      </c>
      <c r="B21" s="10" t="s">
        <v>41</v>
      </c>
      <c r="C21" s="23" t="str">
        <f>VLOOKUP(B21,[26]Vine!$A$5:$F$178,3,0)</f>
        <v>Vũng Tàu</v>
      </c>
      <c r="D21" s="23">
        <f>VLOOKUP(B21,[26]Vine!$A$5:$F$178,2,0)</f>
        <v>270106056</v>
      </c>
      <c r="E21" s="24" t="s">
        <v>45</v>
      </c>
      <c r="F21" s="24">
        <v>5585</v>
      </c>
      <c r="G21" s="25">
        <v>15500</v>
      </c>
      <c r="H21" s="26">
        <f t="shared" si="0"/>
        <v>86567500</v>
      </c>
      <c r="I21" s="28"/>
    </row>
    <row r="22" spans="1:11" ht="23.25" customHeight="1">
      <c r="A22" s="106">
        <v>42903</v>
      </c>
      <c r="B22" s="10" t="s">
        <v>42</v>
      </c>
      <c r="C22" s="23" t="str">
        <f>VLOOKUP(B22,[26]Vine!$A$5:$F$178,3,0)</f>
        <v>Vũng Tàu</v>
      </c>
      <c r="D22" s="23">
        <f>VLOOKUP(B22,[26]Vine!$A$5:$F$178,2,0)</f>
        <v>270176684</v>
      </c>
      <c r="E22" s="24" t="s">
        <v>45</v>
      </c>
      <c r="F22" s="24">
        <v>5715</v>
      </c>
      <c r="G22" s="25">
        <v>15500</v>
      </c>
      <c r="H22" s="26">
        <f t="shared" si="0"/>
        <v>88582500</v>
      </c>
      <c r="I22" s="28"/>
    </row>
    <row r="23" spans="1:11" ht="23.25" customHeight="1">
      <c r="A23" s="106">
        <v>42905</v>
      </c>
      <c r="B23" s="10" t="s">
        <v>97</v>
      </c>
      <c r="C23" s="23" t="str">
        <f>VLOOKUP(B23,[26]Vine!$A$5:$F$178,3,0)</f>
        <v>Vũng Tàu</v>
      </c>
      <c r="D23" s="23">
        <f>VLOOKUP(B23,[26]Vine!$A$5:$F$178,2,0)</f>
        <v>271642418</v>
      </c>
      <c r="E23" s="24" t="s">
        <v>45</v>
      </c>
      <c r="F23" s="24">
        <v>5480</v>
      </c>
      <c r="G23" s="25">
        <v>15500</v>
      </c>
      <c r="H23" s="26">
        <f t="shared" si="0"/>
        <v>84940000</v>
      </c>
      <c r="I23" s="28"/>
    </row>
    <row r="24" spans="1:11" ht="23.25" customHeight="1">
      <c r="A24" s="106">
        <v>42905</v>
      </c>
      <c r="B24" s="10" t="s">
        <v>61</v>
      </c>
      <c r="C24" s="23" t="str">
        <f>VLOOKUP(B24,[26]Vine!$A$5:$F$178,3,0)</f>
        <v>Vũng Tàu</v>
      </c>
      <c r="D24" s="23">
        <f>VLOOKUP(B24,[26]Vine!$A$5:$F$178,2,0)</f>
        <v>271181056</v>
      </c>
      <c r="E24" s="24" t="s">
        <v>45</v>
      </c>
      <c r="F24" s="24">
        <v>5390</v>
      </c>
      <c r="G24" s="25">
        <v>15500</v>
      </c>
      <c r="H24" s="26">
        <f t="shared" si="0"/>
        <v>83545000</v>
      </c>
      <c r="I24" s="28"/>
    </row>
    <row r="25" spans="1:11" ht="23.25" customHeight="1">
      <c r="A25" s="106">
        <v>42905</v>
      </c>
      <c r="B25" s="10" t="s">
        <v>44</v>
      </c>
      <c r="C25" s="23" t="str">
        <f>VLOOKUP(B25,[26]Vine!$A$5:$F$178,3,0)</f>
        <v>Vũng Tàu</v>
      </c>
      <c r="D25" s="23">
        <f>VLOOKUP(B25,[26]Vine!$A$5:$F$178,2,0)</f>
        <v>270986506</v>
      </c>
      <c r="E25" s="24" t="s">
        <v>45</v>
      </c>
      <c r="F25" s="24">
        <f>66000-SUM(F14:F24)</f>
        <v>5270</v>
      </c>
      <c r="G25" s="25">
        <v>15500</v>
      </c>
      <c r="H25" s="26">
        <f t="shared" si="0"/>
        <v>81685000</v>
      </c>
      <c r="I25" s="28"/>
    </row>
    <row r="26" spans="1:11" ht="18" customHeight="1">
      <c r="A26" s="21"/>
      <c r="B26" s="22"/>
      <c r="C26" s="23"/>
      <c r="D26" s="23"/>
      <c r="E26" s="24"/>
      <c r="F26" s="24"/>
      <c r="G26" s="25"/>
      <c r="H26" s="26"/>
      <c r="I26" s="26"/>
    </row>
    <row r="27" spans="1:11" ht="24" customHeight="1">
      <c r="A27" s="2" t="s">
        <v>21</v>
      </c>
      <c r="B27" s="1"/>
      <c r="C27" s="11">
        <f>SUM(H14:H26)</f>
        <v>1023000000</v>
      </c>
      <c r="D27" s="11"/>
      <c r="E27" s="1"/>
      <c r="F27" s="4"/>
      <c r="G27" s="4"/>
      <c r="H27" s="1"/>
      <c r="I27" s="1"/>
      <c r="K27" s="30"/>
    </row>
    <row r="28" spans="1:11" ht="25.5" customHeight="1">
      <c r="A28" s="2"/>
      <c r="B28" s="1"/>
      <c r="C28" s="12"/>
      <c r="D28" s="4"/>
      <c r="E28" s="1"/>
      <c r="F28" s="107" t="s">
        <v>98</v>
      </c>
      <c r="G28" s="107"/>
      <c r="H28" s="107"/>
      <c r="I28" s="13"/>
      <c r="K28" s="30"/>
    </row>
    <row r="29" spans="1:11">
      <c r="A29" s="2"/>
      <c r="B29" s="14" t="s">
        <v>22</v>
      </c>
      <c r="C29" s="1"/>
      <c r="D29" s="1"/>
      <c r="E29" s="1"/>
      <c r="F29" s="4"/>
      <c r="G29" s="15" t="s">
        <v>23</v>
      </c>
      <c r="H29" s="1"/>
      <c r="I29" s="1"/>
    </row>
    <row r="30" spans="1:11">
      <c r="A30" s="2"/>
      <c r="B30" s="16" t="s">
        <v>24</v>
      </c>
      <c r="C30" s="1"/>
      <c r="D30" s="17"/>
      <c r="E30" s="1"/>
      <c r="F30" s="4"/>
      <c r="G30" s="18" t="s">
        <v>25</v>
      </c>
      <c r="H30" s="1"/>
      <c r="I30" s="1"/>
    </row>
    <row r="31" spans="1:11">
      <c r="A31" s="2"/>
      <c r="B31" s="16"/>
      <c r="C31" s="1"/>
      <c r="D31" s="17"/>
      <c r="E31" s="1"/>
      <c r="F31" s="4"/>
      <c r="G31" s="18"/>
      <c r="H31" s="1"/>
      <c r="I31" s="1"/>
    </row>
    <row r="32" spans="1:11">
      <c r="A32" s="2"/>
      <c r="B32" s="16"/>
      <c r="C32" s="1"/>
      <c r="D32" s="17"/>
      <c r="E32" s="1"/>
      <c r="F32" s="4"/>
      <c r="G32" s="18"/>
      <c r="H32" s="1"/>
      <c r="I32" s="1"/>
    </row>
    <row r="33" spans="1:9">
      <c r="A33" s="2"/>
      <c r="B33" s="16"/>
      <c r="C33" s="1"/>
      <c r="D33" s="17"/>
      <c r="E33" s="1"/>
      <c r="F33" s="4"/>
      <c r="G33" s="18"/>
      <c r="H33" s="1"/>
      <c r="I33" s="1"/>
    </row>
    <row r="34" spans="1:9">
      <c r="A34" s="2"/>
      <c r="B34" s="16"/>
      <c r="C34" s="1"/>
      <c r="D34" s="17"/>
      <c r="E34" s="1"/>
      <c r="F34" s="4"/>
      <c r="G34" s="18"/>
      <c r="H34" s="1"/>
      <c r="I34" s="1"/>
    </row>
    <row r="35" spans="1:9">
      <c r="A35" s="2"/>
      <c r="B35" s="16"/>
      <c r="C35" s="1"/>
      <c r="D35" s="17"/>
      <c r="E35" s="1"/>
      <c r="F35" s="4"/>
      <c r="G35" s="18"/>
      <c r="H35" s="1"/>
      <c r="I35" s="1"/>
    </row>
    <row r="36" spans="1:9">
      <c r="A36" s="2"/>
      <c r="B36" s="19" t="s">
        <v>29</v>
      </c>
      <c r="C36" s="19"/>
      <c r="D36" s="1"/>
      <c r="E36" s="1"/>
      <c r="F36" s="109"/>
      <c r="G36" s="109"/>
      <c r="H36" s="109"/>
      <c r="I36" s="1"/>
    </row>
    <row r="37" spans="1:9">
      <c r="A37" s="20" t="s">
        <v>26</v>
      </c>
      <c r="B37" s="1"/>
      <c r="C37" s="1"/>
      <c r="D37" s="1"/>
      <c r="E37" s="1"/>
      <c r="F37" s="4"/>
      <c r="G37" s="4"/>
      <c r="H37" s="1"/>
      <c r="I37" s="1"/>
    </row>
    <row r="38" spans="1:9" ht="32.25" customHeight="1">
      <c r="A38" s="110" t="s">
        <v>27</v>
      </c>
      <c r="B38" s="111"/>
      <c r="C38" s="111"/>
      <c r="D38" s="111"/>
      <c r="E38" s="111"/>
      <c r="F38" s="111"/>
      <c r="G38" s="111"/>
      <c r="H38" s="111"/>
      <c r="I38" s="111"/>
    </row>
    <row r="39" spans="1:9" ht="31.5" customHeight="1">
      <c r="A39" s="110" t="s">
        <v>28</v>
      </c>
      <c r="B39" s="110"/>
      <c r="C39" s="110"/>
      <c r="D39" s="110"/>
      <c r="E39" s="110"/>
      <c r="F39" s="110"/>
      <c r="G39" s="110"/>
      <c r="H39" s="110"/>
      <c r="I39" s="110"/>
    </row>
  </sheetData>
  <mergeCells count="9">
    <mergeCell ref="F36:H36"/>
    <mergeCell ref="A38:I38"/>
    <mergeCell ref="A39:I39"/>
    <mergeCell ref="A1:G3"/>
    <mergeCell ref="H1:I4"/>
    <mergeCell ref="A4:G4"/>
    <mergeCell ref="A11:A12"/>
    <mergeCell ref="B11:D11"/>
    <mergeCell ref="E11:H11"/>
  </mergeCells>
  <conditionalFormatting sqref="C5:E6 F6">
    <cfRule type="cellIs" dxfId="2" priority="1" stopIfTrue="1" operator="equal">
      <formula>"Döõ lieäu sai"</formula>
    </cfRule>
  </conditionalFormatting>
  <pageMargins left="0.7" right="0" top="0.5" bottom="0.3" header="0.3" footer="0.3"/>
  <pageSetup scale="95" orientation="landscape"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topLeftCell="A7" workbookViewId="0">
      <selection activeCell="K20" sqref="K19:K24"/>
    </sheetView>
  </sheetViews>
  <sheetFormatPr defaultRowHeight="17.25"/>
  <cols>
    <col min="1" max="1" width="11" customWidth="1"/>
    <col min="2" max="2" width="21" customWidth="1"/>
    <col min="3" max="3" width="21.625" customWidth="1"/>
    <col min="4" max="4" width="12.125" customWidth="1"/>
    <col min="5" max="5" width="13.375" customWidth="1"/>
    <col min="6" max="6" width="9.125" customWidth="1"/>
    <col min="7" max="7" width="9.25" customWidth="1"/>
    <col min="8" max="8" width="11.25" customWidth="1"/>
    <col min="9" max="9" width="9.5" customWidth="1"/>
    <col min="11" max="11"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112" t="s">
        <v>0</v>
      </c>
      <c r="B1" s="112"/>
      <c r="C1" s="112"/>
      <c r="D1" s="112"/>
      <c r="E1" s="112"/>
      <c r="F1" s="112"/>
      <c r="G1" s="113"/>
      <c r="H1" s="114" t="s">
        <v>1</v>
      </c>
      <c r="I1" s="115"/>
    </row>
    <row r="2" spans="1:9">
      <c r="A2" s="112"/>
      <c r="B2" s="112"/>
      <c r="C2" s="112"/>
      <c r="D2" s="112"/>
      <c r="E2" s="112"/>
      <c r="F2" s="112"/>
      <c r="G2" s="113"/>
      <c r="H2" s="116"/>
      <c r="I2" s="117"/>
    </row>
    <row r="3" spans="1:9">
      <c r="A3" s="112"/>
      <c r="B3" s="112"/>
      <c r="C3" s="112"/>
      <c r="D3" s="112"/>
      <c r="E3" s="112"/>
      <c r="F3" s="112"/>
      <c r="G3" s="113"/>
      <c r="H3" s="116"/>
      <c r="I3" s="117"/>
    </row>
    <row r="4" spans="1:9">
      <c r="A4" s="120" t="s">
        <v>101</v>
      </c>
      <c r="B4" s="120"/>
      <c r="C4" s="120"/>
      <c r="D4" s="120"/>
      <c r="E4" s="120"/>
      <c r="F4" s="120"/>
      <c r="G4" s="121"/>
      <c r="H4" s="118"/>
      <c r="I4" s="119"/>
    </row>
    <row r="5" spans="1:9" ht="18" customHeight="1">
      <c r="A5" s="2"/>
      <c r="B5" s="1"/>
      <c r="C5" s="3"/>
      <c r="D5" s="3"/>
      <c r="E5" s="1"/>
      <c r="F5" s="4"/>
      <c r="G5" s="4"/>
      <c r="H5" s="1"/>
      <c r="I5" s="1"/>
    </row>
    <row r="6" spans="1:9">
      <c r="A6" s="2" t="s">
        <v>2</v>
      </c>
      <c r="B6" s="1"/>
      <c r="C6" s="1"/>
      <c r="D6" s="1"/>
      <c r="E6" s="1" t="s">
        <v>3</v>
      </c>
      <c r="F6" s="4"/>
      <c r="G6" s="4"/>
      <c r="H6" s="1"/>
      <c r="I6" s="1"/>
    </row>
    <row r="7" spans="1:9">
      <c r="A7" s="2" t="s">
        <v>4</v>
      </c>
      <c r="B7" s="1"/>
      <c r="C7" s="1"/>
      <c r="D7" s="1"/>
      <c r="E7" s="1"/>
      <c r="F7" s="4"/>
      <c r="G7" s="4"/>
      <c r="H7" s="1"/>
      <c r="I7" s="1"/>
    </row>
    <row r="8" spans="1:9">
      <c r="A8" s="2" t="s">
        <v>5</v>
      </c>
      <c r="B8" s="1"/>
      <c r="C8" s="1"/>
      <c r="D8" s="1"/>
      <c r="E8" s="1"/>
      <c r="F8" s="4"/>
      <c r="G8" s="4"/>
      <c r="H8" s="1"/>
      <c r="I8" s="1"/>
    </row>
    <row r="9" spans="1:9">
      <c r="A9" s="2" t="s">
        <v>6</v>
      </c>
      <c r="B9" s="1"/>
      <c r="C9" s="1"/>
      <c r="D9" s="1"/>
      <c r="E9" s="1"/>
      <c r="F9" s="4"/>
      <c r="G9" s="4"/>
      <c r="H9" s="1"/>
      <c r="I9" s="1"/>
    </row>
    <row r="10" spans="1:9" ht="12.75" customHeight="1">
      <c r="A10" s="2"/>
      <c r="B10" s="1"/>
      <c r="C10" s="1"/>
      <c r="D10" s="1"/>
      <c r="E10" s="1"/>
      <c r="F10" s="4"/>
      <c r="G10" s="4"/>
      <c r="H10" s="1"/>
      <c r="I10" s="1"/>
    </row>
    <row r="11" spans="1:9">
      <c r="A11" s="122" t="s">
        <v>7</v>
      </c>
      <c r="B11" s="124" t="s">
        <v>8</v>
      </c>
      <c r="C11" s="125"/>
      <c r="D11" s="126"/>
      <c r="E11" s="127" t="s">
        <v>9</v>
      </c>
      <c r="F11" s="127"/>
      <c r="G11" s="127"/>
      <c r="H11" s="127"/>
      <c r="I11" s="105" t="s">
        <v>10</v>
      </c>
    </row>
    <row r="12" spans="1:9" ht="28.5">
      <c r="A12" s="123"/>
      <c r="B12" s="105" t="s">
        <v>11</v>
      </c>
      <c r="C12" s="105" t="s">
        <v>12</v>
      </c>
      <c r="D12" s="105" t="s">
        <v>13</v>
      </c>
      <c r="E12" s="105" t="s">
        <v>14</v>
      </c>
      <c r="F12" s="5" t="s">
        <v>15</v>
      </c>
      <c r="G12" s="5" t="s">
        <v>16</v>
      </c>
      <c r="H12" s="6" t="s">
        <v>17</v>
      </c>
      <c r="I12" s="105"/>
    </row>
    <row r="13" spans="1:9">
      <c r="A13" s="7" t="s">
        <v>18</v>
      </c>
      <c r="B13" s="8">
        <v>2</v>
      </c>
      <c r="C13" s="8">
        <v>3</v>
      </c>
      <c r="D13" s="8">
        <v>4</v>
      </c>
      <c r="E13" s="8">
        <v>5</v>
      </c>
      <c r="F13" s="9" t="s">
        <v>19</v>
      </c>
      <c r="G13" s="9" t="s">
        <v>20</v>
      </c>
      <c r="H13" s="8">
        <v>8</v>
      </c>
      <c r="I13" s="8">
        <v>9</v>
      </c>
    </row>
    <row r="14" spans="1:9" ht="20.25" customHeight="1">
      <c r="A14" s="106">
        <v>42907</v>
      </c>
      <c r="B14" s="10" t="s">
        <v>41</v>
      </c>
      <c r="C14" s="23" t="str">
        <f>VLOOKUP(B14,[26]Vine!$A$5:$F$178,3,0)</f>
        <v>Vũng Tàu</v>
      </c>
      <c r="D14" s="23">
        <f>VLOOKUP(B14,[26]Vine!$A$5:$F$178,2,0)</f>
        <v>270106056</v>
      </c>
      <c r="E14" s="24" t="s">
        <v>45</v>
      </c>
      <c r="F14" s="24">
        <v>4755</v>
      </c>
      <c r="G14" s="25">
        <v>15500</v>
      </c>
      <c r="H14" s="26">
        <f t="shared" ref="H14:H17" si="0">F14*G14</f>
        <v>73702500</v>
      </c>
      <c r="I14" s="27"/>
    </row>
    <row r="15" spans="1:9" ht="20.25" customHeight="1">
      <c r="A15" s="106">
        <v>42907</v>
      </c>
      <c r="B15" s="10" t="s">
        <v>42</v>
      </c>
      <c r="C15" s="23" t="str">
        <f>VLOOKUP(B15,[26]Vine!$A$5:$F$178,3,0)</f>
        <v>Vũng Tàu</v>
      </c>
      <c r="D15" s="23">
        <f>VLOOKUP(B15,[26]Vine!$A$5:$F$178,2,0)</f>
        <v>270176684</v>
      </c>
      <c r="E15" s="24" t="s">
        <v>45</v>
      </c>
      <c r="F15" s="24">
        <v>4765</v>
      </c>
      <c r="G15" s="25">
        <v>15500</v>
      </c>
      <c r="H15" s="26">
        <f t="shared" si="0"/>
        <v>73857500</v>
      </c>
      <c r="I15" s="28"/>
    </row>
    <row r="16" spans="1:9" ht="20.25" customHeight="1">
      <c r="A16" s="106">
        <v>42908</v>
      </c>
      <c r="B16" s="10" t="s">
        <v>43</v>
      </c>
      <c r="C16" s="23" t="str">
        <f>VLOOKUP(B16,[26]Vine!$A$5:$F$178,3,0)</f>
        <v>Vũng Tàu</v>
      </c>
      <c r="D16" s="23">
        <f>VLOOKUP(B16,[26]Vine!$A$5:$F$178,2,0)</f>
        <v>270176960</v>
      </c>
      <c r="E16" s="24" t="s">
        <v>45</v>
      </c>
      <c r="F16" s="24">
        <v>4270</v>
      </c>
      <c r="G16" s="25">
        <v>15500</v>
      </c>
      <c r="H16" s="26">
        <f t="shared" si="0"/>
        <v>66185000</v>
      </c>
      <c r="I16" s="28"/>
    </row>
    <row r="17" spans="1:11" ht="20.25" customHeight="1">
      <c r="A17" s="106">
        <v>42908</v>
      </c>
      <c r="B17" s="10" t="s">
        <v>97</v>
      </c>
      <c r="C17" s="23" t="str">
        <f>VLOOKUP(B17,[26]Vine!$A$5:$F$178,3,0)</f>
        <v>Vũng Tàu</v>
      </c>
      <c r="D17" s="23">
        <f>VLOOKUP(B17,[26]Vine!$A$5:$F$178,2,0)</f>
        <v>271642418</v>
      </c>
      <c r="E17" s="24" t="s">
        <v>45</v>
      </c>
      <c r="F17" s="24">
        <f>18000-SUM(F14:F16)</f>
        <v>4210</v>
      </c>
      <c r="G17" s="25">
        <v>15500</v>
      </c>
      <c r="H17" s="26">
        <f t="shared" si="0"/>
        <v>65255000</v>
      </c>
      <c r="I17" s="28"/>
    </row>
    <row r="18" spans="1:11" ht="20.25" customHeight="1">
      <c r="A18" s="21"/>
      <c r="B18" s="22"/>
      <c r="C18" s="23"/>
      <c r="D18" s="23"/>
      <c r="E18" s="24"/>
      <c r="F18" s="24"/>
      <c r="G18" s="25"/>
      <c r="H18" s="26"/>
      <c r="I18" s="26"/>
    </row>
    <row r="19" spans="1:11" ht="19.5" customHeight="1">
      <c r="A19" s="2" t="s">
        <v>21</v>
      </c>
      <c r="B19" s="1"/>
      <c r="C19" s="11">
        <f>SUM(H14:H18)</f>
        <v>279000000</v>
      </c>
      <c r="D19" s="11"/>
      <c r="E19" s="1"/>
      <c r="F19" s="4"/>
      <c r="G19" s="4"/>
      <c r="H19" s="1"/>
      <c r="I19" s="1"/>
      <c r="K19" s="30"/>
    </row>
    <row r="20" spans="1:11" ht="18" customHeight="1">
      <c r="A20" s="2"/>
      <c r="B20" s="1"/>
      <c r="C20" s="12"/>
      <c r="D20" s="4"/>
      <c r="E20" s="1"/>
      <c r="F20" s="107" t="s">
        <v>100</v>
      </c>
      <c r="G20" s="107"/>
      <c r="H20" s="107"/>
      <c r="I20" s="13"/>
      <c r="K20" s="30"/>
    </row>
    <row r="21" spans="1:11">
      <c r="A21" s="2"/>
      <c r="B21" s="14" t="s">
        <v>22</v>
      </c>
      <c r="C21" s="1"/>
      <c r="D21" s="1"/>
      <c r="E21" s="1"/>
      <c r="F21" s="4"/>
      <c r="G21" s="15" t="s">
        <v>23</v>
      </c>
      <c r="H21" s="1"/>
      <c r="I21" s="1"/>
    </row>
    <row r="22" spans="1:11">
      <c r="A22" s="2"/>
      <c r="B22" s="16" t="s">
        <v>24</v>
      </c>
      <c r="C22" s="1"/>
      <c r="D22" s="17"/>
      <c r="E22" s="1"/>
      <c r="F22" s="4"/>
      <c r="G22" s="18" t="s">
        <v>25</v>
      </c>
      <c r="H22" s="1"/>
      <c r="I22" s="1"/>
    </row>
    <row r="23" spans="1:11">
      <c r="A23" s="2"/>
      <c r="B23" s="16"/>
      <c r="C23" s="1"/>
      <c r="D23" s="17"/>
      <c r="E23" s="1"/>
      <c r="F23" s="4"/>
      <c r="G23" s="18"/>
      <c r="H23" s="1"/>
      <c r="I23" s="1"/>
    </row>
    <row r="24" spans="1:11">
      <c r="A24" s="2"/>
      <c r="B24" s="16"/>
      <c r="C24" s="1"/>
      <c r="D24" s="17"/>
      <c r="E24" s="1"/>
      <c r="F24" s="4"/>
      <c r="G24" s="18"/>
      <c r="H24" s="1"/>
      <c r="I24" s="1"/>
      <c r="K24" s="30"/>
    </row>
    <row r="25" spans="1:11">
      <c r="A25" s="2"/>
      <c r="B25" s="16"/>
      <c r="C25" s="1"/>
      <c r="D25" s="17"/>
      <c r="E25" s="1"/>
      <c r="F25" s="4"/>
      <c r="G25" s="18"/>
      <c r="H25" s="1"/>
      <c r="I25" s="1"/>
    </row>
    <row r="26" spans="1:11">
      <c r="A26" s="2"/>
      <c r="B26" s="16"/>
      <c r="C26" s="1"/>
      <c r="D26" s="17"/>
      <c r="E26" s="1"/>
      <c r="F26" s="4"/>
      <c r="G26" s="18"/>
      <c r="H26" s="1"/>
      <c r="I26" s="1"/>
    </row>
    <row r="27" spans="1:11">
      <c r="A27" s="2"/>
      <c r="B27" s="16"/>
      <c r="C27" s="1"/>
      <c r="D27" s="17"/>
      <c r="E27" s="1"/>
      <c r="F27" s="4"/>
      <c r="G27" s="18"/>
      <c r="H27" s="1"/>
      <c r="I27" s="1"/>
    </row>
    <row r="28" spans="1:11">
      <c r="A28" s="2"/>
      <c r="B28" s="19" t="s">
        <v>29</v>
      </c>
      <c r="C28" s="19"/>
      <c r="D28" s="1"/>
      <c r="E28" s="1"/>
      <c r="F28" s="109"/>
      <c r="G28" s="109"/>
      <c r="H28" s="109"/>
      <c r="I28" s="1"/>
    </row>
    <row r="29" spans="1:11">
      <c r="A29" s="20" t="s">
        <v>26</v>
      </c>
      <c r="B29" s="1"/>
      <c r="C29" s="1"/>
      <c r="D29" s="1"/>
      <c r="E29" s="1"/>
      <c r="F29" s="4"/>
      <c r="G29" s="4"/>
      <c r="H29" s="1"/>
      <c r="I29" s="1"/>
    </row>
    <row r="30" spans="1:11" ht="32.25" customHeight="1">
      <c r="A30" s="110" t="s">
        <v>27</v>
      </c>
      <c r="B30" s="111"/>
      <c r="C30" s="111"/>
      <c r="D30" s="111"/>
      <c r="E30" s="111"/>
      <c r="F30" s="111"/>
      <c r="G30" s="111"/>
      <c r="H30" s="111"/>
      <c r="I30" s="111"/>
    </row>
    <row r="31" spans="1:11" ht="32.25" customHeight="1">
      <c r="A31" s="110" t="s">
        <v>28</v>
      </c>
      <c r="B31" s="110"/>
      <c r="C31" s="110"/>
      <c r="D31" s="110"/>
      <c r="E31" s="110"/>
      <c r="F31" s="110"/>
      <c r="G31" s="110"/>
      <c r="H31" s="110"/>
      <c r="I31" s="110"/>
    </row>
  </sheetData>
  <mergeCells count="9">
    <mergeCell ref="F28:H28"/>
    <mergeCell ref="A30:I30"/>
    <mergeCell ref="A31:I31"/>
    <mergeCell ref="A1:G3"/>
    <mergeCell ref="H1:I4"/>
    <mergeCell ref="A4:G4"/>
    <mergeCell ref="A11:A12"/>
    <mergeCell ref="B11:D11"/>
    <mergeCell ref="E11:H11"/>
  </mergeCells>
  <conditionalFormatting sqref="C5:E6 F6">
    <cfRule type="cellIs" dxfId="1" priority="1" stopIfTrue="1" operator="equal">
      <formula>"Döõ lieäu sai"</formula>
    </cfRule>
  </conditionalFormatting>
  <pageMargins left="0.7" right="0" top="0" bottom="0" header="0" footer="0"/>
  <pageSetup scale="95" orientation="landscape"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1"/>
  <sheetViews>
    <sheetView topLeftCell="A14" workbookViewId="0">
      <selection activeCell="K34" sqref="K34"/>
    </sheetView>
  </sheetViews>
  <sheetFormatPr defaultRowHeight="17.25"/>
  <cols>
    <col min="1" max="1" width="11" style="2" customWidth="1"/>
    <col min="2" max="2" width="21" style="1" customWidth="1"/>
    <col min="3" max="3" width="21.625" style="1" customWidth="1"/>
    <col min="4" max="4" width="12.125" style="1" customWidth="1"/>
    <col min="5" max="5" width="13.375" style="1" customWidth="1"/>
    <col min="6" max="6" width="10.625" style="4" customWidth="1"/>
    <col min="7" max="7" width="9.25" style="4" customWidth="1"/>
    <col min="8" max="8" width="11.25" style="1" customWidth="1"/>
    <col min="9" max="9" width="9.5" style="1" customWidth="1"/>
    <col min="11" max="11" width="12.375" bestFit="1" customWidth="1"/>
    <col min="12" max="12" width="14"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ht="17.25" customHeight="1">
      <c r="A1" s="112" t="s">
        <v>0</v>
      </c>
      <c r="B1" s="112"/>
      <c r="C1" s="112"/>
      <c r="D1" s="112"/>
      <c r="E1" s="112"/>
      <c r="F1" s="112"/>
      <c r="G1" s="113"/>
      <c r="H1" s="114" t="s">
        <v>1</v>
      </c>
      <c r="I1" s="115"/>
    </row>
    <row r="2" spans="1:9" ht="17.25" customHeight="1">
      <c r="A2" s="112"/>
      <c r="B2" s="112"/>
      <c r="C2" s="112"/>
      <c r="D2" s="112"/>
      <c r="E2" s="112"/>
      <c r="F2" s="112"/>
      <c r="G2" s="113"/>
      <c r="H2" s="116"/>
      <c r="I2" s="117"/>
    </row>
    <row r="3" spans="1:9" ht="17.25" customHeight="1">
      <c r="A3" s="112"/>
      <c r="B3" s="112"/>
      <c r="C3" s="112"/>
      <c r="D3" s="112"/>
      <c r="E3" s="112"/>
      <c r="F3" s="112"/>
      <c r="G3" s="113"/>
      <c r="H3" s="116"/>
      <c r="I3" s="117"/>
    </row>
    <row r="4" spans="1:9">
      <c r="A4" s="120" t="s">
        <v>102</v>
      </c>
      <c r="B4" s="120"/>
      <c r="C4" s="120"/>
      <c r="D4" s="120"/>
      <c r="E4" s="120"/>
      <c r="F4" s="120"/>
      <c r="G4" s="121"/>
      <c r="H4" s="118"/>
      <c r="I4" s="119"/>
    </row>
    <row r="5" spans="1:9" ht="20.25">
      <c r="C5" s="3"/>
      <c r="D5" s="3"/>
    </row>
    <row r="6" spans="1:9">
      <c r="A6" s="2" t="s">
        <v>2</v>
      </c>
      <c r="E6" s="1" t="s">
        <v>3</v>
      </c>
    </row>
    <row r="7" spans="1:9">
      <c r="A7" s="2" t="s">
        <v>4</v>
      </c>
    </row>
    <row r="8" spans="1:9">
      <c r="A8" s="2" t="s">
        <v>5</v>
      </c>
    </row>
    <row r="9" spans="1:9">
      <c r="A9" s="2" t="s">
        <v>6</v>
      </c>
    </row>
    <row r="11" spans="1:9" ht="17.25" customHeight="1">
      <c r="A11" s="122" t="s">
        <v>7</v>
      </c>
      <c r="B11" s="124" t="s">
        <v>8</v>
      </c>
      <c r="C11" s="125"/>
      <c r="D11" s="126"/>
      <c r="E11" s="127" t="s">
        <v>9</v>
      </c>
      <c r="F11" s="127"/>
      <c r="G11" s="127"/>
      <c r="H11" s="127"/>
      <c r="I11" s="108" t="s">
        <v>10</v>
      </c>
    </row>
    <row r="12" spans="1:9" ht="28.5">
      <c r="A12" s="123"/>
      <c r="B12" s="108" t="s">
        <v>11</v>
      </c>
      <c r="C12" s="108" t="s">
        <v>12</v>
      </c>
      <c r="D12" s="108" t="s">
        <v>13</v>
      </c>
      <c r="E12" s="108" t="s">
        <v>14</v>
      </c>
      <c r="F12" s="5" t="s">
        <v>15</v>
      </c>
      <c r="G12" s="5" t="s">
        <v>16</v>
      </c>
      <c r="H12" s="6" t="s">
        <v>17</v>
      </c>
      <c r="I12" s="108"/>
    </row>
    <row r="13" spans="1:9">
      <c r="A13" s="7" t="s">
        <v>18</v>
      </c>
      <c r="B13" s="8">
        <v>2</v>
      </c>
      <c r="C13" s="8">
        <v>3</v>
      </c>
      <c r="D13" s="8">
        <v>4</v>
      </c>
      <c r="E13" s="8">
        <v>5</v>
      </c>
      <c r="F13" s="9" t="s">
        <v>19</v>
      </c>
      <c r="G13" s="9" t="s">
        <v>20</v>
      </c>
      <c r="H13" s="8">
        <v>8</v>
      </c>
      <c r="I13" s="8">
        <v>9</v>
      </c>
    </row>
    <row r="14" spans="1:9">
      <c r="A14" s="33">
        <v>42900</v>
      </c>
      <c r="B14" s="10" t="s">
        <v>30</v>
      </c>
      <c r="C14" s="23" t="str">
        <f>VLOOKUP(B14,[24]Vine!$A$5:$F$178,3,0)</f>
        <v>Đức Linh - Bình Thuận</v>
      </c>
      <c r="D14" s="23">
        <f>VLOOKUP(B14,[24]Vine!$A$5:$F$178,2,0)</f>
        <v>260682094</v>
      </c>
      <c r="E14" s="24" t="s">
        <v>36</v>
      </c>
      <c r="F14" s="24">
        <v>15345</v>
      </c>
      <c r="G14" s="25">
        <v>15500</v>
      </c>
      <c r="H14" s="26">
        <f t="shared" ref="H14:H37" si="0">F14*G14</f>
        <v>237847500</v>
      </c>
      <c r="I14" s="27"/>
    </row>
    <row r="15" spans="1:9">
      <c r="A15" s="33">
        <v>42900</v>
      </c>
      <c r="B15" s="10" t="s">
        <v>35</v>
      </c>
      <c r="C15" s="23" t="str">
        <f>VLOOKUP(B15,[24]Vine!$A$5:$F$178,3,0)</f>
        <v>Thanh Hải - Bình Thuận</v>
      </c>
      <c r="D15" s="23">
        <f>VLOOKUP(B15,[24]Vine!$A$5:$F$178,2,0)</f>
        <v>261005222</v>
      </c>
      <c r="E15" s="24" t="s">
        <v>36</v>
      </c>
      <c r="F15" s="24">
        <v>15250</v>
      </c>
      <c r="G15" s="25">
        <v>15500</v>
      </c>
      <c r="H15" s="26">
        <f t="shared" si="0"/>
        <v>236375000</v>
      </c>
      <c r="I15" s="28"/>
    </row>
    <row r="16" spans="1:9">
      <c r="A16" s="33">
        <v>42900</v>
      </c>
      <c r="B16" s="10" t="s">
        <v>34</v>
      </c>
      <c r="C16" s="23" t="str">
        <f>VLOOKUP(B16,[24]Vine!$A$5:$F$178,3,0)</f>
        <v>Phan Thiết - Bình Thuận</v>
      </c>
      <c r="D16" s="23">
        <f>VLOOKUP(B16,[24]Vine!$A$5:$F$178,2,0)</f>
        <v>260850613</v>
      </c>
      <c r="E16" s="24" t="s">
        <v>36</v>
      </c>
      <c r="F16" s="24">
        <v>15520</v>
      </c>
      <c r="G16" s="25">
        <v>15500</v>
      </c>
      <c r="H16" s="26">
        <f t="shared" si="0"/>
        <v>240560000</v>
      </c>
      <c r="I16" s="28"/>
    </row>
    <row r="17" spans="1:9">
      <c r="A17" s="33">
        <v>42900</v>
      </c>
      <c r="B17" s="10" t="s">
        <v>38</v>
      </c>
      <c r="C17" s="23" t="str">
        <f>VLOOKUP(B17,[24]Vine!$A$5:$F$178,3,0)</f>
        <v>Đức Linh - Bình Thuận</v>
      </c>
      <c r="D17" s="23">
        <f>VLOOKUP(B17,[24]Vine!$A$5:$F$178,2,0)</f>
        <v>250746332</v>
      </c>
      <c r="E17" s="24" t="s">
        <v>36</v>
      </c>
      <c r="F17" s="24">
        <v>14970</v>
      </c>
      <c r="G17" s="25">
        <v>15500</v>
      </c>
      <c r="H17" s="26">
        <f t="shared" si="0"/>
        <v>232035000</v>
      </c>
      <c r="I17" s="28"/>
    </row>
    <row r="18" spans="1:9">
      <c r="A18" s="33">
        <v>42902</v>
      </c>
      <c r="B18" s="10" t="s">
        <v>37</v>
      </c>
      <c r="C18" s="23" t="str">
        <f>VLOOKUP(B18,[24]Vine!$A$5:$F$178,3,0)</f>
        <v>Phan Thiết - Bình Thuận</v>
      </c>
      <c r="D18" s="23">
        <f>VLOOKUP(B18,[24]Vine!$A$5:$F$178,2,0)</f>
        <v>280853616</v>
      </c>
      <c r="E18" s="24" t="s">
        <v>36</v>
      </c>
      <c r="F18" s="24">
        <v>15880</v>
      </c>
      <c r="G18" s="25">
        <v>15500</v>
      </c>
      <c r="H18" s="26">
        <f t="shared" si="0"/>
        <v>246140000</v>
      </c>
      <c r="I18" s="28"/>
    </row>
    <row r="19" spans="1:9">
      <c r="A19" s="33">
        <v>42902</v>
      </c>
      <c r="B19" s="10" t="s">
        <v>33</v>
      </c>
      <c r="C19" s="23" t="str">
        <f>VLOOKUP(B19,[24]Vine!$A$5:$F$178,3,0)</f>
        <v>Phan Thiết - Bình Thuận</v>
      </c>
      <c r="D19" s="23">
        <f>VLOOKUP(B19,[24]Vine!$A$5:$F$178,2,0)</f>
        <v>260178873</v>
      </c>
      <c r="E19" s="24" t="s">
        <v>36</v>
      </c>
      <c r="F19" s="24">
        <v>15950</v>
      </c>
      <c r="G19" s="25">
        <v>15500</v>
      </c>
      <c r="H19" s="26">
        <f t="shared" si="0"/>
        <v>247225000</v>
      </c>
      <c r="I19" s="28"/>
    </row>
    <row r="20" spans="1:9">
      <c r="A20" s="33">
        <v>42902</v>
      </c>
      <c r="B20" s="10" t="s">
        <v>31</v>
      </c>
      <c r="C20" s="23" t="str">
        <f>VLOOKUP(B20,[24]Vine!$A$5:$F$178,3,0)</f>
        <v>Hàm Tân - Bình Thuận</v>
      </c>
      <c r="D20" s="23">
        <f>VLOOKUP(B20,[24]Vine!$A$5:$F$178,2,0)</f>
        <v>260690910</v>
      </c>
      <c r="E20" s="24" t="s">
        <v>36</v>
      </c>
      <c r="F20" s="24">
        <v>15475</v>
      </c>
      <c r="G20" s="25">
        <v>15500</v>
      </c>
      <c r="H20" s="26">
        <f t="shared" si="0"/>
        <v>239862500</v>
      </c>
      <c r="I20" s="28"/>
    </row>
    <row r="21" spans="1:9">
      <c r="A21" s="33">
        <v>42902</v>
      </c>
      <c r="B21" s="10" t="s">
        <v>32</v>
      </c>
      <c r="C21" s="23" t="str">
        <f>VLOOKUP(B21,[24]Vine!$A$5:$F$178,3,0)</f>
        <v>Long Hương - Bình Thuận</v>
      </c>
      <c r="D21" s="23" t="str">
        <f>VLOOKUP(B21,[24]Vine!$A$5:$F$178,2,0)</f>
        <v>020714486</v>
      </c>
      <c r="E21" s="24" t="s">
        <v>36</v>
      </c>
      <c r="F21" s="24">
        <v>15550</v>
      </c>
      <c r="G21" s="25">
        <v>15500</v>
      </c>
      <c r="H21" s="26">
        <f t="shared" si="0"/>
        <v>241025000</v>
      </c>
      <c r="I21" s="28"/>
    </row>
    <row r="22" spans="1:9">
      <c r="A22" s="33">
        <v>42905</v>
      </c>
      <c r="B22" s="10" t="s">
        <v>34</v>
      </c>
      <c r="C22" s="23" t="str">
        <f>VLOOKUP(B22,[24]Vine!$A$5:$F$178,3,0)</f>
        <v>Phan Thiết - Bình Thuận</v>
      </c>
      <c r="D22" s="23">
        <f>VLOOKUP(B22,[24]Vine!$A$5:$F$178,2,0)</f>
        <v>260850613</v>
      </c>
      <c r="E22" s="24" t="s">
        <v>36</v>
      </c>
      <c r="F22" s="24">
        <v>15680</v>
      </c>
      <c r="G22" s="25">
        <v>15500</v>
      </c>
      <c r="H22" s="26">
        <f t="shared" si="0"/>
        <v>243040000</v>
      </c>
      <c r="I22" s="28"/>
    </row>
    <row r="23" spans="1:9">
      <c r="A23" s="33">
        <v>42905</v>
      </c>
      <c r="B23" s="10" t="s">
        <v>38</v>
      </c>
      <c r="C23" s="23" t="str">
        <f>VLOOKUP(B23,[24]Vine!$A$5:$F$178,3,0)</f>
        <v>Đức Linh - Bình Thuận</v>
      </c>
      <c r="D23" s="23">
        <f>VLOOKUP(B23,[24]Vine!$A$5:$F$178,2,0)</f>
        <v>250746332</v>
      </c>
      <c r="E23" s="24" t="s">
        <v>36</v>
      </c>
      <c r="F23" s="29">
        <v>15860</v>
      </c>
      <c r="G23" s="25">
        <v>15500</v>
      </c>
      <c r="H23" s="26">
        <f t="shared" si="0"/>
        <v>245830000</v>
      </c>
      <c r="I23" s="28"/>
    </row>
    <row r="24" spans="1:9">
      <c r="A24" s="33">
        <v>42905</v>
      </c>
      <c r="B24" s="10" t="s">
        <v>30</v>
      </c>
      <c r="C24" s="23" t="str">
        <f>VLOOKUP(B24,[24]Vine!$A$5:$F$178,3,0)</f>
        <v>Đức Linh - Bình Thuận</v>
      </c>
      <c r="D24" s="23">
        <f>VLOOKUP(B24,[24]Vine!$A$5:$F$178,2,0)</f>
        <v>260682094</v>
      </c>
      <c r="E24" s="24" t="s">
        <v>36</v>
      </c>
      <c r="F24" s="24">
        <v>15750</v>
      </c>
      <c r="G24" s="25">
        <v>15500</v>
      </c>
      <c r="H24" s="26">
        <f t="shared" si="0"/>
        <v>244125000</v>
      </c>
      <c r="I24" s="28"/>
    </row>
    <row r="25" spans="1:9">
      <c r="A25" s="33">
        <v>42905</v>
      </c>
      <c r="B25" s="10" t="s">
        <v>35</v>
      </c>
      <c r="C25" s="23" t="str">
        <f>VLOOKUP(B25,[24]Vine!$A$5:$F$178,3,0)</f>
        <v>Thanh Hải - Bình Thuận</v>
      </c>
      <c r="D25" s="23">
        <f>VLOOKUP(B25,[24]Vine!$A$5:$F$178,2,0)</f>
        <v>261005222</v>
      </c>
      <c r="E25" s="24" t="s">
        <v>36</v>
      </c>
      <c r="F25" s="24">
        <v>15420</v>
      </c>
      <c r="G25" s="25">
        <v>15500</v>
      </c>
      <c r="H25" s="26">
        <f t="shared" si="0"/>
        <v>239010000</v>
      </c>
      <c r="I25" s="28"/>
    </row>
    <row r="26" spans="1:9">
      <c r="A26" s="33">
        <v>42907</v>
      </c>
      <c r="B26" s="10" t="s">
        <v>33</v>
      </c>
      <c r="C26" s="23" t="str">
        <f>VLOOKUP(B26,[24]Vine!$A$5:$F$178,3,0)</f>
        <v>Phan Thiết - Bình Thuận</v>
      </c>
      <c r="D26" s="23">
        <f>VLOOKUP(B26,[24]Vine!$A$5:$F$178,2,0)</f>
        <v>260178873</v>
      </c>
      <c r="E26" s="24" t="s">
        <v>36</v>
      </c>
      <c r="F26" s="24">
        <v>15740</v>
      </c>
      <c r="G26" s="25">
        <v>15500</v>
      </c>
      <c r="H26" s="26">
        <f t="shared" ref="H26:H34" si="1">F26*G26</f>
        <v>243970000</v>
      </c>
      <c r="I26" s="28"/>
    </row>
    <row r="27" spans="1:9">
      <c r="A27" s="33">
        <v>42907</v>
      </c>
      <c r="B27" s="10" t="s">
        <v>32</v>
      </c>
      <c r="C27" s="23" t="str">
        <f>VLOOKUP(B27,[24]Vine!$A$5:$F$178,3,0)</f>
        <v>Long Hương - Bình Thuận</v>
      </c>
      <c r="D27" s="23" t="str">
        <f>VLOOKUP(B27,[24]Vine!$A$5:$F$178,2,0)</f>
        <v>020714486</v>
      </c>
      <c r="E27" s="24" t="s">
        <v>36</v>
      </c>
      <c r="F27" s="24">
        <v>15590</v>
      </c>
      <c r="G27" s="25">
        <v>15500</v>
      </c>
      <c r="H27" s="26">
        <f t="shared" si="1"/>
        <v>241645000</v>
      </c>
      <c r="I27" s="28"/>
    </row>
    <row r="28" spans="1:9">
      <c r="A28" s="33">
        <v>42907</v>
      </c>
      <c r="B28" s="10" t="s">
        <v>31</v>
      </c>
      <c r="C28" s="23" t="str">
        <f>VLOOKUP(B28,[24]Vine!$A$5:$F$178,3,0)</f>
        <v>Hàm Tân - Bình Thuận</v>
      </c>
      <c r="D28" s="23">
        <f>VLOOKUP(B28,[24]Vine!$A$5:$F$178,2,0)</f>
        <v>260690910</v>
      </c>
      <c r="E28" s="24" t="s">
        <v>36</v>
      </c>
      <c r="F28" s="24">
        <v>15430</v>
      </c>
      <c r="G28" s="25">
        <v>15500</v>
      </c>
      <c r="H28" s="26">
        <f t="shared" si="1"/>
        <v>239165000</v>
      </c>
      <c r="I28" s="28"/>
    </row>
    <row r="29" spans="1:9">
      <c r="A29" s="33">
        <v>42907</v>
      </c>
      <c r="B29" s="10" t="s">
        <v>37</v>
      </c>
      <c r="C29" s="23" t="str">
        <f>VLOOKUP(B29,[24]Vine!$A$5:$F$178,3,0)</f>
        <v>Phan Thiết - Bình Thuận</v>
      </c>
      <c r="D29" s="23">
        <f>VLOOKUP(B29,[24]Vine!$A$5:$F$178,2,0)</f>
        <v>280853616</v>
      </c>
      <c r="E29" s="24" t="s">
        <v>36</v>
      </c>
      <c r="F29" s="24">
        <v>15610</v>
      </c>
      <c r="G29" s="25">
        <v>15500</v>
      </c>
      <c r="H29" s="26">
        <f t="shared" si="1"/>
        <v>241955000</v>
      </c>
      <c r="I29" s="28"/>
    </row>
    <row r="30" spans="1:9">
      <c r="A30" s="33">
        <v>42909</v>
      </c>
      <c r="B30" s="10" t="s">
        <v>38</v>
      </c>
      <c r="C30" s="23" t="str">
        <f>VLOOKUP(B30,[24]Vine!$A$5:$F$178,3,0)</f>
        <v>Đức Linh - Bình Thuận</v>
      </c>
      <c r="D30" s="23">
        <f>VLOOKUP(B30,[24]Vine!$A$5:$F$178,2,0)</f>
        <v>250746332</v>
      </c>
      <c r="E30" s="24" t="s">
        <v>36</v>
      </c>
      <c r="F30" s="24">
        <v>15450</v>
      </c>
      <c r="G30" s="25">
        <v>15500</v>
      </c>
      <c r="H30" s="26">
        <f t="shared" si="1"/>
        <v>239475000</v>
      </c>
      <c r="I30" s="28"/>
    </row>
    <row r="31" spans="1:9">
      <c r="A31" s="33">
        <v>42909</v>
      </c>
      <c r="B31" s="10" t="s">
        <v>35</v>
      </c>
      <c r="C31" s="23" t="str">
        <f>VLOOKUP(B31,[24]Vine!$A$5:$F$178,3,0)</f>
        <v>Thanh Hải - Bình Thuận</v>
      </c>
      <c r="D31" s="23">
        <f>VLOOKUP(B31,[24]Vine!$A$5:$F$178,2,0)</f>
        <v>261005222</v>
      </c>
      <c r="E31" s="24" t="s">
        <v>36</v>
      </c>
      <c r="F31" s="24">
        <v>14250</v>
      </c>
      <c r="G31" s="25">
        <v>15500</v>
      </c>
      <c r="H31" s="26">
        <f t="shared" si="1"/>
        <v>220875000</v>
      </c>
      <c r="I31" s="28"/>
    </row>
    <row r="32" spans="1:9">
      <c r="A32" s="33">
        <v>42909</v>
      </c>
      <c r="B32" s="10" t="s">
        <v>30</v>
      </c>
      <c r="C32" s="23" t="str">
        <f>VLOOKUP(B32,[24]Vine!$A$5:$F$178,3,0)</f>
        <v>Đức Linh - Bình Thuận</v>
      </c>
      <c r="D32" s="23">
        <f>VLOOKUP(B32,[24]Vine!$A$5:$F$178,2,0)</f>
        <v>260682094</v>
      </c>
      <c r="E32" s="24" t="s">
        <v>36</v>
      </c>
      <c r="F32" s="24">
        <v>15200</v>
      </c>
      <c r="G32" s="25">
        <v>15500</v>
      </c>
      <c r="H32" s="26">
        <f t="shared" si="1"/>
        <v>235600000</v>
      </c>
      <c r="I32" s="28"/>
    </row>
    <row r="33" spans="1:12">
      <c r="A33" s="33">
        <v>42909</v>
      </c>
      <c r="B33" s="10" t="s">
        <v>34</v>
      </c>
      <c r="C33" s="23" t="str">
        <f>VLOOKUP(B33,[24]Vine!$A$5:$F$178,3,0)</f>
        <v>Phan Thiết - Bình Thuận</v>
      </c>
      <c r="D33" s="23">
        <f>VLOOKUP(B33,[24]Vine!$A$5:$F$178,2,0)</f>
        <v>260850613</v>
      </c>
      <c r="E33" s="24" t="s">
        <v>36</v>
      </c>
      <c r="F33" s="24">
        <v>15240</v>
      </c>
      <c r="G33" s="25">
        <v>15500</v>
      </c>
      <c r="H33" s="26">
        <f t="shared" si="1"/>
        <v>236220000</v>
      </c>
      <c r="I33" s="28"/>
    </row>
    <row r="34" spans="1:12">
      <c r="A34" s="33">
        <v>42912</v>
      </c>
      <c r="B34" s="10" t="s">
        <v>31</v>
      </c>
      <c r="C34" s="23" t="str">
        <f>VLOOKUP(B34,[24]Vine!$A$5:$F$178,3,0)</f>
        <v>Hàm Tân - Bình Thuận</v>
      </c>
      <c r="D34" s="23">
        <f>VLOOKUP(B34,[24]Vine!$A$5:$F$178,2,0)</f>
        <v>260690910</v>
      </c>
      <c r="E34" s="24" t="s">
        <v>36</v>
      </c>
      <c r="F34" s="24">
        <v>14780</v>
      </c>
      <c r="G34" s="25">
        <v>15500</v>
      </c>
      <c r="H34" s="26">
        <f t="shared" si="1"/>
        <v>229090000</v>
      </c>
      <c r="I34" s="28"/>
    </row>
    <row r="35" spans="1:12">
      <c r="A35" s="33">
        <v>42912</v>
      </c>
      <c r="B35" s="10" t="s">
        <v>37</v>
      </c>
      <c r="C35" s="23" t="str">
        <f>VLOOKUP(B35,[24]Vine!$A$5:$F$178,3,0)</f>
        <v>Phan Thiết - Bình Thuận</v>
      </c>
      <c r="D35" s="23">
        <f>VLOOKUP(B35,[24]Vine!$A$5:$F$178,2,0)</f>
        <v>280853616</v>
      </c>
      <c r="E35" s="24" t="s">
        <v>36</v>
      </c>
      <c r="F35" s="24">
        <v>15160</v>
      </c>
      <c r="G35" s="25">
        <v>15500</v>
      </c>
      <c r="H35" s="26">
        <f t="shared" ref="H35:H36" si="2">F35*G35</f>
        <v>234980000</v>
      </c>
      <c r="I35" s="28"/>
    </row>
    <row r="36" spans="1:12">
      <c r="A36" s="33">
        <v>42912</v>
      </c>
      <c r="B36" s="10" t="s">
        <v>32</v>
      </c>
      <c r="C36" s="23" t="str">
        <f>VLOOKUP(B36,[24]Vine!$A$5:$F$178,3,0)</f>
        <v>Long Hương - Bình Thuận</v>
      </c>
      <c r="D36" s="23" t="str">
        <f>VLOOKUP(B36,[24]Vine!$A$5:$F$178,2,0)</f>
        <v>020714486</v>
      </c>
      <c r="E36" s="24" t="s">
        <v>36</v>
      </c>
      <c r="F36" s="24">
        <v>15320</v>
      </c>
      <c r="G36" s="25">
        <v>15500</v>
      </c>
      <c r="H36" s="26">
        <f t="shared" si="2"/>
        <v>237460000</v>
      </c>
      <c r="I36" s="28"/>
    </row>
    <row r="37" spans="1:12">
      <c r="A37" s="33">
        <v>42912</v>
      </c>
      <c r="B37" s="10" t="s">
        <v>33</v>
      </c>
      <c r="C37" s="23" t="str">
        <f>VLOOKUP(B37,[24]Vine!$A$5:$F$178,3,0)</f>
        <v>Phan Thiết - Bình Thuận</v>
      </c>
      <c r="D37" s="23">
        <f>VLOOKUP(B37,[24]Vine!$A$5:$F$178,2,0)</f>
        <v>260178873</v>
      </c>
      <c r="E37" s="24" t="s">
        <v>36</v>
      </c>
      <c r="F37" s="24">
        <f>369460-SUM(F14:F36)</f>
        <v>15040</v>
      </c>
      <c r="G37" s="25">
        <v>15500</v>
      </c>
      <c r="H37" s="26">
        <f t="shared" si="0"/>
        <v>233120000</v>
      </c>
      <c r="I37" s="28"/>
    </row>
    <row r="38" spans="1:12" ht="13.5" customHeight="1">
      <c r="A38" s="21"/>
      <c r="B38" s="22"/>
      <c r="C38" s="23"/>
      <c r="D38" s="23"/>
      <c r="E38" s="24"/>
      <c r="F38" s="24"/>
      <c r="G38" s="25"/>
      <c r="H38" s="26"/>
      <c r="I38" s="26"/>
      <c r="K38" s="30"/>
    </row>
    <row r="39" spans="1:12">
      <c r="A39" s="2" t="s">
        <v>21</v>
      </c>
      <c r="C39" s="11">
        <f>SUM(H14:H38)</f>
        <v>5726630000</v>
      </c>
      <c r="D39" s="11"/>
      <c r="K39" s="30"/>
      <c r="L39" s="30"/>
    </row>
    <row r="40" spans="1:12">
      <c r="C40" s="12"/>
      <c r="D40" s="4"/>
      <c r="G40" s="31" t="s">
        <v>103</v>
      </c>
      <c r="H40" s="13"/>
      <c r="I40" s="13"/>
      <c r="L40" s="30"/>
    </row>
    <row r="41" spans="1:12">
      <c r="B41" s="14" t="s">
        <v>22</v>
      </c>
      <c r="G41" s="15" t="s">
        <v>23</v>
      </c>
    </row>
    <row r="42" spans="1:12">
      <c r="B42" s="16" t="s">
        <v>24</v>
      </c>
      <c r="D42" s="17"/>
      <c r="G42" s="18" t="s">
        <v>25</v>
      </c>
    </row>
    <row r="43" spans="1:12">
      <c r="B43" s="16"/>
      <c r="D43" s="17"/>
      <c r="G43" s="18"/>
      <c r="K43" s="30"/>
    </row>
    <row r="44" spans="1:12">
      <c r="B44" s="16"/>
      <c r="D44" s="17"/>
      <c r="G44" s="18"/>
    </row>
    <row r="45" spans="1:12">
      <c r="B45" s="16"/>
      <c r="D45" s="17"/>
      <c r="G45" s="18"/>
    </row>
    <row r="46" spans="1:12">
      <c r="B46" s="16"/>
      <c r="D46" s="17"/>
      <c r="G46" s="18"/>
    </row>
    <row r="47" spans="1:12">
      <c r="B47" s="16"/>
      <c r="D47" s="17"/>
      <c r="G47" s="18"/>
    </row>
    <row r="48" spans="1:12">
      <c r="B48" s="19" t="s">
        <v>29</v>
      </c>
      <c r="C48" s="19"/>
      <c r="F48" s="109"/>
      <c r="G48" s="109"/>
      <c r="H48" s="109"/>
    </row>
    <row r="49" spans="1:9">
      <c r="A49" s="20" t="s">
        <v>26</v>
      </c>
    </row>
    <row r="50" spans="1:9" ht="33" customHeight="1">
      <c r="A50" s="110" t="s">
        <v>27</v>
      </c>
      <c r="B50" s="111"/>
      <c r="C50" s="111"/>
      <c r="D50" s="111"/>
      <c r="E50" s="111"/>
      <c r="F50" s="111"/>
      <c r="G50" s="111"/>
      <c r="H50" s="111"/>
      <c r="I50" s="111"/>
    </row>
    <row r="51" spans="1:9" ht="34.5" customHeight="1">
      <c r="A51" s="110" t="s">
        <v>28</v>
      </c>
      <c r="B51" s="110"/>
      <c r="C51" s="110"/>
      <c r="D51" s="110"/>
      <c r="E51" s="110"/>
      <c r="F51" s="110"/>
      <c r="G51" s="110"/>
      <c r="H51" s="110"/>
      <c r="I51" s="110"/>
    </row>
  </sheetData>
  <mergeCells count="9">
    <mergeCell ref="F48:H48"/>
    <mergeCell ref="A50:I50"/>
    <mergeCell ref="A51:I51"/>
    <mergeCell ref="A1:G3"/>
    <mergeCell ref="H1:I4"/>
    <mergeCell ref="A4:G4"/>
    <mergeCell ref="A11:A12"/>
    <mergeCell ref="B11:D11"/>
    <mergeCell ref="E11:H11"/>
  </mergeCells>
  <conditionalFormatting sqref="C5:E6 F6">
    <cfRule type="cellIs" dxfId="0" priority="1" stopIfTrue="1" operator="equal">
      <formula>"Döõ lieäu sai"</formula>
    </cfRule>
  </conditionalFormatting>
  <pageMargins left="0.5" right="0" top="0.7" bottom="0.3" header="0.3" footer="0.3"/>
  <pageSetup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4"/>
  <sheetViews>
    <sheetView topLeftCell="A10" workbookViewId="0">
      <selection activeCell="A10" sqref="A1:XFD1048576"/>
    </sheetView>
  </sheetViews>
  <sheetFormatPr defaultRowHeight="17.25"/>
  <cols>
    <col min="1" max="1" width="11" style="2" customWidth="1"/>
    <col min="2" max="2" width="21" style="1" customWidth="1"/>
    <col min="3" max="3" width="21.625" style="1" customWidth="1"/>
    <col min="4" max="4" width="12.125" style="1" customWidth="1"/>
    <col min="5" max="5" width="13.375" style="1" customWidth="1"/>
    <col min="6" max="6" width="10.625" style="4" customWidth="1"/>
    <col min="7" max="7" width="9.25" style="4" customWidth="1"/>
    <col min="8" max="8" width="11.25" style="1" customWidth="1"/>
    <col min="9" max="9" width="9.5" style="1" customWidth="1"/>
    <col min="11" max="11"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112" t="s">
        <v>0</v>
      </c>
      <c r="B1" s="112"/>
      <c r="C1" s="112"/>
      <c r="D1" s="112"/>
      <c r="E1" s="112"/>
      <c r="F1" s="112"/>
      <c r="G1" s="113"/>
      <c r="H1" s="114" t="s">
        <v>1</v>
      </c>
      <c r="I1" s="115"/>
    </row>
    <row r="2" spans="1:9">
      <c r="A2" s="112"/>
      <c r="B2" s="112"/>
      <c r="C2" s="112"/>
      <c r="D2" s="112"/>
      <c r="E2" s="112"/>
      <c r="F2" s="112"/>
      <c r="G2" s="113"/>
      <c r="H2" s="116"/>
      <c r="I2" s="117"/>
    </row>
    <row r="3" spans="1:9">
      <c r="A3" s="112"/>
      <c r="B3" s="112"/>
      <c r="C3" s="112"/>
      <c r="D3" s="112"/>
      <c r="E3" s="112"/>
      <c r="F3" s="112"/>
      <c r="G3" s="113"/>
      <c r="H3" s="116"/>
      <c r="I3" s="117"/>
    </row>
    <row r="4" spans="1:9">
      <c r="A4" s="120" t="s">
        <v>64</v>
      </c>
      <c r="B4" s="120"/>
      <c r="C4" s="120"/>
      <c r="D4" s="120"/>
      <c r="E4" s="120"/>
      <c r="F4" s="120"/>
      <c r="G4" s="121"/>
      <c r="H4" s="118"/>
      <c r="I4" s="119"/>
    </row>
    <row r="5" spans="1:9" ht="20.25">
      <c r="C5" s="3"/>
      <c r="D5" s="3"/>
    </row>
    <row r="6" spans="1:9">
      <c r="A6" s="2" t="s">
        <v>2</v>
      </c>
      <c r="E6" s="1" t="s">
        <v>3</v>
      </c>
    </row>
    <row r="7" spans="1:9">
      <c r="A7" s="2" t="s">
        <v>4</v>
      </c>
    </row>
    <row r="8" spans="1:9">
      <c r="A8" s="2" t="s">
        <v>5</v>
      </c>
    </row>
    <row r="9" spans="1:9">
      <c r="A9" s="2" t="s">
        <v>6</v>
      </c>
    </row>
    <row r="11" spans="1:9">
      <c r="A11" s="122" t="s">
        <v>7</v>
      </c>
      <c r="B11" s="124" t="s">
        <v>8</v>
      </c>
      <c r="C11" s="125"/>
      <c r="D11" s="126"/>
      <c r="E11" s="127" t="s">
        <v>9</v>
      </c>
      <c r="F11" s="127"/>
      <c r="G11" s="127"/>
      <c r="H11" s="127"/>
      <c r="I11" s="82" t="s">
        <v>10</v>
      </c>
    </row>
    <row r="12" spans="1:9" ht="28.5">
      <c r="A12" s="123"/>
      <c r="B12" s="82" t="s">
        <v>11</v>
      </c>
      <c r="C12" s="82" t="s">
        <v>12</v>
      </c>
      <c r="D12" s="82" t="s">
        <v>13</v>
      </c>
      <c r="E12" s="82" t="s">
        <v>14</v>
      </c>
      <c r="F12" s="5" t="s">
        <v>15</v>
      </c>
      <c r="G12" s="5" t="s">
        <v>16</v>
      </c>
      <c r="H12" s="6" t="s">
        <v>17</v>
      </c>
      <c r="I12" s="82"/>
    </row>
    <row r="13" spans="1:9">
      <c r="A13" s="7" t="s">
        <v>18</v>
      </c>
      <c r="B13" s="8">
        <v>2</v>
      </c>
      <c r="C13" s="8">
        <v>3</v>
      </c>
      <c r="D13" s="8">
        <v>4</v>
      </c>
      <c r="E13" s="8">
        <v>5</v>
      </c>
      <c r="F13" s="9" t="s">
        <v>19</v>
      </c>
      <c r="G13" s="9" t="s">
        <v>20</v>
      </c>
      <c r="H13" s="8">
        <v>8</v>
      </c>
      <c r="I13" s="8">
        <v>9</v>
      </c>
    </row>
    <row r="14" spans="1:9">
      <c r="A14" s="83">
        <v>42878</v>
      </c>
      <c r="B14" s="10" t="s">
        <v>32</v>
      </c>
      <c r="C14" s="23" t="str">
        <f>VLOOKUP(B14,[24]Vine!$A$5:$F$178,3,0)</f>
        <v>Long Hương - Bình Thuận</v>
      </c>
      <c r="D14" s="23" t="str">
        <f>VLOOKUP(B14,[24]Vine!$A$5:$F$178,2,0)</f>
        <v>020714486</v>
      </c>
      <c r="E14" s="24" t="s">
        <v>36</v>
      </c>
      <c r="F14" s="24">
        <v>15350</v>
      </c>
      <c r="G14" s="25">
        <v>15500</v>
      </c>
      <c r="H14" s="26">
        <f t="shared" ref="H14:H25" si="0">F14*G14</f>
        <v>237925000</v>
      </c>
      <c r="I14" s="27"/>
    </row>
    <row r="15" spans="1:9">
      <c r="A15" s="83">
        <v>42878</v>
      </c>
      <c r="B15" s="10" t="s">
        <v>35</v>
      </c>
      <c r="C15" s="23" t="str">
        <f>VLOOKUP(B15,[24]Vine!$A$5:$F$178,3,0)</f>
        <v>Thanh Hải - Bình Thuận</v>
      </c>
      <c r="D15" s="23">
        <f>VLOOKUP(B15,[24]Vine!$A$5:$F$178,2,0)</f>
        <v>261005222</v>
      </c>
      <c r="E15" s="24" t="s">
        <v>36</v>
      </c>
      <c r="F15" s="24">
        <v>15430</v>
      </c>
      <c r="G15" s="25">
        <v>15500</v>
      </c>
      <c r="H15" s="26">
        <f t="shared" si="0"/>
        <v>239165000</v>
      </c>
      <c r="I15" s="28"/>
    </row>
    <row r="16" spans="1:9">
      <c r="A16" s="83">
        <v>42878</v>
      </c>
      <c r="B16" s="10" t="s">
        <v>31</v>
      </c>
      <c r="C16" s="23" t="str">
        <f>VLOOKUP(B16,[24]Vine!$A$5:$F$178,3,0)</f>
        <v>Hàm Tân - Bình Thuận</v>
      </c>
      <c r="D16" s="23">
        <f>VLOOKUP(B16,[24]Vine!$A$5:$F$178,2,0)</f>
        <v>260690910</v>
      </c>
      <c r="E16" s="24" t="s">
        <v>36</v>
      </c>
      <c r="F16" s="24">
        <v>16110</v>
      </c>
      <c r="G16" s="25">
        <v>15500</v>
      </c>
      <c r="H16" s="26">
        <f t="shared" si="0"/>
        <v>249705000</v>
      </c>
      <c r="I16" s="28"/>
    </row>
    <row r="17" spans="1:11">
      <c r="A17" s="83">
        <v>42881</v>
      </c>
      <c r="B17" s="10" t="s">
        <v>30</v>
      </c>
      <c r="C17" s="23" t="str">
        <f>VLOOKUP(B17,[24]Vine!$A$5:$F$178,3,0)</f>
        <v>Đức Linh - Bình Thuận</v>
      </c>
      <c r="D17" s="23">
        <f>VLOOKUP(B17,[24]Vine!$A$5:$F$178,2,0)</f>
        <v>260682094</v>
      </c>
      <c r="E17" s="24" t="s">
        <v>36</v>
      </c>
      <c r="F17" s="24">
        <v>15345</v>
      </c>
      <c r="G17" s="25">
        <v>15500</v>
      </c>
      <c r="H17" s="26">
        <f t="shared" si="0"/>
        <v>237847500</v>
      </c>
      <c r="I17" s="28"/>
    </row>
    <row r="18" spans="1:11">
      <c r="A18" s="83">
        <v>42881</v>
      </c>
      <c r="B18" s="10" t="s">
        <v>37</v>
      </c>
      <c r="C18" s="23" t="str">
        <f>VLOOKUP(B18,[24]Vine!$A$5:$F$178,3,0)</f>
        <v>Phan Thiết - Bình Thuận</v>
      </c>
      <c r="D18" s="23">
        <f>VLOOKUP(B18,[24]Vine!$A$5:$F$178,2,0)</f>
        <v>280853616</v>
      </c>
      <c r="E18" s="24" t="s">
        <v>36</v>
      </c>
      <c r="F18" s="24">
        <v>15720</v>
      </c>
      <c r="G18" s="25">
        <v>15500</v>
      </c>
      <c r="H18" s="26">
        <f t="shared" si="0"/>
        <v>243660000</v>
      </c>
      <c r="I18" s="28"/>
    </row>
    <row r="19" spans="1:11">
      <c r="A19" s="83">
        <v>42881</v>
      </c>
      <c r="B19" s="10" t="s">
        <v>38</v>
      </c>
      <c r="C19" s="23" t="str">
        <f>VLOOKUP(B19,[24]Vine!$A$5:$F$178,3,0)</f>
        <v>Đức Linh - Bình Thuận</v>
      </c>
      <c r="D19" s="23">
        <f>VLOOKUP(B19,[24]Vine!$A$5:$F$178,2,0)</f>
        <v>250746332</v>
      </c>
      <c r="E19" s="24" t="s">
        <v>36</v>
      </c>
      <c r="F19" s="24">
        <v>14225</v>
      </c>
      <c r="G19" s="25">
        <v>15500</v>
      </c>
      <c r="H19" s="26">
        <f t="shared" si="0"/>
        <v>220487500</v>
      </c>
      <c r="I19" s="28"/>
    </row>
    <row r="20" spans="1:11">
      <c r="A20" s="83">
        <v>42885</v>
      </c>
      <c r="B20" s="10" t="s">
        <v>33</v>
      </c>
      <c r="C20" s="23" t="str">
        <f>VLOOKUP(B20,[24]Vine!$A$5:$F$178,3,0)</f>
        <v>Phan Thiết - Bình Thuận</v>
      </c>
      <c r="D20" s="23">
        <f>VLOOKUP(B20,[24]Vine!$A$5:$F$178,2,0)</f>
        <v>260178873</v>
      </c>
      <c r="E20" s="24" t="s">
        <v>36</v>
      </c>
      <c r="F20" s="24">
        <v>16145</v>
      </c>
      <c r="G20" s="25">
        <v>15500</v>
      </c>
      <c r="H20" s="26">
        <f t="shared" si="0"/>
        <v>250247500</v>
      </c>
      <c r="I20" s="28"/>
    </row>
    <row r="21" spans="1:11">
      <c r="A21" s="83">
        <v>42885</v>
      </c>
      <c r="B21" s="10" t="s">
        <v>34</v>
      </c>
      <c r="C21" s="23" t="str">
        <f>VLOOKUP(B21,[24]Vine!$A$5:$F$178,3,0)</f>
        <v>Phan Thiết - Bình Thuận</v>
      </c>
      <c r="D21" s="23">
        <f>VLOOKUP(B21,[24]Vine!$A$5:$F$178,2,0)</f>
        <v>260850613</v>
      </c>
      <c r="E21" s="24" t="s">
        <v>36</v>
      </c>
      <c r="F21" s="24">
        <v>15340</v>
      </c>
      <c r="G21" s="25">
        <v>15500</v>
      </c>
      <c r="H21" s="26">
        <f t="shared" si="0"/>
        <v>237770000</v>
      </c>
      <c r="I21" s="28"/>
    </row>
    <row r="22" spans="1:11">
      <c r="A22" s="83">
        <v>42885</v>
      </c>
      <c r="B22" s="10" t="s">
        <v>35</v>
      </c>
      <c r="C22" s="23" t="str">
        <f>VLOOKUP(B22,[24]Vine!$A$5:$F$178,3,0)</f>
        <v>Thanh Hải - Bình Thuận</v>
      </c>
      <c r="D22" s="23">
        <f>VLOOKUP(B22,[24]Vine!$A$5:$F$178,2,0)</f>
        <v>261005222</v>
      </c>
      <c r="E22" s="24" t="s">
        <v>36</v>
      </c>
      <c r="F22" s="24">
        <v>15850</v>
      </c>
      <c r="G22" s="25">
        <v>15500</v>
      </c>
      <c r="H22" s="26">
        <f t="shared" si="0"/>
        <v>245675000</v>
      </c>
      <c r="I22" s="28"/>
    </row>
    <row r="23" spans="1:11">
      <c r="A23" s="83">
        <v>42888</v>
      </c>
      <c r="B23" s="10" t="s">
        <v>31</v>
      </c>
      <c r="C23" s="23" t="str">
        <f>VLOOKUP(B23,[24]Vine!$A$5:$F$178,3,0)</f>
        <v>Hàm Tân - Bình Thuận</v>
      </c>
      <c r="D23" s="23">
        <f>VLOOKUP(B23,[24]Vine!$A$5:$F$178,2,0)</f>
        <v>260690910</v>
      </c>
      <c r="E23" s="24" t="s">
        <v>36</v>
      </c>
      <c r="F23" s="29">
        <v>15470</v>
      </c>
      <c r="G23" s="25">
        <v>15500</v>
      </c>
      <c r="H23" s="26">
        <f t="shared" si="0"/>
        <v>239785000</v>
      </c>
      <c r="I23" s="28"/>
    </row>
    <row r="24" spans="1:11">
      <c r="A24" s="83">
        <v>42888</v>
      </c>
      <c r="B24" s="10" t="s">
        <v>30</v>
      </c>
      <c r="C24" s="23" t="str">
        <f>VLOOKUP(B24,[24]Vine!$A$5:$F$178,3,0)</f>
        <v>Đức Linh - Bình Thuận</v>
      </c>
      <c r="D24" s="23">
        <f>VLOOKUP(B24,[24]Vine!$A$5:$F$178,2,0)</f>
        <v>260682094</v>
      </c>
      <c r="E24" s="24" t="s">
        <v>36</v>
      </c>
      <c r="F24" s="24">
        <v>14247</v>
      </c>
      <c r="G24" s="25">
        <v>15500</v>
      </c>
      <c r="H24" s="26">
        <f t="shared" si="0"/>
        <v>220828500</v>
      </c>
      <c r="I24" s="28"/>
    </row>
    <row r="25" spans="1:11">
      <c r="A25" s="83">
        <v>42888</v>
      </c>
      <c r="B25" s="10" t="s">
        <v>34</v>
      </c>
      <c r="C25" s="23" t="str">
        <f>VLOOKUP(B25,[24]Vine!$A$5:$F$178,3,0)</f>
        <v>Phan Thiết - Bình Thuận</v>
      </c>
      <c r="D25" s="23">
        <f>VLOOKUP(B25,[24]Vine!$A$5:$F$178,2,0)</f>
        <v>260850613</v>
      </c>
      <c r="E25" s="24" t="s">
        <v>36</v>
      </c>
      <c r="F25" s="24">
        <f>184730-SUM(F14:F24)</f>
        <v>15498</v>
      </c>
      <c r="G25" s="25">
        <v>15500</v>
      </c>
      <c r="H25" s="26">
        <f t="shared" si="0"/>
        <v>240219000</v>
      </c>
      <c r="I25" s="28"/>
    </row>
    <row r="26" spans="1:11" ht="21" customHeight="1">
      <c r="A26" s="21"/>
      <c r="B26" s="22"/>
      <c r="C26" s="23"/>
      <c r="D26" s="23"/>
      <c r="E26" s="24"/>
      <c r="F26" s="24"/>
      <c r="G26" s="25"/>
      <c r="H26" s="26"/>
      <c r="I26" s="26"/>
    </row>
    <row r="27" spans="1:11">
      <c r="A27" s="2" t="s">
        <v>21</v>
      </c>
      <c r="C27" s="11">
        <f>SUM(H14:H26)</f>
        <v>2863315000</v>
      </c>
      <c r="D27" s="11"/>
      <c r="K27" s="30"/>
    </row>
    <row r="28" spans="1:11">
      <c r="C28" s="12"/>
      <c r="D28" s="4"/>
      <c r="G28" s="31" t="s">
        <v>65</v>
      </c>
      <c r="H28" s="13"/>
      <c r="I28" s="13"/>
    </row>
    <row r="29" spans="1:11">
      <c r="B29" s="14" t="s">
        <v>22</v>
      </c>
      <c r="G29" s="15" t="s">
        <v>23</v>
      </c>
    </row>
    <row r="30" spans="1:11">
      <c r="B30" s="16" t="s">
        <v>24</v>
      </c>
      <c r="D30" s="17"/>
      <c r="G30" s="18" t="s">
        <v>25</v>
      </c>
    </row>
    <row r="31" spans="1:11">
      <c r="B31" s="16"/>
      <c r="D31" s="17"/>
      <c r="G31" s="18"/>
    </row>
    <row r="32" spans="1:11">
      <c r="B32" s="16"/>
      <c r="D32" s="17"/>
      <c r="G32" s="18"/>
    </row>
    <row r="33" spans="1:9">
      <c r="B33" s="16"/>
      <c r="C33" s="12"/>
      <c r="D33" s="17"/>
      <c r="G33" s="18"/>
    </row>
    <row r="34" spans="1:9">
      <c r="B34" s="16"/>
      <c r="D34" s="17"/>
      <c r="G34" s="18"/>
    </row>
    <row r="35" spans="1:9">
      <c r="B35" s="16"/>
      <c r="C35" s="12"/>
      <c r="D35" s="17"/>
      <c r="G35" s="18"/>
    </row>
    <row r="36" spans="1:9">
      <c r="B36" s="19" t="s">
        <v>29</v>
      </c>
      <c r="C36" s="19"/>
      <c r="F36" s="109"/>
      <c r="G36" s="109"/>
      <c r="H36" s="109"/>
    </row>
    <row r="37" spans="1:9" ht="17.25" hidden="1" customHeight="1">
      <c r="B37" s="19"/>
      <c r="C37" s="19"/>
      <c r="F37" s="81"/>
      <c r="G37" s="81"/>
      <c r="H37" s="81"/>
    </row>
    <row r="38" spans="1:9" ht="17.25" hidden="1" customHeight="1">
      <c r="B38" s="19"/>
      <c r="C38" s="19"/>
      <c r="F38" s="81"/>
      <c r="G38" s="81"/>
      <c r="H38" s="81"/>
    </row>
    <row r="39" spans="1:9" ht="17.25" hidden="1" customHeight="1">
      <c r="B39" s="19"/>
      <c r="C39" s="19"/>
      <c r="F39" s="81"/>
      <c r="G39" s="81"/>
      <c r="H39" s="81"/>
    </row>
    <row r="40" spans="1:9" ht="17.25" hidden="1" customHeight="1">
      <c r="B40" s="19"/>
      <c r="C40" s="19"/>
      <c r="F40" s="81"/>
      <c r="G40" s="81"/>
      <c r="H40" s="81"/>
    </row>
    <row r="41" spans="1:9" ht="24" customHeight="1"/>
    <row r="42" spans="1:9">
      <c r="A42" s="20" t="s">
        <v>26</v>
      </c>
    </row>
    <row r="43" spans="1:9" ht="33" customHeight="1">
      <c r="A43" s="110" t="s">
        <v>27</v>
      </c>
      <c r="B43" s="111"/>
      <c r="C43" s="111"/>
      <c r="D43" s="111"/>
      <c r="E43" s="111"/>
      <c r="F43" s="111"/>
      <c r="G43" s="111"/>
      <c r="H43" s="111"/>
      <c r="I43" s="111"/>
    </row>
    <row r="44" spans="1:9" ht="31.5" customHeight="1">
      <c r="A44" s="110" t="s">
        <v>28</v>
      </c>
      <c r="B44" s="110"/>
      <c r="C44" s="110"/>
      <c r="D44" s="110"/>
      <c r="E44" s="110"/>
      <c r="F44" s="110"/>
      <c r="G44" s="110"/>
      <c r="H44" s="110"/>
      <c r="I44" s="110"/>
    </row>
  </sheetData>
  <mergeCells count="9">
    <mergeCell ref="F36:H36"/>
    <mergeCell ref="A43:I43"/>
    <mergeCell ref="A44:I44"/>
    <mergeCell ref="A1:G3"/>
    <mergeCell ref="H1:I4"/>
    <mergeCell ref="A4:G4"/>
    <mergeCell ref="A11:A12"/>
    <mergeCell ref="B11:D11"/>
    <mergeCell ref="E11:H11"/>
  </mergeCells>
  <conditionalFormatting sqref="C5:E6 F6">
    <cfRule type="cellIs" dxfId="13" priority="1" stopIfTrue="1" operator="equal">
      <formula>"Döõ lieäu sai"</formula>
    </cfRule>
  </conditionalFormatting>
  <pageMargins left="0.6" right="0" top="0.3" bottom="0.3" header="0.3" footer="0.3"/>
  <pageSetup paperSize="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workbookViewId="0">
      <selection activeCell="M16" sqref="M16"/>
    </sheetView>
  </sheetViews>
  <sheetFormatPr defaultRowHeight="15.75"/>
  <cols>
    <col min="1" max="1" width="4.25" style="39" customWidth="1"/>
    <col min="2" max="2" width="9.375" style="66" customWidth="1"/>
    <col min="3" max="3" width="19.375" style="39" customWidth="1"/>
    <col min="4" max="4" width="21.375" style="86" customWidth="1"/>
    <col min="5" max="5" width="13.625" style="86" hidden="1" customWidth="1"/>
    <col min="6" max="6" width="14.375" style="39" customWidth="1"/>
    <col min="7" max="7" width="11.625" style="86" customWidth="1"/>
    <col min="8" max="8" width="12.375" style="68" customWidth="1"/>
    <col min="9" max="9" width="14.375" style="69" bestFit="1" customWidth="1"/>
    <col min="10" max="10" width="13.5" style="1" customWidth="1"/>
    <col min="11" max="11" width="7.25" style="86" customWidth="1"/>
    <col min="12" max="12" width="14.375" style="39" bestFit="1" customWidth="1"/>
    <col min="13" max="13" width="12.75" style="39" bestFit="1" customWidth="1"/>
    <col min="14" max="256" width="9" style="39"/>
    <col min="257" max="257" width="4.25" style="39" customWidth="1"/>
    <col min="258" max="258" width="9.375" style="39" customWidth="1"/>
    <col min="259" max="259" width="19.375" style="39" customWidth="1"/>
    <col min="260" max="260" width="21.375" style="39" customWidth="1"/>
    <col min="261" max="261" width="0" style="39" hidden="1" customWidth="1"/>
    <col min="262" max="262" width="14.375" style="39" customWidth="1"/>
    <col min="263" max="263" width="11.625" style="39" customWidth="1"/>
    <col min="264" max="264" width="12.375" style="39" customWidth="1"/>
    <col min="265" max="265" width="14.375" style="39" bestFit="1" customWidth="1"/>
    <col min="266" max="266" width="13.5" style="39" customWidth="1"/>
    <col min="267" max="267" width="8.875" style="39" customWidth="1"/>
    <col min="268" max="268" width="14.375" style="39" bestFit="1" customWidth="1"/>
    <col min="269" max="512" width="9" style="39"/>
    <col min="513" max="513" width="4.25" style="39" customWidth="1"/>
    <col min="514" max="514" width="9.375" style="39" customWidth="1"/>
    <col min="515" max="515" width="19.375" style="39" customWidth="1"/>
    <col min="516" max="516" width="21.375" style="39" customWidth="1"/>
    <col min="517" max="517" width="0" style="39" hidden="1" customWidth="1"/>
    <col min="518" max="518" width="14.375" style="39" customWidth="1"/>
    <col min="519" max="519" width="11.625" style="39" customWidth="1"/>
    <col min="520" max="520" width="12.375" style="39" customWidth="1"/>
    <col min="521" max="521" width="14.375" style="39" bestFit="1" customWidth="1"/>
    <col min="522" max="522" width="13.5" style="39" customWidth="1"/>
    <col min="523" max="523" width="8.875" style="39" customWidth="1"/>
    <col min="524" max="524" width="14.375" style="39" bestFit="1" customWidth="1"/>
    <col min="525" max="768" width="9" style="39"/>
    <col min="769" max="769" width="4.25" style="39" customWidth="1"/>
    <col min="770" max="770" width="9.375" style="39" customWidth="1"/>
    <col min="771" max="771" width="19.375" style="39" customWidth="1"/>
    <col min="772" max="772" width="21.375" style="39" customWidth="1"/>
    <col min="773" max="773" width="0" style="39" hidden="1" customWidth="1"/>
    <col min="774" max="774" width="14.375" style="39" customWidth="1"/>
    <col min="775" max="775" width="11.625" style="39" customWidth="1"/>
    <col min="776" max="776" width="12.375" style="39" customWidth="1"/>
    <col min="777" max="777" width="14.375" style="39" bestFit="1" customWidth="1"/>
    <col min="778" max="778" width="13.5" style="39" customWidth="1"/>
    <col min="779" max="779" width="8.875" style="39" customWidth="1"/>
    <col min="780" max="780" width="14.375" style="39" bestFit="1" customWidth="1"/>
    <col min="781" max="1024" width="9" style="39"/>
    <col min="1025" max="1025" width="4.25" style="39" customWidth="1"/>
    <col min="1026" max="1026" width="9.375" style="39" customWidth="1"/>
    <col min="1027" max="1027" width="19.375" style="39" customWidth="1"/>
    <col min="1028" max="1028" width="21.375" style="39" customWidth="1"/>
    <col min="1029" max="1029" width="0" style="39" hidden="1" customWidth="1"/>
    <col min="1030" max="1030" width="14.375" style="39" customWidth="1"/>
    <col min="1031" max="1031" width="11.625" style="39" customWidth="1"/>
    <col min="1032" max="1032" width="12.375" style="39" customWidth="1"/>
    <col min="1033" max="1033" width="14.375" style="39" bestFit="1" customWidth="1"/>
    <col min="1034" max="1034" width="13.5" style="39" customWidth="1"/>
    <col min="1035" max="1035" width="8.875" style="39" customWidth="1"/>
    <col min="1036" max="1036" width="14.375" style="39" bestFit="1" customWidth="1"/>
    <col min="1037" max="1280" width="9" style="39"/>
    <col min="1281" max="1281" width="4.25" style="39" customWidth="1"/>
    <col min="1282" max="1282" width="9.375" style="39" customWidth="1"/>
    <col min="1283" max="1283" width="19.375" style="39" customWidth="1"/>
    <col min="1284" max="1284" width="21.375" style="39" customWidth="1"/>
    <col min="1285" max="1285" width="0" style="39" hidden="1" customWidth="1"/>
    <col min="1286" max="1286" width="14.375" style="39" customWidth="1"/>
    <col min="1287" max="1287" width="11.625" style="39" customWidth="1"/>
    <col min="1288" max="1288" width="12.375" style="39" customWidth="1"/>
    <col min="1289" max="1289" width="14.375" style="39" bestFit="1" customWidth="1"/>
    <col min="1290" max="1290" width="13.5" style="39" customWidth="1"/>
    <col min="1291" max="1291" width="8.875" style="39" customWidth="1"/>
    <col min="1292" max="1292" width="14.375" style="39" bestFit="1" customWidth="1"/>
    <col min="1293" max="1536" width="9" style="39"/>
    <col min="1537" max="1537" width="4.25" style="39" customWidth="1"/>
    <col min="1538" max="1538" width="9.375" style="39" customWidth="1"/>
    <col min="1539" max="1539" width="19.375" style="39" customWidth="1"/>
    <col min="1540" max="1540" width="21.375" style="39" customWidth="1"/>
    <col min="1541" max="1541" width="0" style="39" hidden="1" customWidth="1"/>
    <col min="1542" max="1542" width="14.375" style="39" customWidth="1"/>
    <col min="1543" max="1543" width="11.625" style="39" customWidth="1"/>
    <col min="1544" max="1544" width="12.375" style="39" customWidth="1"/>
    <col min="1545" max="1545" width="14.375" style="39" bestFit="1" customWidth="1"/>
    <col min="1546" max="1546" width="13.5" style="39" customWidth="1"/>
    <col min="1547" max="1547" width="8.875" style="39" customWidth="1"/>
    <col min="1548" max="1548" width="14.375" style="39" bestFit="1" customWidth="1"/>
    <col min="1549" max="1792" width="9" style="39"/>
    <col min="1793" max="1793" width="4.25" style="39" customWidth="1"/>
    <col min="1794" max="1794" width="9.375" style="39" customWidth="1"/>
    <col min="1795" max="1795" width="19.375" style="39" customWidth="1"/>
    <col min="1796" max="1796" width="21.375" style="39" customWidth="1"/>
    <col min="1797" max="1797" width="0" style="39" hidden="1" customWidth="1"/>
    <col min="1798" max="1798" width="14.375" style="39" customWidth="1"/>
    <col min="1799" max="1799" width="11.625" style="39" customWidth="1"/>
    <col min="1800" max="1800" width="12.375" style="39" customWidth="1"/>
    <col min="1801" max="1801" width="14.375" style="39" bestFit="1" customWidth="1"/>
    <col min="1802" max="1802" width="13.5" style="39" customWidth="1"/>
    <col min="1803" max="1803" width="8.875" style="39" customWidth="1"/>
    <col min="1804" max="1804" width="14.375" style="39" bestFit="1" customWidth="1"/>
    <col min="1805" max="2048" width="9" style="39"/>
    <col min="2049" max="2049" width="4.25" style="39" customWidth="1"/>
    <col min="2050" max="2050" width="9.375" style="39" customWidth="1"/>
    <col min="2051" max="2051" width="19.375" style="39" customWidth="1"/>
    <col min="2052" max="2052" width="21.375" style="39" customWidth="1"/>
    <col min="2053" max="2053" width="0" style="39" hidden="1" customWidth="1"/>
    <col min="2054" max="2054" width="14.375" style="39" customWidth="1"/>
    <col min="2055" max="2055" width="11.625" style="39" customWidth="1"/>
    <col min="2056" max="2056" width="12.375" style="39" customWidth="1"/>
    <col min="2057" max="2057" width="14.375" style="39" bestFit="1" customWidth="1"/>
    <col min="2058" max="2058" width="13.5" style="39" customWidth="1"/>
    <col min="2059" max="2059" width="8.875" style="39" customWidth="1"/>
    <col min="2060" max="2060" width="14.375" style="39" bestFit="1" customWidth="1"/>
    <col min="2061" max="2304" width="9" style="39"/>
    <col min="2305" max="2305" width="4.25" style="39" customWidth="1"/>
    <col min="2306" max="2306" width="9.375" style="39" customWidth="1"/>
    <col min="2307" max="2307" width="19.375" style="39" customWidth="1"/>
    <col min="2308" max="2308" width="21.375" style="39" customWidth="1"/>
    <col min="2309" max="2309" width="0" style="39" hidden="1" customWidth="1"/>
    <col min="2310" max="2310" width="14.375" style="39" customWidth="1"/>
    <col min="2311" max="2311" width="11.625" style="39" customWidth="1"/>
    <col min="2312" max="2312" width="12.375" style="39" customWidth="1"/>
    <col min="2313" max="2313" width="14.375" style="39" bestFit="1" customWidth="1"/>
    <col min="2314" max="2314" width="13.5" style="39" customWidth="1"/>
    <col min="2315" max="2315" width="8.875" style="39" customWidth="1"/>
    <col min="2316" max="2316" width="14.375" style="39" bestFit="1" customWidth="1"/>
    <col min="2317" max="2560" width="9" style="39"/>
    <col min="2561" max="2561" width="4.25" style="39" customWidth="1"/>
    <col min="2562" max="2562" width="9.375" style="39" customWidth="1"/>
    <col min="2563" max="2563" width="19.375" style="39" customWidth="1"/>
    <col min="2564" max="2564" width="21.375" style="39" customWidth="1"/>
    <col min="2565" max="2565" width="0" style="39" hidden="1" customWidth="1"/>
    <col min="2566" max="2566" width="14.375" style="39" customWidth="1"/>
    <col min="2567" max="2567" width="11.625" style="39" customWidth="1"/>
    <col min="2568" max="2568" width="12.375" style="39" customWidth="1"/>
    <col min="2569" max="2569" width="14.375" style="39" bestFit="1" customWidth="1"/>
    <col min="2570" max="2570" width="13.5" style="39" customWidth="1"/>
    <col min="2571" max="2571" width="8.875" style="39" customWidth="1"/>
    <col min="2572" max="2572" width="14.375" style="39" bestFit="1" customWidth="1"/>
    <col min="2573" max="2816" width="9" style="39"/>
    <col min="2817" max="2817" width="4.25" style="39" customWidth="1"/>
    <col min="2818" max="2818" width="9.375" style="39" customWidth="1"/>
    <col min="2819" max="2819" width="19.375" style="39" customWidth="1"/>
    <col min="2820" max="2820" width="21.375" style="39" customWidth="1"/>
    <col min="2821" max="2821" width="0" style="39" hidden="1" customWidth="1"/>
    <col min="2822" max="2822" width="14.375" style="39" customWidth="1"/>
    <col min="2823" max="2823" width="11.625" style="39" customWidth="1"/>
    <col min="2824" max="2824" width="12.375" style="39" customWidth="1"/>
    <col min="2825" max="2825" width="14.375" style="39" bestFit="1" customWidth="1"/>
    <col min="2826" max="2826" width="13.5" style="39" customWidth="1"/>
    <col min="2827" max="2827" width="8.875" style="39" customWidth="1"/>
    <col min="2828" max="2828" width="14.375" style="39" bestFit="1" customWidth="1"/>
    <col min="2829" max="3072" width="9" style="39"/>
    <col min="3073" max="3073" width="4.25" style="39" customWidth="1"/>
    <col min="3074" max="3074" width="9.375" style="39" customWidth="1"/>
    <col min="3075" max="3075" width="19.375" style="39" customWidth="1"/>
    <col min="3076" max="3076" width="21.375" style="39" customWidth="1"/>
    <col min="3077" max="3077" width="0" style="39" hidden="1" customWidth="1"/>
    <col min="3078" max="3078" width="14.375" style="39" customWidth="1"/>
    <col min="3079" max="3079" width="11.625" style="39" customWidth="1"/>
    <col min="3080" max="3080" width="12.375" style="39" customWidth="1"/>
    <col min="3081" max="3081" width="14.375" style="39" bestFit="1" customWidth="1"/>
    <col min="3082" max="3082" width="13.5" style="39" customWidth="1"/>
    <col min="3083" max="3083" width="8.875" style="39" customWidth="1"/>
    <col min="3084" max="3084" width="14.375" style="39" bestFit="1" customWidth="1"/>
    <col min="3085" max="3328" width="9" style="39"/>
    <col min="3329" max="3329" width="4.25" style="39" customWidth="1"/>
    <col min="3330" max="3330" width="9.375" style="39" customWidth="1"/>
    <col min="3331" max="3331" width="19.375" style="39" customWidth="1"/>
    <col min="3332" max="3332" width="21.375" style="39" customWidth="1"/>
    <col min="3333" max="3333" width="0" style="39" hidden="1" customWidth="1"/>
    <col min="3334" max="3334" width="14.375" style="39" customWidth="1"/>
    <col min="3335" max="3335" width="11.625" style="39" customWidth="1"/>
    <col min="3336" max="3336" width="12.375" style="39" customWidth="1"/>
    <col min="3337" max="3337" width="14.375" style="39" bestFit="1" customWidth="1"/>
    <col min="3338" max="3338" width="13.5" style="39" customWidth="1"/>
    <col min="3339" max="3339" width="8.875" style="39" customWidth="1"/>
    <col min="3340" max="3340" width="14.375" style="39" bestFit="1" customWidth="1"/>
    <col min="3341" max="3584" width="9" style="39"/>
    <col min="3585" max="3585" width="4.25" style="39" customWidth="1"/>
    <col min="3586" max="3586" width="9.375" style="39" customWidth="1"/>
    <col min="3587" max="3587" width="19.375" style="39" customWidth="1"/>
    <col min="3588" max="3588" width="21.375" style="39" customWidth="1"/>
    <col min="3589" max="3589" width="0" style="39" hidden="1" customWidth="1"/>
    <col min="3590" max="3590" width="14.375" style="39" customWidth="1"/>
    <col min="3591" max="3591" width="11.625" style="39" customWidth="1"/>
    <col min="3592" max="3592" width="12.375" style="39" customWidth="1"/>
    <col min="3593" max="3593" width="14.375" style="39" bestFit="1" customWidth="1"/>
    <col min="3594" max="3594" width="13.5" style="39" customWidth="1"/>
    <col min="3595" max="3595" width="8.875" style="39" customWidth="1"/>
    <col min="3596" max="3596" width="14.375" style="39" bestFit="1" customWidth="1"/>
    <col min="3597" max="3840" width="9" style="39"/>
    <col min="3841" max="3841" width="4.25" style="39" customWidth="1"/>
    <col min="3842" max="3842" width="9.375" style="39" customWidth="1"/>
    <col min="3843" max="3843" width="19.375" style="39" customWidth="1"/>
    <col min="3844" max="3844" width="21.375" style="39" customWidth="1"/>
    <col min="3845" max="3845" width="0" style="39" hidden="1" customWidth="1"/>
    <col min="3846" max="3846" width="14.375" style="39" customWidth="1"/>
    <col min="3847" max="3847" width="11.625" style="39" customWidth="1"/>
    <col min="3848" max="3848" width="12.375" style="39" customWidth="1"/>
    <col min="3849" max="3849" width="14.375" style="39" bestFit="1" customWidth="1"/>
    <col min="3850" max="3850" width="13.5" style="39" customWidth="1"/>
    <col min="3851" max="3851" width="8.875" style="39" customWidth="1"/>
    <col min="3852" max="3852" width="14.375" style="39" bestFit="1" customWidth="1"/>
    <col min="3853" max="4096" width="9" style="39"/>
    <col min="4097" max="4097" width="4.25" style="39" customWidth="1"/>
    <col min="4098" max="4098" width="9.375" style="39" customWidth="1"/>
    <col min="4099" max="4099" width="19.375" style="39" customWidth="1"/>
    <col min="4100" max="4100" width="21.375" style="39" customWidth="1"/>
    <col min="4101" max="4101" width="0" style="39" hidden="1" customWidth="1"/>
    <col min="4102" max="4102" width="14.375" style="39" customWidth="1"/>
    <col min="4103" max="4103" width="11.625" style="39" customWidth="1"/>
    <col min="4104" max="4104" width="12.375" style="39" customWidth="1"/>
    <col min="4105" max="4105" width="14.375" style="39" bestFit="1" customWidth="1"/>
    <col min="4106" max="4106" width="13.5" style="39" customWidth="1"/>
    <col min="4107" max="4107" width="8.875" style="39" customWidth="1"/>
    <col min="4108" max="4108" width="14.375" style="39" bestFit="1" customWidth="1"/>
    <col min="4109" max="4352" width="9" style="39"/>
    <col min="4353" max="4353" width="4.25" style="39" customWidth="1"/>
    <col min="4354" max="4354" width="9.375" style="39" customWidth="1"/>
    <col min="4355" max="4355" width="19.375" style="39" customWidth="1"/>
    <col min="4356" max="4356" width="21.375" style="39" customWidth="1"/>
    <col min="4357" max="4357" width="0" style="39" hidden="1" customWidth="1"/>
    <col min="4358" max="4358" width="14.375" style="39" customWidth="1"/>
    <col min="4359" max="4359" width="11.625" style="39" customWidth="1"/>
    <col min="4360" max="4360" width="12.375" style="39" customWidth="1"/>
    <col min="4361" max="4361" width="14.375" style="39" bestFit="1" customWidth="1"/>
    <col min="4362" max="4362" width="13.5" style="39" customWidth="1"/>
    <col min="4363" max="4363" width="8.875" style="39" customWidth="1"/>
    <col min="4364" max="4364" width="14.375" style="39" bestFit="1" customWidth="1"/>
    <col min="4365" max="4608" width="9" style="39"/>
    <col min="4609" max="4609" width="4.25" style="39" customWidth="1"/>
    <col min="4610" max="4610" width="9.375" style="39" customWidth="1"/>
    <col min="4611" max="4611" width="19.375" style="39" customWidth="1"/>
    <col min="4612" max="4612" width="21.375" style="39" customWidth="1"/>
    <col min="4613" max="4613" width="0" style="39" hidden="1" customWidth="1"/>
    <col min="4614" max="4614" width="14.375" style="39" customWidth="1"/>
    <col min="4615" max="4615" width="11.625" style="39" customWidth="1"/>
    <col min="4616" max="4616" width="12.375" style="39" customWidth="1"/>
    <col min="4617" max="4617" width="14.375" style="39" bestFit="1" customWidth="1"/>
    <col min="4618" max="4618" width="13.5" style="39" customWidth="1"/>
    <col min="4619" max="4619" width="8.875" style="39" customWidth="1"/>
    <col min="4620" max="4620" width="14.375" style="39" bestFit="1" customWidth="1"/>
    <col min="4621" max="4864" width="9" style="39"/>
    <col min="4865" max="4865" width="4.25" style="39" customWidth="1"/>
    <col min="4866" max="4866" width="9.375" style="39" customWidth="1"/>
    <col min="4867" max="4867" width="19.375" style="39" customWidth="1"/>
    <col min="4868" max="4868" width="21.375" style="39" customWidth="1"/>
    <col min="4869" max="4869" width="0" style="39" hidden="1" customWidth="1"/>
    <col min="4870" max="4870" width="14.375" style="39" customWidth="1"/>
    <col min="4871" max="4871" width="11.625" style="39" customWidth="1"/>
    <col min="4872" max="4872" width="12.375" style="39" customWidth="1"/>
    <col min="4873" max="4873" width="14.375" style="39" bestFit="1" customWidth="1"/>
    <col min="4874" max="4874" width="13.5" style="39" customWidth="1"/>
    <col min="4875" max="4875" width="8.875" style="39" customWidth="1"/>
    <col min="4876" max="4876" width="14.375" style="39" bestFit="1" customWidth="1"/>
    <col min="4877" max="5120" width="9" style="39"/>
    <col min="5121" max="5121" width="4.25" style="39" customWidth="1"/>
    <col min="5122" max="5122" width="9.375" style="39" customWidth="1"/>
    <col min="5123" max="5123" width="19.375" style="39" customWidth="1"/>
    <col min="5124" max="5124" width="21.375" style="39" customWidth="1"/>
    <col min="5125" max="5125" width="0" style="39" hidden="1" customWidth="1"/>
    <col min="5126" max="5126" width="14.375" style="39" customWidth="1"/>
    <col min="5127" max="5127" width="11.625" style="39" customWidth="1"/>
    <col min="5128" max="5128" width="12.375" style="39" customWidth="1"/>
    <col min="5129" max="5129" width="14.375" style="39" bestFit="1" customWidth="1"/>
    <col min="5130" max="5130" width="13.5" style="39" customWidth="1"/>
    <col min="5131" max="5131" width="8.875" style="39" customWidth="1"/>
    <col min="5132" max="5132" width="14.375" style="39" bestFit="1" customWidth="1"/>
    <col min="5133" max="5376" width="9" style="39"/>
    <col min="5377" max="5377" width="4.25" style="39" customWidth="1"/>
    <col min="5378" max="5378" width="9.375" style="39" customWidth="1"/>
    <col min="5379" max="5379" width="19.375" style="39" customWidth="1"/>
    <col min="5380" max="5380" width="21.375" style="39" customWidth="1"/>
    <col min="5381" max="5381" width="0" style="39" hidden="1" customWidth="1"/>
    <col min="5382" max="5382" width="14.375" style="39" customWidth="1"/>
    <col min="5383" max="5383" width="11.625" style="39" customWidth="1"/>
    <col min="5384" max="5384" width="12.375" style="39" customWidth="1"/>
    <col min="5385" max="5385" width="14.375" style="39" bestFit="1" customWidth="1"/>
    <col min="5386" max="5386" width="13.5" style="39" customWidth="1"/>
    <col min="5387" max="5387" width="8.875" style="39" customWidth="1"/>
    <col min="5388" max="5388" width="14.375" style="39" bestFit="1" customWidth="1"/>
    <col min="5389" max="5632" width="9" style="39"/>
    <col min="5633" max="5633" width="4.25" style="39" customWidth="1"/>
    <col min="5634" max="5634" width="9.375" style="39" customWidth="1"/>
    <col min="5635" max="5635" width="19.375" style="39" customWidth="1"/>
    <col min="5636" max="5636" width="21.375" style="39" customWidth="1"/>
    <col min="5637" max="5637" width="0" style="39" hidden="1" customWidth="1"/>
    <col min="5638" max="5638" width="14.375" style="39" customWidth="1"/>
    <col min="5639" max="5639" width="11.625" style="39" customWidth="1"/>
    <col min="5640" max="5640" width="12.375" style="39" customWidth="1"/>
    <col min="5641" max="5641" width="14.375" style="39" bestFit="1" customWidth="1"/>
    <col min="5642" max="5642" width="13.5" style="39" customWidth="1"/>
    <col min="5643" max="5643" width="8.875" style="39" customWidth="1"/>
    <col min="5644" max="5644" width="14.375" style="39" bestFit="1" customWidth="1"/>
    <col min="5645" max="5888" width="9" style="39"/>
    <col min="5889" max="5889" width="4.25" style="39" customWidth="1"/>
    <col min="5890" max="5890" width="9.375" style="39" customWidth="1"/>
    <col min="5891" max="5891" width="19.375" style="39" customWidth="1"/>
    <col min="5892" max="5892" width="21.375" style="39" customWidth="1"/>
    <col min="5893" max="5893" width="0" style="39" hidden="1" customWidth="1"/>
    <col min="5894" max="5894" width="14.375" style="39" customWidth="1"/>
    <col min="5895" max="5895" width="11.625" style="39" customWidth="1"/>
    <col min="5896" max="5896" width="12.375" style="39" customWidth="1"/>
    <col min="5897" max="5897" width="14.375" style="39" bestFit="1" customWidth="1"/>
    <col min="5898" max="5898" width="13.5" style="39" customWidth="1"/>
    <col min="5899" max="5899" width="8.875" style="39" customWidth="1"/>
    <col min="5900" max="5900" width="14.375" style="39" bestFit="1" customWidth="1"/>
    <col min="5901" max="6144" width="9" style="39"/>
    <col min="6145" max="6145" width="4.25" style="39" customWidth="1"/>
    <col min="6146" max="6146" width="9.375" style="39" customWidth="1"/>
    <col min="6147" max="6147" width="19.375" style="39" customWidth="1"/>
    <col min="6148" max="6148" width="21.375" style="39" customWidth="1"/>
    <col min="6149" max="6149" width="0" style="39" hidden="1" customWidth="1"/>
    <col min="6150" max="6150" width="14.375" style="39" customWidth="1"/>
    <col min="6151" max="6151" width="11.625" style="39" customWidth="1"/>
    <col min="6152" max="6152" width="12.375" style="39" customWidth="1"/>
    <col min="6153" max="6153" width="14.375" style="39" bestFit="1" customWidth="1"/>
    <col min="6154" max="6154" width="13.5" style="39" customWidth="1"/>
    <col min="6155" max="6155" width="8.875" style="39" customWidth="1"/>
    <col min="6156" max="6156" width="14.375" style="39" bestFit="1" customWidth="1"/>
    <col min="6157" max="6400" width="9" style="39"/>
    <col min="6401" max="6401" width="4.25" style="39" customWidth="1"/>
    <col min="6402" max="6402" width="9.375" style="39" customWidth="1"/>
    <col min="6403" max="6403" width="19.375" style="39" customWidth="1"/>
    <col min="6404" max="6404" width="21.375" style="39" customWidth="1"/>
    <col min="6405" max="6405" width="0" style="39" hidden="1" customWidth="1"/>
    <col min="6406" max="6406" width="14.375" style="39" customWidth="1"/>
    <col min="6407" max="6407" width="11.625" style="39" customWidth="1"/>
    <col min="6408" max="6408" width="12.375" style="39" customWidth="1"/>
    <col min="6409" max="6409" width="14.375" style="39" bestFit="1" customWidth="1"/>
    <col min="6410" max="6410" width="13.5" style="39" customWidth="1"/>
    <col min="6411" max="6411" width="8.875" style="39" customWidth="1"/>
    <col min="6412" max="6412" width="14.375" style="39" bestFit="1" customWidth="1"/>
    <col min="6413" max="6656" width="9" style="39"/>
    <col min="6657" max="6657" width="4.25" style="39" customWidth="1"/>
    <col min="6658" max="6658" width="9.375" style="39" customWidth="1"/>
    <col min="6659" max="6659" width="19.375" style="39" customWidth="1"/>
    <col min="6660" max="6660" width="21.375" style="39" customWidth="1"/>
    <col min="6661" max="6661" width="0" style="39" hidden="1" customWidth="1"/>
    <col min="6662" max="6662" width="14.375" style="39" customWidth="1"/>
    <col min="6663" max="6663" width="11.625" style="39" customWidth="1"/>
    <col min="6664" max="6664" width="12.375" style="39" customWidth="1"/>
    <col min="6665" max="6665" width="14.375" style="39" bestFit="1" customWidth="1"/>
    <col min="6666" max="6666" width="13.5" style="39" customWidth="1"/>
    <col min="6667" max="6667" width="8.875" style="39" customWidth="1"/>
    <col min="6668" max="6668" width="14.375" style="39" bestFit="1" customWidth="1"/>
    <col min="6669" max="6912" width="9" style="39"/>
    <col min="6913" max="6913" width="4.25" style="39" customWidth="1"/>
    <col min="6914" max="6914" width="9.375" style="39" customWidth="1"/>
    <col min="6915" max="6915" width="19.375" style="39" customWidth="1"/>
    <col min="6916" max="6916" width="21.375" style="39" customWidth="1"/>
    <col min="6917" max="6917" width="0" style="39" hidden="1" customWidth="1"/>
    <col min="6918" max="6918" width="14.375" style="39" customWidth="1"/>
    <col min="6919" max="6919" width="11.625" style="39" customWidth="1"/>
    <col min="6920" max="6920" width="12.375" style="39" customWidth="1"/>
    <col min="6921" max="6921" width="14.375" style="39" bestFit="1" customWidth="1"/>
    <col min="6922" max="6922" width="13.5" style="39" customWidth="1"/>
    <col min="6923" max="6923" width="8.875" style="39" customWidth="1"/>
    <col min="6924" max="6924" width="14.375" style="39" bestFit="1" customWidth="1"/>
    <col min="6925" max="7168" width="9" style="39"/>
    <col min="7169" max="7169" width="4.25" style="39" customWidth="1"/>
    <col min="7170" max="7170" width="9.375" style="39" customWidth="1"/>
    <col min="7171" max="7171" width="19.375" style="39" customWidth="1"/>
    <col min="7172" max="7172" width="21.375" style="39" customWidth="1"/>
    <col min="7173" max="7173" width="0" style="39" hidden="1" customWidth="1"/>
    <col min="7174" max="7174" width="14.375" style="39" customWidth="1"/>
    <col min="7175" max="7175" width="11.625" style="39" customWidth="1"/>
    <col min="7176" max="7176" width="12.375" style="39" customWidth="1"/>
    <col min="7177" max="7177" width="14.375" style="39" bestFit="1" customWidth="1"/>
    <col min="7178" max="7178" width="13.5" style="39" customWidth="1"/>
    <col min="7179" max="7179" width="8.875" style="39" customWidth="1"/>
    <col min="7180" max="7180" width="14.375" style="39" bestFit="1" customWidth="1"/>
    <col min="7181" max="7424" width="9" style="39"/>
    <col min="7425" max="7425" width="4.25" style="39" customWidth="1"/>
    <col min="7426" max="7426" width="9.375" style="39" customWidth="1"/>
    <col min="7427" max="7427" width="19.375" style="39" customWidth="1"/>
    <col min="7428" max="7428" width="21.375" style="39" customWidth="1"/>
    <col min="7429" max="7429" width="0" style="39" hidden="1" customWidth="1"/>
    <col min="7430" max="7430" width="14.375" style="39" customWidth="1"/>
    <col min="7431" max="7431" width="11.625" style="39" customWidth="1"/>
    <col min="7432" max="7432" width="12.375" style="39" customWidth="1"/>
    <col min="7433" max="7433" width="14.375" style="39" bestFit="1" customWidth="1"/>
    <col min="7434" max="7434" width="13.5" style="39" customWidth="1"/>
    <col min="7435" max="7435" width="8.875" style="39" customWidth="1"/>
    <col min="7436" max="7436" width="14.375" style="39" bestFit="1" customWidth="1"/>
    <col min="7437" max="7680" width="9" style="39"/>
    <col min="7681" max="7681" width="4.25" style="39" customWidth="1"/>
    <col min="7682" max="7682" width="9.375" style="39" customWidth="1"/>
    <col min="7683" max="7683" width="19.375" style="39" customWidth="1"/>
    <col min="7684" max="7684" width="21.375" style="39" customWidth="1"/>
    <col min="7685" max="7685" width="0" style="39" hidden="1" customWidth="1"/>
    <col min="7686" max="7686" width="14.375" style="39" customWidth="1"/>
    <col min="7687" max="7687" width="11.625" style="39" customWidth="1"/>
    <col min="7688" max="7688" width="12.375" style="39" customWidth="1"/>
    <col min="7689" max="7689" width="14.375" style="39" bestFit="1" customWidth="1"/>
    <col min="7690" max="7690" width="13.5" style="39" customWidth="1"/>
    <col min="7691" max="7691" width="8.875" style="39" customWidth="1"/>
    <col min="7692" max="7692" width="14.375" style="39" bestFit="1" customWidth="1"/>
    <col min="7693" max="7936" width="9" style="39"/>
    <col min="7937" max="7937" width="4.25" style="39" customWidth="1"/>
    <col min="7938" max="7938" width="9.375" style="39" customWidth="1"/>
    <col min="7939" max="7939" width="19.375" style="39" customWidth="1"/>
    <col min="7940" max="7940" width="21.375" style="39" customWidth="1"/>
    <col min="7941" max="7941" width="0" style="39" hidden="1" customWidth="1"/>
    <col min="7942" max="7942" width="14.375" style="39" customWidth="1"/>
    <col min="7943" max="7943" width="11.625" style="39" customWidth="1"/>
    <col min="7944" max="7944" width="12.375" style="39" customWidth="1"/>
    <col min="7945" max="7945" width="14.375" style="39" bestFit="1" customWidth="1"/>
    <col min="7946" max="7946" width="13.5" style="39" customWidth="1"/>
    <col min="7947" max="7947" width="8.875" style="39" customWidth="1"/>
    <col min="7948" max="7948" width="14.375" style="39" bestFit="1" customWidth="1"/>
    <col min="7949" max="8192" width="9" style="39"/>
    <col min="8193" max="8193" width="4.25" style="39" customWidth="1"/>
    <col min="8194" max="8194" width="9.375" style="39" customWidth="1"/>
    <col min="8195" max="8195" width="19.375" style="39" customWidth="1"/>
    <col min="8196" max="8196" width="21.375" style="39" customWidth="1"/>
    <col min="8197" max="8197" width="0" style="39" hidden="1" customWidth="1"/>
    <col min="8198" max="8198" width="14.375" style="39" customWidth="1"/>
    <col min="8199" max="8199" width="11.625" style="39" customWidth="1"/>
    <col min="8200" max="8200" width="12.375" style="39" customWidth="1"/>
    <col min="8201" max="8201" width="14.375" style="39" bestFit="1" customWidth="1"/>
    <col min="8202" max="8202" width="13.5" style="39" customWidth="1"/>
    <col min="8203" max="8203" width="8.875" style="39" customWidth="1"/>
    <col min="8204" max="8204" width="14.375" style="39" bestFit="1" customWidth="1"/>
    <col min="8205" max="8448" width="9" style="39"/>
    <col min="8449" max="8449" width="4.25" style="39" customWidth="1"/>
    <col min="8450" max="8450" width="9.375" style="39" customWidth="1"/>
    <col min="8451" max="8451" width="19.375" style="39" customWidth="1"/>
    <col min="8452" max="8452" width="21.375" style="39" customWidth="1"/>
    <col min="8453" max="8453" width="0" style="39" hidden="1" customWidth="1"/>
    <col min="8454" max="8454" width="14.375" style="39" customWidth="1"/>
    <col min="8455" max="8455" width="11.625" style="39" customWidth="1"/>
    <col min="8456" max="8456" width="12.375" style="39" customWidth="1"/>
    <col min="8457" max="8457" width="14.375" style="39" bestFit="1" customWidth="1"/>
    <col min="8458" max="8458" width="13.5" style="39" customWidth="1"/>
    <col min="8459" max="8459" width="8.875" style="39" customWidth="1"/>
    <col min="8460" max="8460" width="14.375" style="39" bestFit="1" customWidth="1"/>
    <col min="8461" max="8704" width="9" style="39"/>
    <col min="8705" max="8705" width="4.25" style="39" customWidth="1"/>
    <col min="8706" max="8706" width="9.375" style="39" customWidth="1"/>
    <col min="8707" max="8707" width="19.375" style="39" customWidth="1"/>
    <col min="8708" max="8708" width="21.375" style="39" customWidth="1"/>
    <col min="8709" max="8709" width="0" style="39" hidden="1" customWidth="1"/>
    <col min="8710" max="8710" width="14.375" style="39" customWidth="1"/>
    <col min="8711" max="8711" width="11.625" style="39" customWidth="1"/>
    <col min="8712" max="8712" width="12.375" style="39" customWidth="1"/>
    <col min="8713" max="8713" width="14.375" style="39" bestFit="1" customWidth="1"/>
    <col min="8714" max="8714" width="13.5" style="39" customWidth="1"/>
    <col min="8715" max="8715" width="8.875" style="39" customWidth="1"/>
    <col min="8716" max="8716" width="14.375" style="39" bestFit="1" customWidth="1"/>
    <col min="8717" max="8960" width="9" style="39"/>
    <col min="8961" max="8961" width="4.25" style="39" customWidth="1"/>
    <col min="8962" max="8962" width="9.375" style="39" customWidth="1"/>
    <col min="8963" max="8963" width="19.375" style="39" customWidth="1"/>
    <col min="8964" max="8964" width="21.375" style="39" customWidth="1"/>
    <col min="8965" max="8965" width="0" style="39" hidden="1" customWidth="1"/>
    <col min="8966" max="8966" width="14.375" style="39" customWidth="1"/>
    <col min="8967" max="8967" width="11.625" style="39" customWidth="1"/>
    <col min="8968" max="8968" width="12.375" style="39" customWidth="1"/>
    <col min="8969" max="8969" width="14.375" style="39" bestFit="1" customWidth="1"/>
    <col min="8970" max="8970" width="13.5" style="39" customWidth="1"/>
    <col min="8971" max="8971" width="8.875" style="39" customWidth="1"/>
    <col min="8972" max="8972" width="14.375" style="39" bestFit="1" customWidth="1"/>
    <col min="8973" max="9216" width="9" style="39"/>
    <col min="9217" max="9217" width="4.25" style="39" customWidth="1"/>
    <col min="9218" max="9218" width="9.375" style="39" customWidth="1"/>
    <col min="9219" max="9219" width="19.375" style="39" customWidth="1"/>
    <col min="9220" max="9220" width="21.375" style="39" customWidth="1"/>
    <col min="9221" max="9221" width="0" style="39" hidden="1" customWidth="1"/>
    <col min="9222" max="9222" width="14.375" style="39" customWidth="1"/>
    <col min="9223" max="9223" width="11.625" style="39" customWidth="1"/>
    <col min="9224" max="9224" width="12.375" style="39" customWidth="1"/>
    <col min="9225" max="9225" width="14.375" style="39" bestFit="1" customWidth="1"/>
    <col min="9226" max="9226" width="13.5" style="39" customWidth="1"/>
    <col min="9227" max="9227" width="8.875" style="39" customWidth="1"/>
    <col min="9228" max="9228" width="14.375" style="39" bestFit="1" customWidth="1"/>
    <col min="9229" max="9472" width="9" style="39"/>
    <col min="9473" max="9473" width="4.25" style="39" customWidth="1"/>
    <col min="9474" max="9474" width="9.375" style="39" customWidth="1"/>
    <col min="9475" max="9475" width="19.375" style="39" customWidth="1"/>
    <col min="9476" max="9476" width="21.375" style="39" customWidth="1"/>
    <col min="9477" max="9477" width="0" style="39" hidden="1" customWidth="1"/>
    <col min="9478" max="9478" width="14.375" style="39" customWidth="1"/>
    <col min="9479" max="9479" width="11.625" style="39" customWidth="1"/>
    <col min="9480" max="9480" width="12.375" style="39" customWidth="1"/>
    <col min="9481" max="9481" width="14.375" style="39" bestFit="1" customWidth="1"/>
    <col min="9482" max="9482" width="13.5" style="39" customWidth="1"/>
    <col min="9483" max="9483" width="8.875" style="39" customWidth="1"/>
    <col min="9484" max="9484" width="14.375" style="39" bestFit="1" customWidth="1"/>
    <col min="9485" max="9728" width="9" style="39"/>
    <col min="9729" max="9729" width="4.25" style="39" customWidth="1"/>
    <col min="9730" max="9730" width="9.375" style="39" customWidth="1"/>
    <col min="9731" max="9731" width="19.375" style="39" customWidth="1"/>
    <col min="9732" max="9732" width="21.375" style="39" customWidth="1"/>
    <col min="9733" max="9733" width="0" style="39" hidden="1" customWidth="1"/>
    <col min="9734" max="9734" width="14.375" style="39" customWidth="1"/>
    <col min="9735" max="9735" width="11.625" style="39" customWidth="1"/>
    <col min="9736" max="9736" width="12.375" style="39" customWidth="1"/>
    <col min="9737" max="9737" width="14.375" style="39" bestFit="1" customWidth="1"/>
    <col min="9738" max="9738" width="13.5" style="39" customWidth="1"/>
    <col min="9739" max="9739" width="8.875" style="39" customWidth="1"/>
    <col min="9740" max="9740" width="14.375" style="39" bestFit="1" customWidth="1"/>
    <col min="9741" max="9984" width="9" style="39"/>
    <col min="9985" max="9985" width="4.25" style="39" customWidth="1"/>
    <col min="9986" max="9986" width="9.375" style="39" customWidth="1"/>
    <col min="9987" max="9987" width="19.375" style="39" customWidth="1"/>
    <col min="9988" max="9988" width="21.375" style="39" customWidth="1"/>
    <col min="9989" max="9989" width="0" style="39" hidden="1" customWidth="1"/>
    <col min="9990" max="9990" width="14.375" style="39" customWidth="1"/>
    <col min="9991" max="9991" width="11.625" style="39" customWidth="1"/>
    <col min="9992" max="9992" width="12.375" style="39" customWidth="1"/>
    <col min="9993" max="9993" width="14.375" style="39" bestFit="1" customWidth="1"/>
    <col min="9994" max="9994" width="13.5" style="39" customWidth="1"/>
    <col min="9995" max="9995" width="8.875" style="39" customWidth="1"/>
    <col min="9996" max="9996" width="14.375" style="39" bestFit="1" customWidth="1"/>
    <col min="9997" max="10240" width="9" style="39"/>
    <col min="10241" max="10241" width="4.25" style="39" customWidth="1"/>
    <col min="10242" max="10242" width="9.375" style="39" customWidth="1"/>
    <col min="10243" max="10243" width="19.375" style="39" customWidth="1"/>
    <col min="10244" max="10244" width="21.375" style="39" customWidth="1"/>
    <col min="10245" max="10245" width="0" style="39" hidden="1" customWidth="1"/>
    <col min="10246" max="10246" width="14.375" style="39" customWidth="1"/>
    <col min="10247" max="10247" width="11.625" style="39" customWidth="1"/>
    <col min="10248" max="10248" width="12.375" style="39" customWidth="1"/>
    <col min="10249" max="10249" width="14.375" style="39" bestFit="1" customWidth="1"/>
    <col min="10250" max="10250" width="13.5" style="39" customWidth="1"/>
    <col min="10251" max="10251" width="8.875" style="39" customWidth="1"/>
    <col min="10252" max="10252" width="14.375" style="39" bestFit="1" customWidth="1"/>
    <col min="10253" max="10496" width="9" style="39"/>
    <col min="10497" max="10497" width="4.25" style="39" customWidth="1"/>
    <col min="10498" max="10498" width="9.375" style="39" customWidth="1"/>
    <col min="10499" max="10499" width="19.375" style="39" customWidth="1"/>
    <col min="10500" max="10500" width="21.375" style="39" customWidth="1"/>
    <col min="10501" max="10501" width="0" style="39" hidden="1" customWidth="1"/>
    <col min="10502" max="10502" width="14.375" style="39" customWidth="1"/>
    <col min="10503" max="10503" width="11.625" style="39" customWidth="1"/>
    <col min="10504" max="10504" width="12.375" style="39" customWidth="1"/>
    <col min="10505" max="10505" width="14.375" style="39" bestFit="1" customWidth="1"/>
    <col min="10506" max="10506" width="13.5" style="39" customWidth="1"/>
    <col min="10507" max="10507" width="8.875" style="39" customWidth="1"/>
    <col min="10508" max="10508" width="14.375" style="39" bestFit="1" customWidth="1"/>
    <col min="10509" max="10752" width="9" style="39"/>
    <col min="10753" max="10753" width="4.25" style="39" customWidth="1"/>
    <col min="10754" max="10754" width="9.375" style="39" customWidth="1"/>
    <col min="10755" max="10755" width="19.375" style="39" customWidth="1"/>
    <col min="10756" max="10756" width="21.375" style="39" customWidth="1"/>
    <col min="10757" max="10757" width="0" style="39" hidden="1" customWidth="1"/>
    <col min="10758" max="10758" width="14.375" style="39" customWidth="1"/>
    <col min="10759" max="10759" width="11.625" style="39" customWidth="1"/>
    <col min="10760" max="10760" width="12.375" style="39" customWidth="1"/>
    <col min="10761" max="10761" width="14.375" style="39" bestFit="1" customWidth="1"/>
    <col min="10762" max="10762" width="13.5" style="39" customWidth="1"/>
    <col min="10763" max="10763" width="8.875" style="39" customWidth="1"/>
    <col min="10764" max="10764" width="14.375" style="39" bestFit="1" customWidth="1"/>
    <col min="10765" max="11008" width="9" style="39"/>
    <col min="11009" max="11009" width="4.25" style="39" customWidth="1"/>
    <col min="11010" max="11010" width="9.375" style="39" customWidth="1"/>
    <col min="11011" max="11011" width="19.375" style="39" customWidth="1"/>
    <col min="11012" max="11012" width="21.375" style="39" customWidth="1"/>
    <col min="11013" max="11013" width="0" style="39" hidden="1" customWidth="1"/>
    <col min="11014" max="11014" width="14.375" style="39" customWidth="1"/>
    <col min="11015" max="11015" width="11.625" style="39" customWidth="1"/>
    <col min="11016" max="11016" width="12.375" style="39" customWidth="1"/>
    <col min="11017" max="11017" width="14.375" style="39" bestFit="1" customWidth="1"/>
    <col min="11018" max="11018" width="13.5" style="39" customWidth="1"/>
    <col min="11019" max="11019" width="8.875" style="39" customWidth="1"/>
    <col min="11020" max="11020" width="14.375" style="39" bestFit="1" customWidth="1"/>
    <col min="11021" max="11264" width="9" style="39"/>
    <col min="11265" max="11265" width="4.25" style="39" customWidth="1"/>
    <col min="11266" max="11266" width="9.375" style="39" customWidth="1"/>
    <col min="11267" max="11267" width="19.375" style="39" customWidth="1"/>
    <col min="11268" max="11268" width="21.375" style="39" customWidth="1"/>
    <col min="11269" max="11269" width="0" style="39" hidden="1" customWidth="1"/>
    <col min="11270" max="11270" width="14.375" style="39" customWidth="1"/>
    <col min="11271" max="11271" width="11.625" style="39" customWidth="1"/>
    <col min="11272" max="11272" width="12.375" style="39" customWidth="1"/>
    <col min="11273" max="11273" width="14.375" style="39" bestFit="1" customWidth="1"/>
    <col min="11274" max="11274" width="13.5" style="39" customWidth="1"/>
    <col min="11275" max="11275" width="8.875" style="39" customWidth="1"/>
    <col min="11276" max="11276" width="14.375" style="39" bestFit="1" customWidth="1"/>
    <col min="11277" max="11520" width="9" style="39"/>
    <col min="11521" max="11521" width="4.25" style="39" customWidth="1"/>
    <col min="11522" max="11522" width="9.375" style="39" customWidth="1"/>
    <col min="11523" max="11523" width="19.375" style="39" customWidth="1"/>
    <col min="11524" max="11524" width="21.375" style="39" customWidth="1"/>
    <col min="11525" max="11525" width="0" style="39" hidden="1" customWidth="1"/>
    <col min="11526" max="11526" width="14.375" style="39" customWidth="1"/>
    <col min="11527" max="11527" width="11.625" style="39" customWidth="1"/>
    <col min="11528" max="11528" width="12.375" style="39" customWidth="1"/>
    <col min="11529" max="11529" width="14.375" style="39" bestFit="1" customWidth="1"/>
    <col min="11530" max="11530" width="13.5" style="39" customWidth="1"/>
    <col min="11531" max="11531" width="8.875" style="39" customWidth="1"/>
    <col min="11532" max="11532" width="14.375" style="39" bestFit="1" customWidth="1"/>
    <col min="11533" max="11776" width="9" style="39"/>
    <col min="11777" max="11777" width="4.25" style="39" customWidth="1"/>
    <col min="11778" max="11778" width="9.375" style="39" customWidth="1"/>
    <col min="11779" max="11779" width="19.375" style="39" customWidth="1"/>
    <col min="11780" max="11780" width="21.375" style="39" customWidth="1"/>
    <col min="11781" max="11781" width="0" style="39" hidden="1" customWidth="1"/>
    <col min="11782" max="11782" width="14.375" style="39" customWidth="1"/>
    <col min="11783" max="11783" width="11.625" style="39" customWidth="1"/>
    <col min="11784" max="11784" width="12.375" style="39" customWidth="1"/>
    <col min="11785" max="11785" width="14.375" style="39" bestFit="1" customWidth="1"/>
    <col min="11786" max="11786" width="13.5" style="39" customWidth="1"/>
    <col min="11787" max="11787" width="8.875" style="39" customWidth="1"/>
    <col min="11788" max="11788" width="14.375" style="39" bestFit="1" customWidth="1"/>
    <col min="11789" max="12032" width="9" style="39"/>
    <col min="12033" max="12033" width="4.25" style="39" customWidth="1"/>
    <col min="12034" max="12034" width="9.375" style="39" customWidth="1"/>
    <col min="12035" max="12035" width="19.375" style="39" customWidth="1"/>
    <col min="12036" max="12036" width="21.375" style="39" customWidth="1"/>
    <col min="12037" max="12037" width="0" style="39" hidden="1" customWidth="1"/>
    <col min="12038" max="12038" width="14.375" style="39" customWidth="1"/>
    <col min="12039" max="12039" width="11.625" style="39" customWidth="1"/>
    <col min="12040" max="12040" width="12.375" style="39" customWidth="1"/>
    <col min="12041" max="12041" width="14.375" style="39" bestFit="1" customWidth="1"/>
    <col min="12042" max="12042" width="13.5" style="39" customWidth="1"/>
    <col min="12043" max="12043" width="8.875" style="39" customWidth="1"/>
    <col min="12044" max="12044" width="14.375" style="39" bestFit="1" customWidth="1"/>
    <col min="12045" max="12288" width="9" style="39"/>
    <col min="12289" max="12289" width="4.25" style="39" customWidth="1"/>
    <col min="12290" max="12290" width="9.375" style="39" customWidth="1"/>
    <col min="12291" max="12291" width="19.375" style="39" customWidth="1"/>
    <col min="12292" max="12292" width="21.375" style="39" customWidth="1"/>
    <col min="12293" max="12293" width="0" style="39" hidden="1" customWidth="1"/>
    <col min="12294" max="12294" width="14.375" style="39" customWidth="1"/>
    <col min="12295" max="12295" width="11.625" style="39" customWidth="1"/>
    <col min="12296" max="12296" width="12.375" style="39" customWidth="1"/>
    <col min="12297" max="12297" width="14.375" style="39" bestFit="1" customWidth="1"/>
    <col min="12298" max="12298" width="13.5" style="39" customWidth="1"/>
    <col min="12299" max="12299" width="8.875" style="39" customWidth="1"/>
    <col min="12300" max="12300" width="14.375" style="39" bestFit="1" customWidth="1"/>
    <col min="12301" max="12544" width="9" style="39"/>
    <col min="12545" max="12545" width="4.25" style="39" customWidth="1"/>
    <col min="12546" max="12546" width="9.375" style="39" customWidth="1"/>
    <col min="12547" max="12547" width="19.375" style="39" customWidth="1"/>
    <col min="12548" max="12548" width="21.375" style="39" customWidth="1"/>
    <col min="12549" max="12549" width="0" style="39" hidden="1" customWidth="1"/>
    <col min="12550" max="12550" width="14.375" style="39" customWidth="1"/>
    <col min="12551" max="12551" width="11.625" style="39" customWidth="1"/>
    <col min="12552" max="12552" width="12.375" style="39" customWidth="1"/>
    <col min="12553" max="12553" width="14.375" style="39" bestFit="1" customWidth="1"/>
    <col min="12554" max="12554" width="13.5" style="39" customWidth="1"/>
    <col min="12555" max="12555" width="8.875" style="39" customWidth="1"/>
    <col min="12556" max="12556" width="14.375" style="39" bestFit="1" customWidth="1"/>
    <col min="12557" max="12800" width="9" style="39"/>
    <col min="12801" max="12801" width="4.25" style="39" customWidth="1"/>
    <col min="12802" max="12802" width="9.375" style="39" customWidth="1"/>
    <col min="12803" max="12803" width="19.375" style="39" customWidth="1"/>
    <col min="12804" max="12804" width="21.375" style="39" customWidth="1"/>
    <col min="12805" max="12805" width="0" style="39" hidden="1" customWidth="1"/>
    <col min="12806" max="12806" width="14.375" style="39" customWidth="1"/>
    <col min="12807" max="12807" width="11.625" style="39" customWidth="1"/>
    <col min="12808" max="12808" width="12.375" style="39" customWidth="1"/>
    <col min="12809" max="12809" width="14.375" style="39" bestFit="1" customWidth="1"/>
    <col min="12810" max="12810" width="13.5" style="39" customWidth="1"/>
    <col min="12811" max="12811" width="8.875" style="39" customWidth="1"/>
    <col min="12812" max="12812" width="14.375" style="39" bestFit="1" customWidth="1"/>
    <col min="12813" max="13056" width="9" style="39"/>
    <col min="13057" max="13057" width="4.25" style="39" customWidth="1"/>
    <col min="13058" max="13058" width="9.375" style="39" customWidth="1"/>
    <col min="13059" max="13059" width="19.375" style="39" customWidth="1"/>
    <col min="13060" max="13060" width="21.375" style="39" customWidth="1"/>
    <col min="13061" max="13061" width="0" style="39" hidden="1" customWidth="1"/>
    <col min="13062" max="13062" width="14.375" style="39" customWidth="1"/>
    <col min="13063" max="13063" width="11.625" style="39" customWidth="1"/>
    <col min="13064" max="13064" width="12.375" style="39" customWidth="1"/>
    <col min="13065" max="13065" width="14.375" style="39" bestFit="1" customWidth="1"/>
    <col min="13066" max="13066" width="13.5" style="39" customWidth="1"/>
    <col min="13067" max="13067" width="8.875" style="39" customWidth="1"/>
    <col min="13068" max="13068" width="14.375" style="39" bestFit="1" customWidth="1"/>
    <col min="13069" max="13312" width="9" style="39"/>
    <col min="13313" max="13313" width="4.25" style="39" customWidth="1"/>
    <col min="13314" max="13314" width="9.375" style="39" customWidth="1"/>
    <col min="13315" max="13315" width="19.375" style="39" customWidth="1"/>
    <col min="13316" max="13316" width="21.375" style="39" customWidth="1"/>
    <col min="13317" max="13317" width="0" style="39" hidden="1" customWidth="1"/>
    <col min="13318" max="13318" width="14.375" style="39" customWidth="1"/>
    <col min="13319" max="13319" width="11.625" style="39" customWidth="1"/>
    <col min="13320" max="13320" width="12.375" style="39" customWidth="1"/>
    <col min="13321" max="13321" width="14.375" style="39" bestFit="1" customWidth="1"/>
    <col min="13322" max="13322" width="13.5" style="39" customWidth="1"/>
    <col min="13323" max="13323" width="8.875" style="39" customWidth="1"/>
    <col min="13324" max="13324" width="14.375" style="39" bestFit="1" customWidth="1"/>
    <col min="13325" max="13568" width="9" style="39"/>
    <col min="13569" max="13569" width="4.25" style="39" customWidth="1"/>
    <col min="13570" max="13570" width="9.375" style="39" customWidth="1"/>
    <col min="13571" max="13571" width="19.375" style="39" customWidth="1"/>
    <col min="13572" max="13572" width="21.375" style="39" customWidth="1"/>
    <col min="13573" max="13573" width="0" style="39" hidden="1" customWidth="1"/>
    <col min="13574" max="13574" width="14.375" style="39" customWidth="1"/>
    <col min="13575" max="13575" width="11.625" style="39" customWidth="1"/>
    <col min="13576" max="13576" width="12.375" style="39" customWidth="1"/>
    <col min="13577" max="13577" width="14.375" style="39" bestFit="1" customWidth="1"/>
    <col min="13578" max="13578" width="13.5" style="39" customWidth="1"/>
    <col min="13579" max="13579" width="8.875" style="39" customWidth="1"/>
    <col min="13580" max="13580" width="14.375" style="39" bestFit="1" customWidth="1"/>
    <col min="13581" max="13824" width="9" style="39"/>
    <col min="13825" max="13825" width="4.25" style="39" customWidth="1"/>
    <col min="13826" max="13826" width="9.375" style="39" customWidth="1"/>
    <col min="13827" max="13827" width="19.375" style="39" customWidth="1"/>
    <col min="13828" max="13828" width="21.375" style="39" customWidth="1"/>
    <col min="13829" max="13829" width="0" style="39" hidden="1" customWidth="1"/>
    <col min="13830" max="13830" width="14.375" style="39" customWidth="1"/>
    <col min="13831" max="13831" width="11.625" style="39" customWidth="1"/>
    <col min="13832" max="13832" width="12.375" style="39" customWidth="1"/>
    <col min="13833" max="13833" width="14.375" style="39" bestFit="1" customWidth="1"/>
    <col min="13834" max="13834" width="13.5" style="39" customWidth="1"/>
    <col min="13835" max="13835" width="8.875" style="39" customWidth="1"/>
    <col min="13836" max="13836" width="14.375" style="39" bestFit="1" customWidth="1"/>
    <col min="13837" max="14080" width="9" style="39"/>
    <col min="14081" max="14081" width="4.25" style="39" customWidth="1"/>
    <col min="14082" max="14082" width="9.375" style="39" customWidth="1"/>
    <col min="14083" max="14083" width="19.375" style="39" customWidth="1"/>
    <col min="14084" max="14084" width="21.375" style="39" customWidth="1"/>
    <col min="14085" max="14085" width="0" style="39" hidden="1" customWidth="1"/>
    <col min="14086" max="14086" width="14.375" style="39" customWidth="1"/>
    <col min="14087" max="14087" width="11.625" style="39" customWidth="1"/>
    <col min="14088" max="14088" width="12.375" style="39" customWidth="1"/>
    <col min="14089" max="14089" width="14.375" style="39" bestFit="1" customWidth="1"/>
    <col min="14090" max="14090" width="13.5" style="39" customWidth="1"/>
    <col min="14091" max="14091" width="8.875" style="39" customWidth="1"/>
    <col min="14092" max="14092" width="14.375" style="39" bestFit="1" customWidth="1"/>
    <col min="14093" max="14336" width="9" style="39"/>
    <col min="14337" max="14337" width="4.25" style="39" customWidth="1"/>
    <col min="14338" max="14338" width="9.375" style="39" customWidth="1"/>
    <col min="14339" max="14339" width="19.375" style="39" customWidth="1"/>
    <col min="14340" max="14340" width="21.375" style="39" customWidth="1"/>
    <col min="14341" max="14341" width="0" style="39" hidden="1" customWidth="1"/>
    <col min="14342" max="14342" width="14.375" style="39" customWidth="1"/>
    <col min="14343" max="14343" width="11.625" style="39" customWidth="1"/>
    <col min="14344" max="14344" width="12.375" style="39" customWidth="1"/>
    <col min="14345" max="14345" width="14.375" style="39" bestFit="1" customWidth="1"/>
    <col min="14346" max="14346" width="13.5" style="39" customWidth="1"/>
    <col min="14347" max="14347" width="8.875" style="39" customWidth="1"/>
    <col min="14348" max="14348" width="14.375" style="39" bestFit="1" customWidth="1"/>
    <col min="14349" max="14592" width="9" style="39"/>
    <col min="14593" max="14593" width="4.25" style="39" customWidth="1"/>
    <col min="14594" max="14594" width="9.375" style="39" customWidth="1"/>
    <col min="14595" max="14595" width="19.375" style="39" customWidth="1"/>
    <col min="14596" max="14596" width="21.375" style="39" customWidth="1"/>
    <col min="14597" max="14597" width="0" style="39" hidden="1" customWidth="1"/>
    <col min="14598" max="14598" width="14.375" style="39" customWidth="1"/>
    <col min="14599" max="14599" width="11.625" style="39" customWidth="1"/>
    <col min="14600" max="14600" width="12.375" style="39" customWidth="1"/>
    <col min="14601" max="14601" width="14.375" style="39" bestFit="1" customWidth="1"/>
    <col min="14602" max="14602" width="13.5" style="39" customWidth="1"/>
    <col min="14603" max="14603" width="8.875" style="39" customWidth="1"/>
    <col min="14604" max="14604" width="14.375" style="39" bestFit="1" customWidth="1"/>
    <col min="14605" max="14848" width="9" style="39"/>
    <col min="14849" max="14849" width="4.25" style="39" customWidth="1"/>
    <col min="14850" max="14850" width="9.375" style="39" customWidth="1"/>
    <col min="14851" max="14851" width="19.375" style="39" customWidth="1"/>
    <col min="14852" max="14852" width="21.375" style="39" customWidth="1"/>
    <col min="14853" max="14853" width="0" style="39" hidden="1" customWidth="1"/>
    <col min="14854" max="14854" width="14.375" style="39" customWidth="1"/>
    <col min="14855" max="14855" width="11.625" style="39" customWidth="1"/>
    <col min="14856" max="14856" width="12.375" style="39" customWidth="1"/>
    <col min="14857" max="14857" width="14.375" style="39" bestFit="1" customWidth="1"/>
    <col min="14858" max="14858" width="13.5" style="39" customWidth="1"/>
    <col min="14859" max="14859" width="8.875" style="39" customWidth="1"/>
    <col min="14860" max="14860" width="14.375" style="39" bestFit="1" customWidth="1"/>
    <col min="14861" max="15104" width="9" style="39"/>
    <col min="15105" max="15105" width="4.25" style="39" customWidth="1"/>
    <col min="15106" max="15106" width="9.375" style="39" customWidth="1"/>
    <col min="15107" max="15107" width="19.375" style="39" customWidth="1"/>
    <col min="15108" max="15108" width="21.375" style="39" customWidth="1"/>
    <col min="15109" max="15109" width="0" style="39" hidden="1" customWidth="1"/>
    <col min="15110" max="15110" width="14.375" style="39" customWidth="1"/>
    <col min="15111" max="15111" width="11.625" style="39" customWidth="1"/>
    <col min="15112" max="15112" width="12.375" style="39" customWidth="1"/>
    <col min="15113" max="15113" width="14.375" style="39" bestFit="1" customWidth="1"/>
    <col min="15114" max="15114" width="13.5" style="39" customWidth="1"/>
    <col min="15115" max="15115" width="8.875" style="39" customWidth="1"/>
    <col min="15116" max="15116" width="14.375" style="39" bestFit="1" customWidth="1"/>
    <col min="15117" max="15360" width="9" style="39"/>
    <col min="15361" max="15361" width="4.25" style="39" customWidth="1"/>
    <col min="15362" max="15362" width="9.375" style="39" customWidth="1"/>
    <col min="15363" max="15363" width="19.375" style="39" customWidth="1"/>
    <col min="15364" max="15364" width="21.375" style="39" customWidth="1"/>
    <col min="15365" max="15365" width="0" style="39" hidden="1" customWidth="1"/>
    <col min="15366" max="15366" width="14.375" style="39" customWidth="1"/>
    <col min="15367" max="15367" width="11.625" style="39" customWidth="1"/>
    <col min="15368" max="15368" width="12.375" style="39" customWidth="1"/>
    <col min="15369" max="15369" width="14.375" style="39" bestFit="1" customWidth="1"/>
    <col min="15370" max="15370" width="13.5" style="39" customWidth="1"/>
    <col min="15371" max="15371" width="8.875" style="39" customWidth="1"/>
    <col min="15372" max="15372" width="14.375" style="39" bestFit="1" customWidth="1"/>
    <col min="15373" max="15616" width="9" style="39"/>
    <col min="15617" max="15617" width="4.25" style="39" customWidth="1"/>
    <col min="15618" max="15618" width="9.375" style="39" customWidth="1"/>
    <col min="15619" max="15619" width="19.375" style="39" customWidth="1"/>
    <col min="15620" max="15620" width="21.375" style="39" customWidth="1"/>
    <col min="15621" max="15621" width="0" style="39" hidden="1" customWidth="1"/>
    <col min="15622" max="15622" width="14.375" style="39" customWidth="1"/>
    <col min="15623" max="15623" width="11.625" style="39" customWidth="1"/>
    <col min="15624" max="15624" width="12.375" style="39" customWidth="1"/>
    <col min="15625" max="15625" width="14.375" style="39" bestFit="1" customWidth="1"/>
    <col min="15626" max="15626" width="13.5" style="39" customWidth="1"/>
    <col min="15627" max="15627" width="8.875" style="39" customWidth="1"/>
    <col min="15628" max="15628" width="14.375" style="39" bestFit="1" customWidth="1"/>
    <col min="15629" max="15872" width="9" style="39"/>
    <col min="15873" max="15873" width="4.25" style="39" customWidth="1"/>
    <col min="15874" max="15874" width="9.375" style="39" customWidth="1"/>
    <col min="15875" max="15875" width="19.375" style="39" customWidth="1"/>
    <col min="15876" max="15876" width="21.375" style="39" customWidth="1"/>
    <col min="15877" max="15877" width="0" style="39" hidden="1" customWidth="1"/>
    <col min="15878" max="15878" width="14.375" style="39" customWidth="1"/>
    <col min="15879" max="15879" width="11.625" style="39" customWidth="1"/>
    <col min="15880" max="15880" width="12.375" style="39" customWidth="1"/>
    <col min="15881" max="15881" width="14.375" style="39" bestFit="1" customWidth="1"/>
    <col min="15882" max="15882" width="13.5" style="39" customWidth="1"/>
    <col min="15883" max="15883" width="8.875" style="39" customWidth="1"/>
    <col min="15884" max="15884" width="14.375" style="39" bestFit="1" customWidth="1"/>
    <col min="15885" max="16128" width="9" style="39"/>
    <col min="16129" max="16129" width="4.25" style="39" customWidth="1"/>
    <col min="16130" max="16130" width="9.375" style="39" customWidth="1"/>
    <col min="16131" max="16131" width="19.375" style="39" customWidth="1"/>
    <col min="16132" max="16132" width="21.375" style="39" customWidth="1"/>
    <col min="16133" max="16133" width="0" style="39" hidden="1" customWidth="1"/>
    <col min="16134" max="16134" width="14.375" style="39" customWidth="1"/>
    <col min="16135" max="16135" width="11.625" style="39" customWidth="1"/>
    <col min="16136" max="16136" width="12.375" style="39" customWidth="1"/>
    <col min="16137" max="16137" width="14.375" style="39" bestFit="1" customWidth="1"/>
    <col min="16138" max="16138" width="13.5" style="39" customWidth="1"/>
    <col min="16139" max="16139" width="8.875" style="39" customWidth="1"/>
    <col min="16140" max="16140" width="14.375" style="39" bestFit="1" customWidth="1"/>
    <col min="16141" max="16384" width="9" style="39"/>
  </cols>
  <sheetData>
    <row r="1" spans="1:14">
      <c r="A1" s="130" t="s">
        <v>46</v>
      </c>
      <c r="B1" s="130"/>
      <c r="C1" s="130"/>
      <c r="D1" s="34"/>
      <c r="E1" s="34"/>
      <c r="F1" s="35"/>
      <c r="G1" s="34"/>
      <c r="H1" s="36"/>
      <c r="I1" s="37"/>
      <c r="J1" s="38" t="s">
        <v>47</v>
      </c>
      <c r="K1" s="34" t="s">
        <v>48</v>
      </c>
    </row>
    <row r="2" spans="1:14">
      <c r="A2" s="84"/>
      <c r="B2" s="40"/>
      <c r="C2" s="84"/>
      <c r="D2" s="34"/>
      <c r="E2" s="34"/>
      <c r="F2" s="35"/>
      <c r="G2" s="34"/>
      <c r="H2" s="36"/>
      <c r="I2" s="37"/>
      <c r="J2" s="38"/>
      <c r="K2" s="34"/>
    </row>
    <row r="3" spans="1:14">
      <c r="A3" s="131" t="s">
        <v>49</v>
      </c>
      <c r="B3" s="131"/>
      <c r="C3" s="131"/>
      <c r="D3" s="131"/>
      <c r="E3" s="131"/>
      <c r="F3" s="131"/>
      <c r="G3" s="131"/>
      <c r="H3" s="131"/>
      <c r="I3" s="131"/>
      <c r="J3" s="131"/>
      <c r="K3" s="131"/>
    </row>
    <row r="4" spans="1:14">
      <c r="A4" s="41"/>
      <c r="B4" s="42"/>
      <c r="C4" s="41"/>
      <c r="D4" s="43"/>
      <c r="E4" s="43"/>
      <c r="F4" s="41"/>
      <c r="G4" s="43"/>
      <c r="H4" s="44"/>
      <c r="I4" s="45"/>
      <c r="J4" s="46"/>
      <c r="K4" s="47"/>
    </row>
    <row r="5" spans="1:14">
      <c r="A5" s="132" t="s">
        <v>50</v>
      </c>
      <c r="B5" s="134" t="s">
        <v>51</v>
      </c>
      <c r="C5" s="136" t="s">
        <v>8</v>
      </c>
      <c r="D5" s="137"/>
      <c r="E5" s="137"/>
      <c r="F5" s="138" t="s">
        <v>14</v>
      </c>
      <c r="G5" s="140" t="s">
        <v>52</v>
      </c>
      <c r="H5" s="142" t="s">
        <v>16</v>
      </c>
      <c r="I5" s="144" t="s">
        <v>53</v>
      </c>
      <c r="J5" s="146" t="s">
        <v>54</v>
      </c>
      <c r="K5" s="148" t="s">
        <v>10</v>
      </c>
    </row>
    <row r="6" spans="1:14">
      <c r="A6" s="133"/>
      <c r="B6" s="135"/>
      <c r="C6" s="48" t="s">
        <v>55</v>
      </c>
      <c r="D6" s="85" t="s">
        <v>12</v>
      </c>
      <c r="E6" s="49" t="s">
        <v>56</v>
      </c>
      <c r="F6" s="139"/>
      <c r="G6" s="141"/>
      <c r="H6" s="143"/>
      <c r="I6" s="145"/>
      <c r="J6" s="147"/>
      <c r="K6" s="149"/>
    </row>
    <row r="7" spans="1:14" s="57" customFormat="1" ht="15">
      <c r="A7" s="50">
        <f t="shared" ref="A7:A9" si="0">ROW()-6</f>
        <v>1</v>
      </c>
      <c r="B7" s="76">
        <v>42883</v>
      </c>
      <c r="C7" s="10" t="s">
        <v>44</v>
      </c>
      <c r="D7" s="32" t="str">
        <f>VLOOKUP(C7,[24]Vine!$A$5:$E$149,3,0)</f>
        <v>Vũng Tàu</v>
      </c>
      <c r="E7" s="52">
        <f>VLOOKUP(C7,[25]Times!$B$5:$C$70,2,0)</f>
        <v>270986506</v>
      </c>
      <c r="F7" s="53" t="s">
        <v>66</v>
      </c>
      <c r="G7" s="54">
        <v>2160</v>
      </c>
      <c r="H7" s="55">
        <v>20000</v>
      </c>
      <c r="I7" s="56">
        <f t="shared" ref="I7:I9" si="1">H7*G7</f>
        <v>43200000</v>
      </c>
      <c r="J7" s="52" t="str">
        <f>VLOOKUP(C7,[24]Vine!$A$5:$E$149,4,0)</f>
        <v>Vũng Tàu</v>
      </c>
      <c r="K7" s="52"/>
    </row>
    <row r="8" spans="1:14" s="57" customFormat="1" ht="15">
      <c r="A8" s="50">
        <f t="shared" si="0"/>
        <v>2</v>
      </c>
      <c r="B8" s="76">
        <v>42883</v>
      </c>
      <c r="C8" s="10" t="s">
        <v>43</v>
      </c>
      <c r="D8" s="32" t="str">
        <f>VLOOKUP(C8,[24]Vine!$A$5:$E$149,3,0)</f>
        <v>Vũng Tàu</v>
      </c>
      <c r="E8" s="52" t="e">
        <f>VLOOKUP(C8,[25]Times!$B$5:$C$70,2,0)</f>
        <v>#N/A</v>
      </c>
      <c r="F8" s="53" t="s">
        <v>67</v>
      </c>
      <c r="G8" s="54">
        <v>1800</v>
      </c>
      <c r="H8" s="55">
        <v>24000</v>
      </c>
      <c r="I8" s="56">
        <f t="shared" si="1"/>
        <v>43200000</v>
      </c>
      <c r="J8" s="52" t="str">
        <f>VLOOKUP(C8,[24]Vine!$A$5:$E$149,4,0)</f>
        <v>Vũng Tàu</v>
      </c>
      <c r="K8" s="52"/>
      <c r="L8" s="58"/>
    </row>
    <row r="9" spans="1:14" s="57" customFormat="1" ht="15">
      <c r="A9" s="50">
        <f t="shared" si="0"/>
        <v>3</v>
      </c>
      <c r="B9" s="76">
        <v>42883</v>
      </c>
      <c r="C9" s="10" t="s">
        <v>40</v>
      </c>
      <c r="D9" s="32" t="str">
        <f>VLOOKUP(C9,[24]Vine!$A$5:$E$149,3,0)</f>
        <v>Vũng Tàu</v>
      </c>
      <c r="E9" s="52">
        <f>VLOOKUP(C9,[25]Times!$B$5:$C$70,2,0)</f>
        <v>261183075</v>
      </c>
      <c r="F9" s="53" t="s">
        <v>68</v>
      </c>
      <c r="G9" s="59">
        <v>2280</v>
      </c>
      <c r="H9" s="55">
        <v>19000</v>
      </c>
      <c r="I9" s="56">
        <f t="shared" si="1"/>
        <v>43320000</v>
      </c>
      <c r="J9" s="52" t="str">
        <f>VLOOKUP(C9,[24]Vine!$A$5:$E$149,4,0)</f>
        <v>Vũng Tàu</v>
      </c>
      <c r="K9" s="52"/>
    </row>
    <row r="10" spans="1:14" s="57" customFormat="1" ht="15">
      <c r="A10" s="50"/>
      <c r="B10" s="51"/>
      <c r="C10" s="10"/>
      <c r="D10" s="32"/>
      <c r="E10" s="52"/>
      <c r="F10" s="53"/>
      <c r="G10" s="54"/>
      <c r="H10" s="55"/>
      <c r="I10" s="56"/>
      <c r="J10" s="52"/>
      <c r="K10" s="52"/>
    </row>
    <row r="11" spans="1:14" s="65" customFormat="1" ht="15">
      <c r="A11" s="150" t="s">
        <v>57</v>
      </c>
      <c r="B11" s="151"/>
      <c r="C11" s="151"/>
      <c r="D11" s="151"/>
      <c r="E11" s="151"/>
      <c r="F11" s="152"/>
      <c r="G11" s="60">
        <f>SUM(G7:G10)</f>
        <v>6240</v>
      </c>
      <c r="H11" s="61"/>
      <c r="I11" s="62">
        <f>SUM(I7:I10)</f>
        <v>129720000</v>
      </c>
      <c r="J11" s="63"/>
      <c r="K11" s="64"/>
    </row>
    <row r="12" spans="1:14">
      <c r="G12" s="67"/>
    </row>
    <row r="13" spans="1:14">
      <c r="B13" s="66" t="s">
        <v>58</v>
      </c>
      <c r="G13" s="67"/>
    </row>
    <row r="14" spans="1:14">
      <c r="A14" s="70"/>
      <c r="C14" s="71"/>
      <c r="F14" s="72"/>
      <c r="G14" s="73"/>
      <c r="H14" s="153" t="s">
        <v>69</v>
      </c>
      <c r="I14" s="153"/>
      <c r="J14" s="153"/>
      <c r="K14" s="153"/>
      <c r="M14" s="89"/>
    </row>
    <row r="15" spans="1:14">
      <c r="B15" s="154" t="s">
        <v>59</v>
      </c>
      <c r="C15" s="154"/>
      <c r="D15" s="74"/>
      <c r="F15" s="69"/>
      <c r="G15" s="67"/>
      <c r="H15" s="153" t="s">
        <v>60</v>
      </c>
      <c r="I15" s="153"/>
      <c r="J15" s="153"/>
      <c r="K15" s="153"/>
      <c r="M15" s="89"/>
      <c r="N15" s="89"/>
    </row>
    <row r="16" spans="1:14">
      <c r="G16" s="67"/>
      <c r="M16" s="89"/>
    </row>
    <row r="17" spans="2:13">
      <c r="G17" s="75"/>
      <c r="M17" s="89"/>
    </row>
    <row r="19" spans="2:13">
      <c r="M19" s="39">
        <f>240*9</f>
        <v>2160</v>
      </c>
    </row>
    <row r="20" spans="2:13">
      <c r="M20" s="89">
        <f>240*7.5</f>
        <v>1800</v>
      </c>
    </row>
    <row r="21" spans="2:13">
      <c r="B21" s="129" t="s">
        <v>29</v>
      </c>
      <c r="C21" s="129"/>
    </row>
    <row r="22" spans="2:13">
      <c r="B22" s="128"/>
      <c r="C22" s="128"/>
    </row>
    <row r="23" spans="2:13">
      <c r="B23" s="128"/>
      <c r="C23" s="128"/>
    </row>
    <row r="24" spans="2:13">
      <c r="B24" s="128"/>
      <c r="C24" s="128"/>
    </row>
    <row r="25" spans="2:13">
      <c r="B25" s="128"/>
      <c r="C25" s="128"/>
    </row>
    <row r="26" spans="2:13">
      <c r="B26" s="128"/>
      <c r="C26" s="128"/>
    </row>
    <row r="27" spans="2:13">
      <c r="B27" s="128"/>
      <c r="C27" s="128"/>
    </row>
    <row r="28" spans="2:13">
      <c r="B28" s="128"/>
      <c r="C28" s="128"/>
    </row>
    <row r="29" spans="2:13">
      <c r="B29" s="128"/>
      <c r="C29" s="128"/>
    </row>
  </sheetData>
  <mergeCells count="24">
    <mergeCell ref="B21:C21"/>
    <mergeCell ref="A1:C1"/>
    <mergeCell ref="A3:K3"/>
    <mergeCell ref="A5:A6"/>
    <mergeCell ref="B5:B6"/>
    <mergeCell ref="C5:E5"/>
    <mergeCell ref="F5:F6"/>
    <mergeCell ref="G5:G6"/>
    <mergeCell ref="H5:H6"/>
    <mergeCell ref="I5:I6"/>
    <mergeCell ref="J5:J6"/>
    <mergeCell ref="K5:K6"/>
    <mergeCell ref="A11:F11"/>
    <mergeCell ref="H14:K14"/>
    <mergeCell ref="B15:C15"/>
    <mergeCell ref="H15:K15"/>
    <mergeCell ref="B28:C28"/>
    <mergeCell ref="B29:C29"/>
    <mergeCell ref="B22:C22"/>
    <mergeCell ref="B23:C23"/>
    <mergeCell ref="B24:C24"/>
    <mergeCell ref="B25:C25"/>
    <mergeCell ref="B26:C26"/>
    <mergeCell ref="B27:C27"/>
  </mergeCells>
  <conditionalFormatting sqref="C5:D6 E6">
    <cfRule type="cellIs" dxfId="12" priority="1" stopIfTrue="1" operator="equal">
      <formula>"Döõ lieäu sai"</formula>
    </cfRule>
  </conditionalFormatting>
  <pageMargins left="0.4" right="0" top="0.5" bottom="0.3" header="0.3" footer="0.3"/>
  <pageSetup scale="95" orientation="landscape"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1"/>
  <sheetViews>
    <sheetView topLeftCell="A19" workbookViewId="0">
      <selection activeCell="K40" sqref="K40"/>
    </sheetView>
  </sheetViews>
  <sheetFormatPr defaultRowHeight="17.25"/>
  <cols>
    <col min="1" max="1" width="11" style="2" customWidth="1"/>
    <col min="2" max="2" width="21" style="1" customWidth="1"/>
    <col min="3" max="3" width="21.625" style="1" customWidth="1"/>
    <col min="4" max="4" width="12.125" style="1" customWidth="1"/>
    <col min="5" max="5" width="13.375" style="1" customWidth="1"/>
    <col min="6" max="6" width="10.625" style="4" customWidth="1"/>
    <col min="7" max="7" width="9.25" style="4" customWidth="1"/>
    <col min="8" max="8" width="11.25" style="1" customWidth="1"/>
    <col min="9" max="9" width="9.5" style="1" customWidth="1"/>
    <col min="11" max="11"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112" t="s">
        <v>0</v>
      </c>
      <c r="B1" s="112"/>
      <c r="C1" s="112"/>
      <c r="D1" s="112"/>
      <c r="E1" s="112"/>
      <c r="F1" s="112"/>
      <c r="G1" s="113"/>
      <c r="H1" s="114" t="s">
        <v>1</v>
      </c>
      <c r="I1" s="115"/>
    </row>
    <row r="2" spans="1:9">
      <c r="A2" s="112"/>
      <c r="B2" s="112"/>
      <c r="C2" s="112"/>
      <c r="D2" s="112"/>
      <c r="E2" s="112"/>
      <c r="F2" s="112"/>
      <c r="G2" s="113"/>
      <c r="H2" s="116"/>
      <c r="I2" s="117"/>
    </row>
    <row r="3" spans="1:9">
      <c r="A3" s="112"/>
      <c r="B3" s="112"/>
      <c r="C3" s="112"/>
      <c r="D3" s="112"/>
      <c r="E3" s="112"/>
      <c r="F3" s="112"/>
      <c r="G3" s="113"/>
      <c r="H3" s="116"/>
      <c r="I3" s="117"/>
    </row>
    <row r="4" spans="1:9">
      <c r="A4" s="120" t="s">
        <v>70</v>
      </c>
      <c r="B4" s="120"/>
      <c r="C4" s="120"/>
      <c r="D4" s="120"/>
      <c r="E4" s="120"/>
      <c r="F4" s="120"/>
      <c r="G4" s="121"/>
      <c r="H4" s="118"/>
      <c r="I4" s="119"/>
    </row>
    <row r="5" spans="1:9" ht="20.25">
      <c r="C5" s="3"/>
      <c r="D5" s="3"/>
    </row>
    <row r="6" spans="1:9">
      <c r="A6" s="2" t="s">
        <v>2</v>
      </c>
      <c r="E6" s="1" t="s">
        <v>3</v>
      </c>
    </row>
    <row r="7" spans="1:9">
      <c r="A7" s="2" t="s">
        <v>4</v>
      </c>
    </row>
    <row r="8" spans="1:9">
      <c r="A8" s="2" t="s">
        <v>5</v>
      </c>
    </row>
    <row r="9" spans="1:9">
      <c r="A9" s="2" t="s">
        <v>6</v>
      </c>
    </row>
    <row r="11" spans="1:9">
      <c r="A11" s="122" t="s">
        <v>7</v>
      </c>
      <c r="B11" s="124" t="s">
        <v>8</v>
      </c>
      <c r="C11" s="125"/>
      <c r="D11" s="126"/>
      <c r="E11" s="127" t="s">
        <v>9</v>
      </c>
      <c r="F11" s="127"/>
      <c r="G11" s="127"/>
      <c r="H11" s="127"/>
      <c r="I11" s="78" t="s">
        <v>10</v>
      </c>
    </row>
    <row r="12" spans="1:9" ht="28.5">
      <c r="A12" s="123"/>
      <c r="B12" s="78" t="s">
        <v>11</v>
      </c>
      <c r="C12" s="78" t="s">
        <v>12</v>
      </c>
      <c r="D12" s="78" t="s">
        <v>13</v>
      </c>
      <c r="E12" s="78" t="s">
        <v>14</v>
      </c>
      <c r="F12" s="5" t="s">
        <v>15</v>
      </c>
      <c r="G12" s="5" t="s">
        <v>16</v>
      </c>
      <c r="H12" s="6" t="s">
        <v>17</v>
      </c>
      <c r="I12" s="78"/>
    </row>
    <row r="13" spans="1:9">
      <c r="A13" s="7" t="s">
        <v>18</v>
      </c>
      <c r="B13" s="8">
        <v>2</v>
      </c>
      <c r="C13" s="8">
        <v>3</v>
      </c>
      <c r="D13" s="8">
        <v>4</v>
      </c>
      <c r="E13" s="8">
        <v>5</v>
      </c>
      <c r="F13" s="9" t="s">
        <v>19</v>
      </c>
      <c r="G13" s="9" t="s">
        <v>20</v>
      </c>
      <c r="H13" s="8">
        <v>8</v>
      </c>
      <c r="I13" s="8">
        <v>9</v>
      </c>
    </row>
    <row r="14" spans="1:9" ht="21" customHeight="1">
      <c r="A14" s="33">
        <v>42886</v>
      </c>
      <c r="B14" s="10" t="s">
        <v>38</v>
      </c>
      <c r="C14" s="23" t="str">
        <f>VLOOKUP(B14,[24]Vine!$A$5:$F$178,3,0)</f>
        <v>Đức Linh - Bình Thuận</v>
      </c>
      <c r="D14" s="23">
        <f>VLOOKUP(B14,[24]Vine!$A$5:$F$178,2,0)</f>
        <v>250746332</v>
      </c>
      <c r="E14" s="24" t="s">
        <v>36</v>
      </c>
      <c r="F14" s="24">
        <v>18878</v>
      </c>
      <c r="G14" s="25">
        <v>15000</v>
      </c>
      <c r="H14" s="26">
        <f t="shared" ref="H14:H32" si="0">F14*G14</f>
        <v>283170000</v>
      </c>
      <c r="I14" s="27"/>
    </row>
    <row r="15" spans="1:9" ht="21" customHeight="1">
      <c r="A15" s="33">
        <v>42886</v>
      </c>
      <c r="B15" s="10" t="s">
        <v>31</v>
      </c>
      <c r="C15" s="23" t="str">
        <f>VLOOKUP(B15,[24]Vine!$A$5:$F$178,3,0)</f>
        <v>Hàm Tân - Bình Thuận</v>
      </c>
      <c r="D15" s="23">
        <f>VLOOKUP(B15,[24]Vine!$A$5:$F$178,2,0)</f>
        <v>260690910</v>
      </c>
      <c r="E15" s="24" t="s">
        <v>36</v>
      </c>
      <c r="F15" s="24">
        <v>18960</v>
      </c>
      <c r="G15" s="25">
        <v>15000</v>
      </c>
      <c r="H15" s="26">
        <f t="shared" si="0"/>
        <v>284400000</v>
      </c>
      <c r="I15" s="28"/>
    </row>
    <row r="16" spans="1:9" ht="21" customHeight="1">
      <c r="A16" s="33">
        <v>42886</v>
      </c>
      <c r="B16" s="10" t="s">
        <v>34</v>
      </c>
      <c r="C16" s="23" t="str">
        <f>VLOOKUP(B16,[24]Vine!$A$5:$F$178,3,0)</f>
        <v>Phan Thiết - Bình Thuận</v>
      </c>
      <c r="D16" s="23">
        <f>VLOOKUP(B16,[24]Vine!$A$5:$F$178,2,0)</f>
        <v>260850613</v>
      </c>
      <c r="E16" s="24" t="s">
        <v>36</v>
      </c>
      <c r="F16" s="24">
        <v>19850</v>
      </c>
      <c r="G16" s="25">
        <v>15000</v>
      </c>
      <c r="H16" s="26">
        <f t="shared" si="0"/>
        <v>297750000</v>
      </c>
      <c r="I16" s="28"/>
    </row>
    <row r="17" spans="1:9" ht="21" customHeight="1">
      <c r="A17" s="33">
        <v>42886</v>
      </c>
      <c r="B17" s="10" t="s">
        <v>33</v>
      </c>
      <c r="C17" s="23" t="str">
        <f>VLOOKUP(B17,[24]Vine!$A$5:$F$178,3,0)</f>
        <v>Phan Thiết - Bình Thuận</v>
      </c>
      <c r="D17" s="23">
        <f>VLOOKUP(B17,[24]Vine!$A$5:$F$178,2,0)</f>
        <v>260178873</v>
      </c>
      <c r="E17" s="24" t="s">
        <v>36</v>
      </c>
      <c r="F17" s="24">
        <v>18980</v>
      </c>
      <c r="G17" s="25">
        <v>15000</v>
      </c>
      <c r="H17" s="26">
        <f t="shared" si="0"/>
        <v>284700000</v>
      </c>
      <c r="I17" s="28"/>
    </row>
    <row r="18" spans="1:9" ht="21" customHeight="1">
      <c r="A18" s="33">
        <v>42886</v>
      </c>
      <c r="B18" s="10" t="s">
        <v>37</v>
      </c>
      <c r="C18" s="23" t="str">
        <f>VLOOKUP(B18,[24]Vine!$A$5:$F$178,3,0)</f>
        <v>Phan Thiết - Bình Thuận</v>
      </c>
      <c r="D18" s="23">
        <f>VLOOKUP(B18,[24]Vine!$A$5:$F$178,2,0)</f>
        <v>280853616</v>
      </c>
      <c r="E18" s="24" t="s">
        <v>36</v>
      </c>
      <c r="F18" s="24">
        <v>19360</v>
      </c>
      <c r="G18" s="25">
        <v>15000</v>
      </c>
      <c r="H18" s="26">
        <f t="shared" si="0"/>
        <v>290400000</v>
      </c>
      <c r="I18" s="28"/>
    </row>
    <row r="19" spans="1:9" ht="21" customHeight="1">
      <c r="A19" s="33">
        <v>42887</v>
      </c>
      <c r="B19" s="10" t="s">
        <v>32</v>
      </c>
      <c r="C19" s="23" t="str">
        <f>VLOOKUP(B19,[24]Vine!$A$5:$F$178,3,0)</f>
        <v>Long Hương - Bình Thuận</v>
      </c>
      <c r="D19" s="23" t="str">
        <f>VLOOKUP(B19,[24]Vine!$A$5:$F$178,2,0)</f>
        <v>020714486</v>
      </c>
      <c r="E19" s="24" t="s">
        <v>36</v>
      </c>
      <c r="F19" s="24">
        <v>19457</v>
      </c>
      <c r="G19" s="25">
        <v>15000</v>
      </c>
      <c r="H19" s="26">
        <f t="shared" si="0"/>
        <v>291855000</v>
      </c>
      <c r="I19" s="28"/>
    </row>
    <row r="20" spans="1:9" ht="21" customHeight="1">
      <c r="A20" s="33">
        <v>42887</v>
      </c>
      <c r="B20" s="10" t="s">
        <v>30</v>
      </c>
      <c r="C20" s="23" t="str">
        <f>VLOOKUP(B20,[24]Vine!$A$5:$F$178,3,0)</f>
        <v>Đức Linh - Bình Thuận</v>
      </c>
      <c r="D20" s="23">
        <f>VLOOKUP(B20,[24]Vine!$A$5:$F$178,2,0)</f>
        <v>260682094</v>
      </c>
      <c r="E20" s="24" t="s">
        <v>36</v>
      </c>
      <c r="F20" s="24">
        <v>18956</v>
      </c>
      <c r="G20" s="25">
        <v>15000</v>
      </c>
      <c r="H20" s="26">
        <f t="shared" si="0"/>
        <v>284340000</v>
      </c>
      <c r="I20" s="28"/>
    </row>
    <row r="21" spans="1:9" ht="21" customHeight="1">
      <c r="A21" s="33">
        <v>42887</v>
      </c>
      <c r="B21" s="10" t="s">
        <v>35</v>
      </c>
      <c r="C21" s="23" t="str">
        <f>VLOOKUP(B21,[24]Vine!$A$5:$F$178,3,0)</f>
        <v>Thanh Hải - Bình Thuận</v>
      </c>
      <c r="D21" s="23">
        <f>VLOOKUP(B21,[24]Vine!$A$5:$F$178,2,0)</f>
        <v>261005222</v>
      </c>
      <c r="E21" s="24" t="s">
        <v>36</v>
      </c>
      <c r="F21" s="24">
        <v>19752</v>
      </c>
      <c r="G21" s="25">
        <v>15000</v>
      </c>
      <c r="H21" s="26">
        <f t="shared" si="0"/>
        <v>296280000</v>
      </c>
      <c r="I21" s="28"/>
    </row>
    <row r="22" spans="1:9" ht="21" customHeight="1">
      <c r="A22" s="33">
        <v>42887</v>
      </c>
      <c r="B22" s="10" t="s">
        <v>31</v>
      </c>
      <c r="C22" s="23" t="str">
        <f>VLOOKUP(B22,[24]Vine!$A$5:$F$178,3,0)</f>
        <v>Hàm Tân - Bình Thuận</v>
      </c>
      <c r="D22" s="23">
        <f>VLOOKUP(B22,[24]Vine!$A$5:$F$178,2,0)</f>
        <v>260690910</v>
      </c>
      <c r="E22" s="24" t="s">
        <v>36</v>
      </c>
      <c r="F22" s="24">
        <v>19735</v>
      </c>
      <c r="G22" s="25">
        <v>15000</v>
      </c>
      <c r="H22" s="26">
        <f t="shared" si="0"/>
        <v>296025000</v>
      </c>
      <c r="I22" s="28"/>
    </row>
    <row r="23" spans="1:9" ht="21" customHeight="1">
      <c r="A23" s="33">
        <v>42887</v>
      </c>
      <c r="B23" s="10" t="s">
        <v>34</v>
      </c>
      <c r="C23" s="23" t="str">
        <f>VLOOKUP(B23,[24]Vine!$A$5:$F$178,3,0)</f>
        <v>Phan Thiết - Bình Thuận</v>
      </c>
      <c r="D23" s="23">
        <f>VLOOKUP(B23,[24]Vine!$A$5:$F$178,2,0)</f>
        <v>260850613</v>
      </c>
      <c r="E23" s="24" t="s">
        <v>36</v>
      </c>
      <c r="F23" s="29">
        <v>19765</v>
      </c>
      <c r="G23" s="25">
        <v>15000</v>
      </c>
      <c r="H23" s="26">
        <f t="shared" si="0"/>
        <v>296475000</v>
      </c>
      <c r="I23" s="28"/>
    </row>
    <row r="24" spans="1:9" ht="21" customHeight="1">
      <c r="A24" s="33">
        <v>42889</v>
      </c>
      <c r="B24" s="10" t="s">
        <v>38</v>
      </c>
      <c r="C24" s="23" t="str">
        <f>VLOOKUP(B24,[24]Vine!$A$5:$F$178,3,0)</f>
        <v>Đức Linh - Bình Thuận</v>
      </c>
      <c r="D24" s="23">
        <f>VLOOKUP(B24,[24]Vine!$A$5:$F$178,2,0)</f>
        <v>250746332</v>
      </c>
      <c r="E24" s="24" t="s">
        <v>36</v>
      </c>
      <c r="F24" s="24">
        <v>19780</v>
      </c>
      <c r="G24" s="25">
        <v>15000</v>
      </c>
      <c r="H24" s="26">
        <f t="shared" si="0"/>
        <v>296700000</v>
      </c>
      <c r="I24" s="28"/>
    </row>
    <row r="25" spans="1:9" ht="21" customHeight="1">
      <c r="A25" s="33">
        <v>42889</v>
      </c>
      <c r="B25" s="10" t="s">
        <v>33</v>
      </c>
      <c r="C25" s="23" t="str">
        <f>VLOOKUP(B25,[24]Vine!$A$5:$F$178,3,0)</f>
        <v>Phan Thiết - Bình Thuận</v>
      </c>
      <c r="D25" s="23">
        <f>VLOOKUP(B25,[24]Vine!$A$5:$F$178,2,0)</f>
        <v>260178873</v>
      </c>
      <c r="E25" s="24" t="s">
        <v>36</v>
      </c>
      <c r="F25" s="24">
        <v>19680</v>
      </c>
      <c r="G25" s="25">
        <v>15000</v>
      </c>
      <c r="H25" s="26">
        <f t="shared" si="0"/>
        <v>295200000</v>
      </c>
      <c r="I25" s="28"/>
    </row>
    <row r="26" spans="1:9" ht="21" customHeight="1">
      <c r="A26" s="33">
        <v>42889</v>
      </c>
      <c r="B26" s="10" t="s">
        <v>30</v>
      </c>
      <c r="C26" s="23" t="str">
        <f>VLOOKUP(B26,[24]Vine!$A$5:$F$178,3,0)</f>
        <v>Đức Linh - Bình Thuận</v>
      </c>
      <c r="D26" s="23">
        <f>VLOOKUP(B26,[24]Vine!$A$5:$F$178,2,0)</f>
        <v>260682094</v>
      </c>
      <c r="E26" s="24" t="s">
        <v>36</v>
      </c>
      <c r="F26" s="24">
        <v>19740</v>
      </c>
      <c r="G26" s="25">
        <v>15000</v>
      </c>
      <c r="H26" s="26">
        <f t="shared" si="0"/>
        <v>296100000</v>
      </c>
      <c r="I26" s="28"/>
    </row>
    <row r="27" spans="1:9" ht="21" customHeight="1">
      <c r="A27" s="33">
        <v>42889</v>
      </c>
      <c r="B27" s="10" t="s">
        <v>32</v>
      </c>
      <c r="C27" s="23" t="str">
        <f>VLOOKUP(B27,[24]Vine!$A$5:$F$178,3,0)</f>
        <v>Long Hương - Bình Thuận</v>
      </c>
      <c r="D27" s="23" t="str">
        <f>VLOOKUP(B27,[24]Vine!$A$5:$F$178,2,0)</f>
        <v>020714486</v>
      </c>
      <c r="E27" s="24" t="s">
        <v>36</v>
      </c>
      <c r="F27" s="24">
        <v>19875</v>
      </c>
      <c r="G27" s="25">
        <v>15000</v>
      </c>
      <c r="H27" s="26">
        <f t="shared" si="0"/>
        <v>298125000</v>
      </c>
      <c r="I27" s="28"/>
    </row>
    <row r="28" spans="1:9" ht="21" customHeight="1">
      <c r="A28" s="33">
        <v>42889</v>
      </c>
      <c r="B28" s="10" t="s">
        <v>37</v>
      </c>
      <c r="C28" s="23" t="str">
        <f>VLOOKUP(B28,[24]Vine!$A$5:$F$178,3,0)</f>
        <v>Phan Thiết - Bình Thuận</v>
      </c>
      <c r="D28" s="23">
        <f>VLOOKUP(B28,[24]Vine!$A$5:$F$178,2,0)</f>
        <v>280853616</v>
      </c>
      <c r="E28" s="24" t="s">
        <v>36</v>
      </c>
      <c r="F28" s="24">
        <v>19880</v>
      </c>
      <c r="G28" s="25">
        <v>15000</v>
      </c>
      <c r="H28" s="26">
        <f t="shared" si="0"/>
        <v>298200000</v>
      </c>
      <c r="I28" s="28"/>
    </row>
    <row r="29" spans="1:9" ht="21" customHeight="1">
      <c r="A29" s="33">
        <v>42891</v>
      </c>
      <c r="B29" s="10" t="s">
        <v>35</v>
      </c>
      <c r="C29" s="23" t="str">
        <f>VLOOKUP(B29,[24]Vine!$A$5:$F$178,3,0)</f>
        <v>Thanh Hải - Bình Thuận</v>
      </c>
      <c r="D29" s="23">
        <f>VLOOKUP(B29,[24]Vine!$A$5:$F$178,2,0)</f>
        <v>261005222</v>
      </c>
      <c r="E29" s="24" t="s">
        <v>36</v>
      </c>
      <c r="F29" s="24">
        <v>18930</v>
      </c>
      <c r="G29" s="25">
        <v>15000</v>
      </c>
      <c r="H29" s="26">
        <f t="shared" si="0"/>
        <v>283950000</v>
      </c>
      <c r="I29" s="28"/>
    </row>
    <row r="30" spans="1:9" ht="21" customHeight="1">
      <c r="A30" s="33">
        <v>42891</v>
      </c>
      <c r="B30" s="10" t="s">
        <v>34</v>
      </c>
      <c r="C30" s="23" t="str">
        <f>VLOOKUP(B30,[24]Vine!$A$5:$F$178,3,0)</f>
        <v>Phan Thiết - Bình Thuận</v>
      </c>
      <c r="D30" s="23">
        <f>VLOOKUP(B30,[24]Vine!$A$5:$F$178,2,0)</f>
        <v>260850613</v>
      </c>
      <c r="E30" s="24" t="s">
        <v>36</v>
      </c>
      <c r="F30" s="24">
        <v>19650</v>
      </c>
      <c r="G30" s="25">
        <v>15000</v>
      </c>
      <c r="H30" s="26">
        <f t="shared" si="0"/>
        <v>294750000</v>
      </c>
      <c r="I30" s="28"/>
    </row>
    <row r="31" spans="1:9" ht="21" customHeight="1">
      <c r="A31" s="33">
        <v>42891</v>
      </c>
      <c r="B31" s="10" t="s">
        <v>31</v>
      </c>
      <c r="C31" s="23" t="str">
        <f>VLOOKUP(B31,[24]Vine!$A$5:$F$178,3,0)</f>
        <v>Hàm Tân - Bình Thuận</v>
      </c>
      <c r="D31" s="23">
        <f>VLOOKUP(B31,[24]Vine!$A$5:$F$178,2,0)</f>
        <v>260690910</v>
      </c>
      <c r="E31" s="24" t="s">
        <v>36</v>
      </c>
      <c r="F31" s="24">
        <v>18957</v>
      </c>
      <c r="G31" s="25">
        <v>15000</v>
      </c>
      <c r="H31" s="26">
        <f t="shared" si="0"/>
        <v>284355000</v>
      </c>
      <c r="I31" s="28"/>
    </row>
    <row r="32" spans="1:9" ht="21" customHeight="1">
      <c r="A32" s="33">
        <v>42891</v>
      </c>
      <c r="B32" s="10" t="s">
        <v>38</v>
      </c>
      <c r="C32" s="23" t="str">
        <f>VLOOKUP(B32,[24]Vine!$A$5:$F$178,3,0)</f>
        <v>Đức Linh - Bình Thuận</v>
      </c>
      <c r="D32" s="23">
        <f>VLOOKUP(B32,[24]Vine!$A$5:$F$178,2,0)</f>
        <v>250746332</v>
      </c>
      <c r="E32" s="24" t="s">
        <v>36</v>
      </c>
      <c r="F32" s="24">
        <f>369460-SUM(F14:F31)</f>
        <v>19275</v>
      </c>
      <c r="G32" s="25">
        <v>15000</v>
      </c>
      <c r="H32" s="26">
        <f t="shared" si="0"/>
        <v>289125000</v>
      </c>
      <c r="I32" s="28"/>
    </row>
    <row r="33" spans="1:11" ht="21" customHeight="1">
      <c r="A33" s="21"/>
      <c r="B33" s="22"/>
      <c r="C33" s="23"/>
      <c r="D33" s="23"/>
      <c r="E33" s="24"/>
      <c r="F33" s="24"/>
      <c r="G33" s="25"/>
      <c r="H33" s="26"/>
      <c r="I33" s="26"/>
    </row>
    <row r="34" spans="1:11">
      <c r="A34" s="2" t="s">
        <v>21</v>
      </c>
      <c r="C34" s="11">
        <f>SUM(H14:H33)</f>
        <v>5541900000</v>
      </c>
      <c r="D34" s="11"/>
      <c r="K34" s="30"/>
    </row>
    <row r="35" spans="1:11">
      <c r="C35" s="12"/>
      <c r="D35" s="4"/>
      <c r="G35" s="31" t="s">
        <v>71</v>
      </c>
      <c r="H35" s="13"/>
      <c r="I35" s="13"/>
    </row>
    <row r="36" spans="1:11">
      <c r="B36" s="14" t="s">
        <v>22</v>
      </c>
      <c r="G36" s="15" t="s">
        <v>23</v>
      </c>
    </row>
    <row r="37" spans="1:11">
      <c r="B37" s="16" t="s">
        <v>24</v>
      </c>
      <c r="D37" s="17"/>
      <c r="G37" s="18" t="s">
        <v>25</v>
      </c>
    </row>
    <row r="38" spans="1:11">
      <c r="B38" s="16"/>
      <c r="D38" s="17"/>
      <c r="G38" s="18"/>
    </row>
    <row r="39" spans="1:11">
      <c r="B39" s="16"/>
      <c r="D39" s="17"/>
      <c r="G39" s="18"/>
    </row>
    <row r="40" spans="1:11">
      <c r="B40" s="16"/>
      <c r="D40" s="17"/>
      <c r="G40" s="18"/>
    </row>
    <row r="41" spans="1:11">
      <c r="B41" s="16"/>
      <c r="D41" s="17"/>
      <c r="G41" s="18"/>
    </row>
    <row r="42" spans="1:11">
      <c r="B42" s="16"/>
      <c r="D42" s="17"/>
      <c r="G42" s="18"/>
    </row>
    <row r="43" spans="1:11">
      <c r="B43" s="19" t="s">
        <v>29</v>
      </c>
      <c r="C43" s="19"/>
      <c r="F43" s="109"/>
      <c r="G43" s="109"/>
      <c r="H43" s="109"/>
    </row>
    <row r="44" spans="1:11" ht="17.25" hidden="1" customHeight="1">
      <c r="B44" s="19"/>
      <c r="C44" s="19"/>
      <c r="F44" s="77"/>
      <c r="G44" s="77"/>
      <c r="H44" s="77"/>
    </row>
    <row r="45" spans="1:11" ht="17.25" hidden="1" customHeight="1">
      <c r="B45" s="19"/>
      <c r="C45" s="19"/>
      <c r="F45" s="77"/>
      <c r="G45" s="77"/>
      <c r="H45" s="77"/>
    </row>
    <row r="46" spans="1:11" ht="17.25" hidden="1" customHeight="1">
      <c r="B46" s="19"/>
      <c r="C46" s="19"/>
      <c r="F46" s="77"/>
      <c r="G46" s="77"/>
      <c r="H46" s="77"/>
    </row>
    <row r="47" spans="1:11" ht="17.25" hidden="1" customHeight="1">
      <c r="B47" s="19"/>
      <c r="C47" s="19"/>
      <c r="F47" s="77"/>
      <c r="G47" s="77"/>
      <c r="H47" s="77"/>
    </row>
    <row r="48" spans="1:11" ht="24" customHeight="1"/>
    <row r="49" spans="1:9">
      <c r="A49" s="20" t="s">
        <v>26</v>
      </c>
    </row>
    <row r="50" spans="1:9" ht="33.75" customHeight="1">
      <c r="A50" s="110" t="s">
        <v>27</v>
      </c>
      <c r="B50" s="111"/>
      <c r="C50" s="111"/>
      <c r="D50" s="111"/>
      <c r="E50" s="111"/>
      <c r="F50" s="111"/>
      <c r="G50" s="111"/>
      <c r="H50" s="111"/>
      <c r="I50" s="111"/>
    </row>
    <row r="51" spans="1:9" ht="33.75" customHeight="1">
      <c r="A51" s="110" t="s">
        <v>28</v>
      </c>
      <c r="B51" s="110"/>
      <c r="C51" s="110"/>
      <c r="D51" s="110"/>
      <c r="E51" s="110"/>
      <c r="F51" s="110"/>
      <c r="G51" s="110"/>
      <c r="H51" s="110"/>
      <c r="I51" s="110"/>
    </row>
  </sheetData>
  <autoFilter ref="A13:I32"/>
  <mergeCells count="9">
    <mergeCell ref="F43:H43"/>
    <mergeCell ref="A50:I50"/>
    <mergeCell ref="A51:I51"/>
    <mergeCell ref="A1:G3"/>
    <mergeCell ref="H1:I4"/>
    <mergeCell ref="A4:G4"/>
    <mergeCell ref="A11:A12"/>
    <mergeCell ref="B11:D11"/>
    <mergeCell ref="E11:H11"/>
  </mergeCells>
  <conditionalFormatting sqref="C5:E6 F6">
    <cfRule type="cellIs" dxfId="11" priority="1" stopIfTrue="1" operator="equal">
      <formula>"Döõ lieäu sai"</formula>
    </cfRule>
  </conditionalFormatting>
  <pageMargins left="0.5" right="0" top="0.3" bottom="0.3" header="0.3" footer="0.3"/>
  <pageSetup orientation="landscape"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
  <sheetViews>
    <sheetView topLeftCell="A13" workbookViewId="0">
      <selection activeCell="A7" sqref="A1:XFD1048576"/>
    </sheetView>
  </sheetViews>
  <sheetFormatPr defaultRowHeight="17.25"/>
  <cols>
    <col min="1" max="1" width="11" style="2" customWidth="1"/>
    <col min="2" max="2" width="21" style="1" customWidth="1"/>
    <col min="3" max="3" width="21.625" style="1" customWidth="1"/>
    <col min="4" max="4" width="12.125" style="1" customWidth="1"/>
    <col min="5" max="5" width="13.375" style="1" customWidth="1"/>
    <col min="6" max="6" width="10.625" style="4" customWidth="1"/>
    <col min="7" max="7" width="9.25" style="4" customWidth="1"/>
    <col min="8" max="8" width="11.25" style="1" customWidth="1"/>
    <col min="9" max="9" width="9.5" style="1" customWidth="1"/>
    <col min="11" max="11" width="16.5" bestFit="1" customWidth="1"/>
    <col min="12" max="12" width="1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112" t="s">
        <v>0</v>
      </c>
      <c r="B1" s="112"/>
      <c r="C1" s="112"/>
      <c r="D1" s="112"/>
      <c r="E1" s="112"/>
      <c r="F1" s="112"/>
      <c r="G1" s="113"/>
      <c r="H1" s="114" t="s">
        <v>1</v>
      </c>
      <c r="I1" s="115"/>
    </row>
    <row r="2" spans="1:9">
      <c r="A2" s="112"/>
      <c r="B2" s="112"/>
      <c r="C2" s="112"/>
      <c r="D2" s="112"/>
      <c r="E2" s="112"/>
      <c r="F2" s="112"/>
      <c r="G2" s="113"/>
      <c r="H2" s="116"/>
      <c r="I2" s="117"/>
    </row>
    <row r="3" spans="1:9">
      <c r="A3" s="112"/>
      <c r="B3" s="112"/>
      <c r="C3" s="112"/>
      <c r="D3" s="112"/>
      <c r="E3" s="112"/>
      <c r="F3" s="112"/>
      <c r="G3" s="113"/>
      <c r="H3" s="116"/>
      <c r="I3" s="117"/>
    </row>
    <row r="4" spans="1:9">
      <c r="A4" s="120" t="s">
        <v>64</v>
      </c>
      <c r="B4" s="120"/>
      <c r="C4" s="120"/>
      <c r="D4" s="120"/>
      <c r="E4" s="120"/>
      <c r="F4" s="120"/>
      <c r="G4" s="121"/>
      <c r="H4" s="118"/>
      <c r="I4" s="119"/>
    </row>
    <row r="5" spans="1:9" ht="20.25">
      <c r="C5" s="3"/>
      <c r="D5" s="3"/>
    </row>
    <row r="6" spans="1:9">
      <c r="A6" s="2" t="s">
        <v>2</v>
      </c>
      <c r="E6" s="1" t="s">
        <v>3</v>
      </c>
    </row>
    <row r="7" spans="1:9">
      <c r="A7" s="2" t="s">
        <v>4</v>
      </c>
    </row>
    <row r="8" spans="1:9">
      <c r="A8" s="2" t="s">
        <v>5</v>
      </c>
    </row>
    <row r="9" spans="1:9">
      <c r="A9" s="2" t="s">
        <v>6</v>
      </c>
    </row>
    <row r="11" spans="1:9">
      <c r="A11" s="122" t="s">
        <v>7</v>
      </c>
      <c r="B11" s="124" t="s">
        <v>8</v>
      </c>
      <c r="C11" s="125"/>
      <c r="D11" s="126"/>
      <c r="E11" s="127" t="s">
        <v>9</v>
      </c>
      <c r="F11" s="127"/>
      <c r="G11" s="127"/>
      <c r="H11" s="127"/>
      <c r="I11" s="88" t="s">
        <v>10</v>
      </c>
    </row>
    <row r="12" spans="1:9" ht="28.5">
      <c r="A12" s="123"/>
      <c r="B12" s="88" t="s">
        <v>11</v>
      </c>
      <c r="C12" s="88" t="s">
        <v>12</v>
      </c>
      <c r="D12" s="88" t="s">
        <v>13</v>
      </c>
      <c r="E12" s="88" t="s">
        <v>14</v>
      </c>
      <c r="F12" s="5" t="s">
        <v>15</v>
      </c>
      <c r="G12" s="5" t="s">
        <v>16</v>
      </c>
      <c r="H12" s="6" t="s">
        <v>17</v>
      </c>
      <c r="I12" s="88"/>
    </row>
    <row r="13" spans="1:9">
      <c r="A13" s="7" t="s">
        <v>18</v>
      </c>
      <c r="B13" s="8">
        <v>2</v>
      </c>
      <c r="C13" s="8">
        <v>3</v>
      </c>
      <c r="D13" s="8">
        <v>4</v>
      </c>
      <c r="E13" s="8">
        <v>5</v>
      </c>
      <c r="F13" s="9" t="s">
        <v>19</v>
      </c>
      <c r="G13" s="9" t="s">
        <v>20</v>
      </c>
      <c r="H13" s="8">
        <v>8</v>
      </c>
      <c r="I13" s="8">
        <v>9</v>
      </c>
    </row>
    <row r="14" spans="1:9" ht="19.5" customHeight="1">
      <c r="A14" s="83">
        <v>42883</v>
      </c>
      <c r="B14" s="10" t="s">
        <v>43</v>
      </c>
      <c r="C14" s="23" t="str">
        <f>VLOOKUP(B14,[24]Vine!$A$5:$F$178,3,0)</f>
        <v>Vũng Tàu</v>
      </c>
      <c r="D14" s="23">
        <f>VLOOKUP(B14,[24]Vine!$A$5:$F$178,2,0)</f>
        <v>270176960</v>
      </c>
      <c r="E14" s="24" t="s">
        <v>45</v>
      </c>
      <c r="F14" s="24">
        <v>5720</v>
      </c>
      <c r="G14" s="25">
        <v>15000</v>
      </c>
      <c r="H14" s="26">
        <f t="shared" ref="H14:H24" si="0">F14*G14</f>
        <v>85800000</v>
      </c>
      <c r="I14" s="27"/>
    </row>
    <row r="15" spans="1:9" ht="19.5" customHeight="1">
      <c r="A15" s="83">
        <v>42883</v>
      </c>
      <c r="B15" s="10" t="s">
        <v>39</v>
      </c>
      <c r="C15" s="23" t="str">
        <f>VLOOKUP(B15,[24]Vine!$A$5:$F$178,3,0)</f>
        <v>Vũng Tàu</v>
      </c>
      <c r="D15" s="23">
        <f>VLOOKUP(B15,[24]Vine!$A$5:$F$178,2,0)</f>
        <v>260456563</v>
      </c>
      <c r="E15" s="24" t="s">
        <v>45</v>
      </c>
      <c r="F15" s="24">
        <v>5735</v>
      </c>
      <c r="G15" s="25">
        <v>15000</v>
      </c>
      <c r="H15" s="26">
        <f t="shared" si="0"/>
        <v>86025000</v>
      </c>
      <c r="I15" s="28"/>
    </row>
    <row r="16" spans="1:9" ht="19.5" customHeight="1">
      <c r="A16" s="83">
        <v>42883</v>
      </c>
      <c r="B16" s="10" t="s">
        <v>61</v>
      </c>
      <c r="C16" s="23" t="str">
        <f>VLOOKUP(B16,[24]Vine!$A$5:$F$178,3,0)</f>
        <v>Vũng Tàu</v>
      </c>
      <c r="D16" s="23">
        <f>VLOOKUP(B16,[24]Vine!$A$5:$F$178,2,0)</f>
        <v>271181056</v>
      </c>
      <c r="E16" s="24" t="s">
        <v>45</v>
      </c>
      <c r="F16" s="24">
        <v>5530</v>
      </c>
      <c r="G16" s="25">
        <v>15000</v>
      </c>
      <c r="H16" s="26">
        <f t="shared" si="0"/>
        <v>82950000</v>
      </c>
      <c r="I16" s="28"/>
    </row>
    <row r="17" spans="1:12" ht="19.5" customHeight="1">
      <c r="A17" s="83">
        <v>42883</v>
      </c>
      <c r="B17" s="10" t="s">
        <v>42</v>
      </c>
      <c r="C17" s="23" t="str">
        <f>VLOOKUP(B17,[24]Vine!$A$5:$F$178,3,0)</f>
        <v>Vũng Tàu</v>
      </c>
      <c r="D17" s="23">
        <f>VLOOKUP(B17,[24]Vine!$A$5:$F$178,2,0)</f>
        <v>270176684</v>
      </c>
      <c r="E17" s="24" t="s">
        <v>45</v>
      </c>
      <c r="F17" s="24">
        <v>5660</v>
      </c>
      <c r="G17" s="25">
        <v>15000</v>
      </c>
      <c r="H17" s="26">
        <f t="shared" si="0"/>
        <v>84900000</v>
      </c>
      <c r="I17" s="28"/>
    </row>
    <row r="18" spans="1:12" ht="19.5" customHeight="1">
      <c r="A18" s="83">
        <v>42885</v>
      </c>
      <c r="B18" s="10" t="s">
        <v>41</v>
      </c>
      <c r="C18" s="23" t="str">
        <f>VLOOKUP(B18,[24]Vine!$A$5:$F$178,3,0)</f>
        <v>Vũng Tàu</v>
      </c>
      <c r="D18" s="23">
        <f>VLOOKUP(B18,[24]Vine!$A$5:$F$178,2,0)</f>
        <v>270106056</v>
      </c>
      <c r="E18" s="24" t="s">
        <v>45</v>
      </c>
      <c r="F18" s="24">
        <v>5520</v>
      </c>
      <c r="G18" s="25">
        <v>15000</v>
      </c>
      <c r="H18" s="26">
        <f t="shared" si="0"/>
        <v>82800000</v>
      </c>
      <c r="I18" s="28"/>
    </row>
    <row r="19" spans="1:12" ht="19.5" customHeight="1">
      <c r="A19" s="83">
        <v>42885</v>
      </c>
      <c r="B19" s="10" t="s">
        <v>40</v>
      </c>
      <c r="C19" s="23" t="str">
        <f>VLOOKUP(B19,[24]Vine!$A$5:$F$178,3,0)</f>
        <v>Vũng Tàu</v>
      </c>
      <c r="D19" s="23">
        <f>VLOOKUP(B19,[24]Vine!$A$5:$F$178,2,0)</f>
        <v>261183075</v>
      </c>
      <c r="E19" s="24" t="s">
        <v>45</v>
      </c>
      <c r="F19" s="24">
        <v>5890</v>
      </c>
      <c r="G19" s="25">
        <v>15000</v>
      </c>
      <c r="H19" s="26">
        <f t="shared" si="0"/>
        <v>88350000</v>
      </c>
      <c r="I19" s="28"/>
    </row>
    <row r="20" spans="1:12" ht="19.5" customHeight="1">
      <c r="A20" s="83">
        <v>42885</v>
      </c>
      <c r="B20" s="10" t="s">
        <v>44</v>
      </c>
      <c r="C20" s="23" t="str">
        <f>VLOOKUP(B20,[24]Vine!$A$5:$F$178,3,0)</f>
        <v>Vũng Tàu</v>
      </c>
      <c r="D20" s="23">
        <f>VLOOKUP(B20,[24]Vine!$A$5:$F$178,2,0)</f>
        <v>270986506</v>
      </c>
      <c r="E20" s="24" t="s">
        <v>45</v>
      </c>
      <c r="F20" s="24">
        <v>5580</v>
      </c>
      <c r="G20" s="25">
        <v>15000</v>
      </c>
      <c r="H20" s="26">
        <f t="shared" si="0"/>
        <v>83700000</v>
      </c>
      <c r="I20" s="28"/>
      <c r="K20" s="92"/>
      <c r="L20" s="93"/>
    </row>
    <row r="21" spans="1:12" ht="19.5" customHeight="1">
      <c r="A21" s="83">
        <v>42887</v>
      </c>
      <c r="B21" s="10" t="s">
        <v>39</v>
      </c>
      <c r="C21" s="23" t="str">
        <f>VLOOKUP(B21,[24]Vine!$A$5:$F$178,3,0)</f>
        <v>Vũng Tàu</v>
      </c>
      <c r="D21" s="23">
        <f>VLOOKUP(B21,[24]Vine!$A$5:$F$178,2,0)</f>
        <v>260456563</v>
      </c>
      <c r="E21" s="24" t="s">
        <v>45</v>
      </c>
      <c r="F21" s="24">
        <v>5745</v>
      </c>
      <c r="G21" s="25">
        <v>15000</v>
      </c>
      <c r="H21" s="26">
        <f t="shared" si="0"/>
        <v>86175000</v>
      </c>
      <c r="I21" s="28"/>
      <c r="K21" s="92"/>
    </row>
    <row r="22" spans="1:12" ht="19.5" customHeight="1">
      <c r="A22" s="83">
        <v>42887</v>
      </c>
      <c r="B22" s="10" t="s">
        <v>61</v>
      </c>
      <c r="C22" s="23" t="str">
        <f>VLOOKUP(B22,[24]Vine!$A$5:$F$178,3,0)</f>
        <v>Vũng Tàu</v>
      </c>
      <c r="D22" s="23">
        <f>VLOOKUP(B22,[24]Vine!$A$5:$F$178,2,0)</f>
        <v>271181056</v>
      </c>
      <c r="E22" s="24" t="s">
        <v>45</v>
      </c>
      <c r="F22" s="24">
        <v>5680</v>
      </c>
      <c r="G22" s="25">
        <v>15000</v>
      </c>
      <c r="H22" s="26">
        <f t="shared" si="0"/>
        <v>85200000</v>
      </c>
      <c r="I22" s="28"/>
    </row>
    <row r="23" spans="1:12" ht="19.5" customHeight="1">
      <c r="A23" s="83">
        <v>42887</v>
      </c>
      <c r="B23" s="10" t="s">
        <v>42</v>
      </c>
      <c r="C23" s="23" t="str">
        <f>VLOOKUP(B23,[24]Vine!$A$5:$F$178,3,0)</f>
        <v>Vũng Tàu</v>
      </c>
      <c r="D23" s="23">
        <f>VLOOKUP(B23,[24]Vine!$A$5:$F$178,2,0)</f>
        <v>270176684</v>
      </c>
      <c r="E23" s="24" t="s">
        <v>45</v>
      </c>
      <c r="F23" s="29">
        <v>5630</v>
      </c>
      <c r="G23" s="25">
        <v>15000</v>
      </c>
      <c r="H23" s="26">
        <f t="shared" si="0"/>
        <v>84450000</v>
      </c>
      <c r="I23" s="28"/>
    </row>
    <row r="24" spans="1:12" ht="19.5" customHeight="1">
      <c r="A24" s="83">
        <v>42887</v>
      </c>
      <c r="B24" s="10" t="s">
        <v>43</v>
      </c>
      <c r="C24" s="23" t="str">
        <f>VLOOKUP(B24,[24]Vine!$A$5:$F$178,3,0)</f>
        <v>Vũng Tàu</v>
      </c>
      <c r="D24" s="23">
        <f>VLOOKUP(B24,[24]Vine!$A$5:$F$178,2,0)</f>
        <v>270176960</v>
      </c>
      <c r="E24" s="24" t="s">
        <v>45</v>
      </c>
      <c r="F24" s="24">
        <v>5776</v>
      </c>
      <c r="G24" s="25">
        <v>15000</v>
      </c>
      <c r="H24" s="26">
        <f t="shared" si="0"/>
        <v>86640000</v>
      </c>
      <c r="I24" s="28"/>
      <c r="L24" s="30"/>
    </row>
    <row r="25" spans="1:12" ht="19.5" customHeight="1">
      <c r="A25" s="83">
        <v>42889</v>
      </c>
      <c r="B25" s="10" t="s">
        <v>40</v>
      </c>
      <c r="C25" s="23" t="str">
        <f>VLOOKUP(B25,[24]Vine!$A$5:$F$178,3,0)</f>
        <v>Vũng Tàu</v>
      </c>
      <c r="D25" s="23">
        <f>VLOOKUP(B25,[24]Vine!$A$5:$F$178,2,0)</f>
        <v>261183075</v>
      </c>
      <c r="E25" s="24" t="s">
        <v>45</v>
      </c>
      <c r="F25" s="24">
        <v>5534</v>
      </c>
      <c r="G25" s="25">
        <v>15000</v>
      </c>
      <c r="H25" s="26">
        <f t="shared" ref="H25:H31" si="1">F25*G25</f>
        <v>83010000</v>
      </c>
      <c r="I25" s="28"/>
      <c r="L25" s="30"/>
    </row>
    <row r="26" spans="1:12" ht="19.5" customHeight="1">
      <c r="A26" s="83">
        <v>42889</v>
      </c>
      <c r="B26" s="10" t="s">
        <v>41</v>
      </c>
      <c r="C26" s="23" t="str">
        <f>VLOOKUP(B26,[24]Vine!$A$5:$F$178,3,0)</f>
        <v>Vũng Tàu</v>
      </c>
      <c r="D26" s="23">
        <f>VLOOKUP(B26,[24]Vine!$A$5:$F$178,2,0)</f>
        <v>270106056</v>
      </c>
      <c r="E26" s="24" t="s">
        <v>45</v>
      </c>
      <c r="F26" s="24">
        <v>5640</v>
      </c>
      <c r="G26" s="25">
        <v>15000</v>
      </c>
      <c r="H26" s="26">
        <f t="shared" si="1"/>
        <v>84600000</v>
      </c>
      <c r="I26" s="28"/>
    </row>
    <row r="27" spans="1:12" ht="19.5" customHeight="1">
      <c r="A27" s="83">
        <v>42889</v>
      </c>
      <c r="B27" s="10" t="s">
        <v>44</v>
      </c>
      <c r="C27" s="23" t="str">
        <f>VLOOKUP(B27,[24]Vine!$A$5:$F$178,3,0)</f>
        <v>Vũng Tàu</v>
      </c>
      <c r="D27" s="23">
        <f>VLOOKUP(B27,[24]Vine!$A$5:$F$178,2,0)</f>
        <v>270986506</v>
      </c>
      <c r="E27" s="24" t="s">
        <v>45</v>
      </c>
      <c r="F27" s="24">
        <v>5560</v>
      </c>
      <c r="G27" s="25">
        <v>15000</v>
      </c>
      <c r="H27" s="26">
        <f t="shared" si="1"/>
        <v>83400000</v>
      </c>
      <c r="I27" s="28"/>
    </row>
    <row r="28" spans="1:12" ht="19.5" customHeight="1">
      <c r="A28" s="83">
        <v>42891</v>
      </c>
      <c r="B28" s="10" t="s">
        <v>39</v>
      </c>
      <c r="C28" s="23" t="str">
        <f>VLOOKUP(B28,[24]Vine!$A$5:$F$178,3,0)</f>
        <v>Vũng Tàu</v>
      </c>
      <c r="D28" s="23">
        <f>VLOOKUP(B28,[24]Vine!$A$5:$F$178,2,0)</f>
        <v>260456563</v>
      </c>
      <c r="E28" s="24" t="s">
        <v>72</v>
      </c>
      <c r="F28" s="24">
        <v>4420</v>
      </c>
      <c r="G28" s="25">
        <v>18000</v>
      </c>
      <c r="H28" s="26">
        <f t="shared" si="1"/>
        <v>79560000</v>
      </c>
      <c r="I28" s="28"/>
    </row>
    <row r="29" spans="1:12" ht="19.5" customHeight="1">
      <c r="A29" s="83">
        <v>42891</v>
      </c>
      <c r="B29" s="10" t="s">
        <v>61</v>
      </c>
      <c r="C29" s="23" t="str">
        <f>VLOOKUP(B29,[24]Vine!$A$5:$F$178,3,0)</f>
        <v>Vũng Tàu</v>
      </c>
      <c r="D29" s="23">
        <f>VLOOKUP(B29,[24]Vine!$A$5:$F$178,2,0)</f>
        <v>271181056</v>
      </c>
      <c r="E29" s="24" t="s">
        <v>72</v>
      </c>
      <c r="F29" s="24">
        <v>4350</v>
      </c>
      <c r="G29" s="25">
        <v>18000</v>
      </c>
      <c r="H29" s="26">
        <f t="shared" si="1"/>
        <v>78300000</v>
      </c>
      <c r="I29" s="28"/>
    </row>
    <row r="30" spans="1:12" ht="19.5" customHeight="1">
      <c r="A30" s="83">
        <v>42891</v>
      </c>
      <c r="B30" s="10" t="s">
        <v>42</v>
      </c>
      <c r="C30" s="23" t="str">
        <f>VLOOKUP(B30,[24]Vine!$A$5:$F$178,3,0)</f>
        <v>Vũng Tàu</v>
      </c>
      <c r="D30" s="23">
        <f>VLOOKUP(B30,[24]Vine!$A$5:$F$178,2,0)</f>
        <v>270176684</v>
      </c>
      <c r="E30" s="24" t="s">
        <v>72</v>
      </c>
      <c r="F30" s="24">
        <v>4230</v>
      </c>
      <c r="G30" s="25">
        <v>18000</v>
      </c>
      <c r="H30" s="26">
        <f t="shared" si="1"/>
        <v>76140000</v>
      </c>
      <c r="I30" s="28"/>
    </row>
    <row r="31" spans="1:12" ht="19.5" customHeight="1">
      <c r="A31" s="83">
        <v>42891</v>
      </c>
      <c r="B31" s="10" t="s">
        <v>40</v>
      </c>
      <c r="C31" s="23" t="str">
        <f>VLOOKUP(B31,[24]Vine!$A$5:$F$178,3,0)</f>
        <v>Vũng Tàu</v>
      </c>
      <c r="D31" s="23">
        <f>VLOOKUP(B31,[24]Vine!$A$5:$F$178,2,0)</f>
        <v>261183075</v>
      </c>
      <c r="E31" s="24" t="s">
        <v>72</v>
      </c>
      <c r="F31" s="24">
        <v>4600</v>
      </c>
      <c r="G31" s="25">
        <v>18000</v>
      </c>
      <c r="H31" s="26">
        <f t="shared" si="1"/>
        <v>82800000</v>
      </c>
      <c r="I31" s="28"/>
    </row>
    <row r="32" spans="1:12" ht="21" customHeight="1">
      <c r="A32" s="21"/>
      <c r="B32" s="22"/>
      <c r="C32" s="23"/>
      <c r="D32" s="23"/>
      <c r="E32" s="24"/>
      <c r="F32" s="24"/>
      <c r="G32" s="25"/>
      <c r="H32" s="26"/>
      <c r="I32" s="26"/>
    </row>
    <row r="33" spans="1:11">
      <c r="A33" s="2" t="s">
        <v>21</v>
      </c>
      <c r="C33" s="11">
        <f>SUM(H14:H32)</f>
        <v>1504800000</v>
      </c>
      <c r="D33" s="11"/>
      <c r="K33" s="30"/>
    </row>
    <row r="34" spans="1:11">
      <c r="C34" s="12"/>
      <c r="D34" s="4"/>
      <c r="G34" s="31" t="s">
        <v>65</v>
      </c>
      <c r="H34" s="13"/>
      <c r="I34" s="13"/>
      <c r="K34" s="30"/>
    </row>
    <row r="35" spans="1:11">
      <c r="B35" s="14" t="s">
        <v>22</v>
      </c>
      <c r="G35" s="15" t="s">
        <v>23</v>
      </c>
    </row>
    <row r="36" spans="1:11">
      <c r="B36" s="16" t="s">
        <v>24</v>
      </c>
      <c r="D36" s="17"/>
      <c r="G36" s="18" t="s">
        <v>25</v>
      </c>
    </row>
    <row r="37" spans="1:11">
      <c r="B37" s="16"/>
      <c r="D37" s="17"/>
      <c r="G37" s="18"/>
    </row>
    <row r="38" spans="1:11">
      <c r="B38" s="16"/>
      <c r="D38" s="17"/>
      <c r="G38" s="18"/>
    </row>
    <row r="39" spans="1:11">
      <c r="B39" s="16"/>
      <c r="C39" s="12"/>
      <c r="D39" s="17"/>
      <c r="G39" s="18"/>
    </row>
    <row r="40" spans="1:11">
      <c r="B40" s="16"/>
      <c r="D40" s="17"/>
      <c r="G40" s="18"/>
    </row>
    <row r="41" spans="1:11">
      <c r="B41" s="16"/>
      <c r="C41" s="12"/>
      <c r="D41" s="17"/>
      <c r="G41" s="18"/>
    </row>
    <row r="42" spans="1:11">
      <c r="B42" s="19" t="s">
        <v>29</v>
      </c>
      <c r="C42" s="19"/>
      <c r="F42" s="109"/>
      <c r="G42" s="109"/>
      <c r="H42" s="109"/>
    </row>
    <row r="43" spans="1:11">
      <c r="B43" s="19"/>
      <c r="C43" s="19"/>
      <c r="F43" s="87"/>
      <c r="G43" s="87"/>
      <c r="H43" s="87"/>
    </row>
    <row r="44" spans="1:11">
      <c r="B44" s="19"/>
      <c r="C44" s="19"/>
      <c r="F44" s="87"/>
      <c r="G44" s="87"/>
      <c r="H44" s="87"/>
    </row>
    <row r="45" spans="1:11">
      <c r="B45" s="19"/>
      <c r="C45" s="19"/>
      <c r="F45" s="87"/>
      <c r="G45" s="87"/>
      <c r="H45" s="87"/>
    </row>
    <row r="46" spans="1:11">
      <c r="B46" s="19"/>
      <c r="C46" s="19"/>
      <c r="F46" s="87"/>
      <c r="G46" s="87"/>
      <c r="H46" s="87"/>
    </row>
    <row r="48" spans="1:11">
      <c r="A48" s="20" t="s">
        <v>26</v>
      </c>
    </row>
    <row r="49" spans="1:9" ht="29.25" customHeight="1">
      <c r="A49" s="110" t="s">
        <v>27</v>
      </c>
      <c r="B49" s="111"/>
      <c r="C49" s="111"/>
      <c r="D49" s="111"/>
      <c r="E49" s="111"/>
      <c r="F49" s="111"/>
      <c r="G49" s="111"/>
      <c r="H49" s="111"/>
      <c r="I49" s="111"/>
    </row>
    <row r="50" spans="1:9" ht="31.5" customHeight="1">
      <c r="A50" s="110" t="s">
        <v>28</v>
      </c>
      <c r="B50" s="110"/>
      <c r="C50" s="110"/>
      <c r="D50" s="110"/>
      <c r="E50" s="110"/>
      <c r="F50" s="110"/>
      <c r="G50" s="110"/>
      <c r="H50" s="110"/>
      <c r="I50" s="110"/>
    </row>
  </sheetData>
  <mergeCells count="9">
    <mergeCell ref="F42:H42"/>
    <mergeCell ref="A49:I49"/>
    <mergeCell ref="A50:I50"/>
    <mergeCell ref="A1:G3"/>
    <mergeCell ref="H1:I4"/>
    <mergeCell ref="A4:G4"/>
    <mergeCell ref="A11:A12"/>
    <mergeCell ref="B11:D11"/>
    <mergeCell ref="E11:H11"/>
  </mergeCells>
  <conditionalFormatting sqref="C5:E6 F6">
    <cfRule type="cellIs" dxfId="10" priority="1" stopIfTrue="1" operator="equal">
      <formula>"Döõ lieäu sai"</formula>
    </cfRule>
  </conditionalFormatting>
  <pageMargins left="0.5" right="0" top="0.3" bottom="0.5" header="0.3" footer="0.3"/>
  <pageSetup orientation="landscape"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4"/>
  <sheetViews>
    <sheetView topLeftCell="A13" workbookViewId="0">
      <selection activeCell="A13" sqref="A1:XFD1048576"/>
    </sheetView>
  </sheetViews>
  <sheetFormatPr defaultRowHeight="17.25"/>
  <cols>
    <col min="1" max="1" width="11" style="2" customWidth="1"/>
    <col min="2" max="2" width="23.25" style="1" customWidth="1"/>
    <col min="3" max="3" width="22.75" style="1" customWidth="1"/>
    <col min="4" max="4" width="12.125" style="1" customWidth="1"/>
    <col min="5" max="5" width="13.375" style="1" customWidth="1"/>
    <col min="6" max="6" width="10.625" style="4" customWidth="1"/>
    <col min="7" max="7" width="9.25" style="4" customWidth="1"/>
    <col min="8" max="8" width="12.25" style="1" customWidth="1"/>
    <col min="9" max="9" width="9.5" style="1" customWidth="1"/>
    <col min="11" max="11"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112" t="s">
        <v>0</v>
      </c>
      <c r="B1" s="112"/>
      <c r="C1" s="112"/>
      <c r="D1" s="112"/>
      <c r="E1" s="112"/>
      <c r="F1" s="112"/>
      <c r="G1" s="113"/>
      <c r="H1" s="114" t="s">
        <v>1</v>
      </c>
      <c r="I1" s="115"/>
    </row>
    <row r="2" spans="1:9">
      <c r="A2" s="112"/>
      <c r="B2" s="112"/>
      <c r="C2" s="112"/>
      <c r="D2" s="112"/>
      <c r="E2" s="112"/>
      <c r="F2" s="112"/>
      <c r="G2" s="113"/>
      <c r="H2" s="116"/>
      <c r="I2" s="117"/>
    </row>
    <row r="3" spans="1:9">
      <c r="A3" s="112"/>
      <c r="B3" s="112"/>
      <c r="C3" s="112"/>
      <c r="D3" s="112"/>
      <c r="E3" s="112"/>
      <c r="F3" s="112"/>
      <c r="G3" s="113"/>
      <c r="H3" s="116"/>
      <c r="I3" s="117"/>
    </row>
    <row r="4" spans="1:9">
      <c r="A4" s="120" t="s">
        <v>73</v>
      </c>
      <c r="B4" s="120"/>
      <c r="C4" s="120"/>
      <c r="D4" s="120"/>
      <c r="E4" s="120"/>
      <c r="F4" s="120"/>
      <c r="G4" s="121"/>
      <c r="H4" s="118"/>
      <c r="I4" s="119"/>
    </row>
    <row r="5" spans="1:9" ht="20.25">
      <c r="C5" s="3"/>
      <c r="D5" s="3"/>
    </row>
    <row r="6" spans="1:9">
      <c r="A6" s="2" t="s">
        <v>2</v>
      </c>
      <c r="E6" s="1" t="s">
        <v>3</v>
      </c>
    </row>
    <row r="7" spans="1:9">
      <c r="A7" s="2" t="s">
        <v>4</v>
      </c>
    </row>
    <row r="8" spans="1:9">
      <c r="A8" s="2" t="s">
        <v>5</v>
      </c>
    </row>
    <row r="9" spans="1:9">
      <c r="A9" s="2" t="s">
        <v>6</v>
      </c>
    </row>
    <row r="11" spans="1:9">
      <c r="A11" s="122" t="s">
        <v>7</v>
      </c>
      <c r="B11" s="124" t="s">
        <v>8</v>
      </c>
      <c r="C11" s="125"/>
      <c r="D11" s="126"/>
      <c r="E11" s="127" t="s">
        <v>9</v>
      </c>
      <c r="F11" s="127"/>
      <c r="G11" s="127"/>
      <c r="H11" s="127"/>
      <c r="I11" s="91" t="s">
        <v>10</v>
      </c>
    </row>
    <row r="12" spans="1:9" ht="28.5">
      <c r="A12" s="123"/>
      <c r="B12" s="91" t="s">
        <v>11</v>
      </c>
      <c r="C12" s="91" t="s">
        <v>12</v>
      </c>
      <c r="D12" s="91" t="s">
        <v>13</v>
      </c>
      <c r="E12" s="91" t="s">
        <v>14</v>
      </c>
      <c r="F12" s="5" t="s">
        <v>15</v>
      </c>
      <c r="G12" s="5" t="s">
        <v>16</v>
      </c>
      <c r="H12" s="6" t="s">
        <v>17</v>
      </c>
      <c r="I12" s="91"/>
    </row>
    <row r="13" spans="1:9">
      <c r="A13" s="7" t="s">
        <v>18</v>
      </c>
      <c r="B13" s="8">
        <v>2</v>
      </c>
      <c r="C13" s="8">
        <v>3</v>
      </c>
      <c r="D13" s="8">
        <v>4</v>
      </c>
      <c r="E13" s="8">
        <v>5</v>
      </c>
      <c r="F13" s="9" t="s">
        <v>19</v>
      </c>
      <c r="G13" s="9" t="s">
        <v>20</v>
      </c>
      <c r="H13" s="8">
        <v>8</v>
      </c>
      <c r="I13" s="8">
        <v>9</v>
      </c>
    </row>
    <row r="14" spans="1:9">
      <c r="A14" s="83">
        <v>42889</v>
      </c>
      <c r="B14" s="10" t="s">
        <v>37</v>
      </c>
      <c r="C14" s="23" t="str">
        <f>VLOOKUP(B14,[24]Vine!$A$5:$F$178,3,0)</f>
        <v>Phan Thiết - Bình Thuận</v>
      </c>
      <c r="D14" s="23">
        <f>VLOOKUP(B14,[24]Vine!$A$5:$F$178,2,0)</f>
        <v>280853616</v>
      </c>
      <c r="E14" s="24" t="s">
        <v>36</v>
      </c>
      <c r="F14" s="24">
        <v>15230</v>
      </c>
      <c r="G14" s="25">
        <v>15500</v>
      </c>
      <c r="H14" s="26">
        <f t="shared" ref="H14:H25" si="0">F14*G14</f>
        <v>236065000</v>
      </c>
      <c r="I14" s="27"/>
    </row>
    <row r="15" spans="1:9">
      <c r="A15" s="83">
        <v>42889</v>
      </c>
      <c r="B15" s="10" t="s">
        <v>35</v>
      </c>
      <c r="C15" s="23" t="str">
        <f>VLOOKUP(B15,[24]Vine!$A$5:$F$178,3,0)</f>
        <v>Thanh Hải - Bình Thuận</v>
      </c>
      <c r="D15" s="23">
        <f>VLOOKUP(B15,[24]Vine!$A$5:$F$178,2,0)</f>
        <v>261005222</v>
      </c>
      <c r="E15" s="24" t="s">
        <v>36</v>
      </c>
      <c r="F15" s="24">
        <v>15360</v>
      </c>
      <c r="G15" s="25">
        <v>15500</v>
      </c>
      <c r="H15" s="26">
        <f t="shared" si="0"/>
        <v>238080000</v>
      </c>
      <c r="I15" s="28"/>
    </row>
    <row r="16" spans="1:9">
      <c r="A16" s="83">
        <v>42889</v>
      </c>
      <c r="B16" s="10" t="s">
        <v>31</v>
      </c>
      <c r="C16" s="23" t="str">
        <f>VLOOKUP(B16,[24]Vine!$A$5:$F$178,3,0)</f>
        <v>Hàm Tân - Bình Thuận</v>
      </c>
      <c r="D16" s="23">
        <f>VLOOKUP(B16,[24]Vine!$A$5:$F$178,2,0)</f>
        <v>260690910</v>
      </c>
      <c r="E16" s="24" t="s">
        <v>36</v>
      </c>
      <c r="F16" s="24">
        <v>15160</v>
      </c>
      <c r="G16" s="25">
        <v>15500</v>
      </c>
      <c r="H16" s="26">
        <f t="shared" si="0"/>
        <v>234980000</v>
      </c>
      <c r="I16" s="28"/>
    </row>
    <row r="17" spans="1:11">
      <c r="A17" s="83">
        <v>42891</v>
      </c>
      <c r="B17" s="10" t="s">
        <v>30</v>
      </c>
      <c r="C17" s="23" t="str">
        <f>VLOOKUP(B17,[24]Vine!$A$5:$F$178,3,0)</f>
        <v>Đức Linh - Bình Thuận</v>
      </c>
      <c r="D17" s="23">
        <f>VLOOKUP(B17,[24]Vine!$A$5:$F$178,2,0)</f>
        <v>260682094</v>
      </c>
      <c r="E17" s="24" t="s">
        <v>36</v>
      </c>
      <c r="F17" s="24">
        <v>15450</v>
      </c>
      <c r="G17" s="25">
        <v>15500</v>
      </c>
      <c r="H17" s="26">
        <f t="shared" si="0"/>
        <v>239475000</v>
      </c>
      <c r="I17" s="28"/>
    </row>
    <row r="18" spans="1:11">
      <c r="A18" s="83">
        <v>42891</v>
      </c>
      <c r="B18" s="10" t="s">
        <v>32</v>
      </c>
      <c r="C18" s="23" t="str">
        <f>VLOOKUP(B18,[24]Vine!$A$5:$F$178,3,0)</f>
        <v>Long Hương - Bình Thuận</v>
      </c>
      <c r="D18" s="23" t="str">
        <f>VLOOKUP(B18,[24]Vine!$A$5:$F$178,2,0)</f>
        <v>020714486</v>
      </c>
      <c r="E18" s="24" t="s">
        <v>36</v>
      </c>
      <c r="F18" s="24">
        <v>15680</v>
      </c>
      <c r="G18" s="25">
        <v>15500</v>
      </c>
      <c r="H18" s="26">
        <f t="shared" si="0"/>
        <v>243040000</v>
      </c>
      <c r="I18" s="28"/>
    </row>
    <row r="19" spans="1:11">
      <c r="A19" s="83">
        <v>42891</v>
      </c>
      <c r="B19" s="10" t="s">
        <v>38</v>
      </c>
      <c r="C19" s="23" t="str">
        <f>VLOOKUP(B19,[24]Vine!$A$5:$F$178,3,0)</f>
        <v>Đức Linh - Bình Thuận</v>
      </c>
      <c r="D19" s="23">
        <f>VLOOKUP(B19,[24]Vine!$A$5:$F$178,2,0)</f>
        <v>250746332</v>
      </c>
      <c r="E19" s="24" t="s">
        <v>36</v>
      </c>
      <c r="F19" s="24">
        <v>15375</v>
      </c>
      <c r="G19" s="25">
        <v>15500</v>
      </c>
      <c r="H19" s="26">
        <f t="shared" si="0"/>
        <v>238312500</v>
      </c>
      <c r="I19" s="28"/>
    </row>
    <row r="20" spans="1:11">
      <c r="A20" s="83">
        <v>42893</v>
      </c>
      <c r="B20" s="10" t="s">
        <v>34</v>
      </c>
      <c r="C20" s="23" t="str">
        <f>VLOOKUP(B20,[24]Vine!$A$5:$F$178,3,0)</f>
        <v>Phan Thiết - Bình Thuận</v>
      </c>
      <c r="D20" s="23">
        <f>VLOOKUP(B20,[24]Vine!$A$5:$F$178,2,0)</f>
        <v>260850613</v>
      </c>
      <c r="E20" s="24" t="s">
        <v>36</v>
      </c>
      <c r="F20" s="24">
        <v>15565</v>
      </c>
      <c r="G20" s="25">
        <v>15500</v>
      </c>
      <c r="H20" s="26">
        <f t="shared" si="0"/>
        <v>241257500</v>
      </c>
      <c r="I20" s="28"/>
    </row>
    <row r="21" spans="1:11">
      <c r="A21" s="83">
        <v>42893</v>
      </c>
      <c r="B21" s="10" t="s">
        <v>33</v>
      </c>
      <c r="C21" s="23" t="str">
        <f>VLOOKUP(B21,[24]Vine!$A$5:$F$178,3,0)</f>
        <v>Phan Thiết - Bình Thuận</v>
      </c>
      <c r="D21" s="23">
        <f>VLOOKUP(B21,[24]Vine!$A$5:$F$178,2,0)</f>
        <v>260178873</v>
      </c>
      <c r="E21" s="24" t="s">
        <v>36</v>
      </c>
      <c r="F21" s="24">
        <v>15650</v>
      </c>
      <c r="G21" s="25">
        <v>15500</v>
      </c>
      <c r="H21" s="26">
        <f t="shared" si="0"/>
        <v>242575000</v>
      </c>
      <c r="I21" s="28"/>
    </row>
    <row r="22" spans="1:11">
      <c r="A22" s="83">
        <v>42893</v>
      </c>
      <c r="B22" s="10" t="s">
        <v>35</v>
      </c>
      <c r="C22" s="23" t="str">
        <f>VLOOKUP(B22,[24]Vine!$A$5:$F$178,3,0)</f>
        <v>Thanh Hải - Bình Thuận</v>
      </c>
      <c r="D22" s="23">
        <f>VLOOKUP(B22,[24]Vine!$A$5:$F$178,2,0)</f>
        <v>261005222</v>
      </c>
      <c r="E22" s="24" t="s">
        <v>36</v>
      </c>
      <c r="F22" s="24">
        <v>15780</v>
      </c>
      <c r="G22" s="25">
        <v>15500</v>
      </c>
      <c r="H22" s="26">
        <f t="shared" si="0"/>
        <v>244590000</v>
      </c>
      <c r="I22" s="28"/>
    </row>
    <row r="23" spans="1:11">
      <c r="A23" s="83">
        <v>42895</v>
      </c>
      <c r="B23" s="10" t="s">
        <v>31</v>
      </c>
      <c r="C23" s="23" t="str">
        <f>VLOOKUP(B23,[24]Vine!$A$5:$F$178,3,0)</f>
        <v>Hàm Tân - Bình Thuận</v>
      </c>
      <c r="D23" s="23">
        <f>VLOOKUP(B23,[24]Vine!$A$5:$F$178,2,0)</f>
        <v>260690910</v>
      </c>
      <c r="E23" s="24" t="s">
        <v>36</v>
      </c>
      <c r="F23" s="29">
        <v>15830</v>
      </c>
      <c r="G23" s="25">
        <v>15500</v>
      </c>
      <c r="H23" s="26">
        <f t="shared" si="0"/>
        <v>245365000</v>
      </c>
      <c r="I23" s="28"/>
    </row>
    <row r="24" spans="1:11">
      <c r="A24" s="83">
        <v>42895</v>
      </c>
      <c r="B24" s="10" t="s">
        <v>37</v>
      </c>
      <c r="C24" s="23" t="str">
        <f>VLOOKUP(B24,[24]Vine!$A$5:$F$178,3,0)</f>
        <v>Phan Thiết - Bình Thuận</v>
      </c>
      <c r="D24" s="23">
        <f>VLOOKUP(B24,[24]Vine!$A$5:$F$178,2,0)</f>
        <v>280853616</v>
      </c>
      <c r="E24" s="24" t="s">
        <v>36</v>
      </c>
      <c r="F24" s="24">
        <v>15350</v>
      </c>
      <c r="G24" s="25">
        <v>15500</v>
      </c>
      <c r="H24" s="26">
        <f t="shared" si="0"/>
        <v>237925000</v>
      </c>
      <c r="I24" s="28"/>
    </row>
    <row r="25" spans="1:11">
      <c r="A25" s="83">
        <v>42895</v>
      </c>
      <c r="B25" s="10" t="s">
        <v>34</v>
      </c>
      <c r="C25" s="23" t="str">
        <f>VLOOKUP(B25,[24]Vine!$A$5:$F$178,3,0)</f>
        <v>Phan Thiết - Bình Thuận</v>
      </c>
      <c r="D25" s="23">
        <f>VLOOKUP(B25,[24]Vine!$A$5:$F$178,2,0)</f>
        <v>260850613</v>
      </c>
      <c r="E25" s="24" t="s">
        <v>36</v>
      </c>
      <c r="F25" s="24">
        <f>184730-SUM(F14:F24)</f>
        <v>14300</v>
      </c>
      <c r="G25" s="25">
        <v>15500</v>
      </c>
      <c r="H25" s="26">
        <f t="shared" si="0"/>
        <v>221650000</v>
      </c>
      <c r="I25" s="28"/>
    </row>
    <row r="26" spans="1:11" ht="13.5" customHeight="1">
      <c r="A26" s="21"/>
      <c r="B26" s="22"/>
      <c r="C26" s="23"/>
      <c r="D26" s="23"/>
      <c r="E26" s="24"/>
      <c r="F26" s="24"/>
      <c r="G26" s="25"/>
      <c r="H26" s="26"/>
      <c r="I26" s="26"/>
    </row>
    <row r="27" spans="1:11">
      <c r="A27" s="2" t="s">
        <v>21</v>
      </c>
      <c r="C27" s="11">
        <f>SUM(H14:H26)</f>
        <v>2863315000</v>
      </c>
      <c r="D27" s="11"/>
      <c r="K27" s="30"/>
    </row>
    <row r="28" spans="1:11">
      <c r="C28" s="12"/>
      <c r="D28" s="4"/>
      <c r="G28" s="31" t="s">
        <v>74</v>
      </c>
      <c r="H28" s="13"/>
      <c r="I28" s="13"/>
    </row>
    <row r="29" spans="1:11">
      <c r="B29" s="14" t="s">
        <v>22</v>
      </c>
      <c r="G29" s="15" t="s">
        <v>23</v>
      </c>
    </row>
    <row r="30" spans="1:11">
      <c r="B30" s="16" t="s">
        <v>24</v>
      </c>
      <c r="D30" s="17"/>
      <c r="G30" s="18" t="s">
        <v>25</v>
      </c>
    </row>
    <row r="31" spans="1:11">
      <c r="B31" s="16"/>
      <c r="D31" s="17"/>
      <c r="G31" s="18"/>
    </row>
    <row r="32" spans="1:11">
      <c r="B32" s="16"/>
      <c r="D32" s="17"/>
      <c r="G32" s="18"/>
    </row>
    <row r="33" spans="1:9">
      <c r="B33" s="16"/>
      <c r="C33" s="12"/>
      <c r="D33" s="17"/>
      <c r="G33" s="18"/>
    </row>
    <row r="34" spans="1:9" ht="9.75" customHeight="1">
      <c r="B34" s="16"/>
      <c r="D34" s="17"/>
      <c r="G34" s="18"/>
    </row>
    <row r="35" spans="1:9" hidden="1">
      <c r="B35" s="16"/>
      <c r="C35" s="12"/>
      <c r="D35" s="17"/>
      <c r="G35" s="18"/>
    </row>
    <row r="36" spans="1:9" ht="15" customHeight="1">
      <c r="B36" s="19" t="s">
        <v>29</v>
      </c>
      <c r="C36" s="19"/>
      <c r="F36" s="109"/>
      <c r="G36" s="109"/>
      <c r="H36" s="109"/>
    </row>
    <row r="37" spans="1:9">
      <c r="B37" s="19"/>
      <c r="C37" s="19"/>
      <c r="F37" s="90"/>
      <c r="G37" s="90"/>
      <c r="H37" s="90"/>
    </row>
    <row r="38" spans="1:9">
      <c r="B38" s="19"/>
      <c r="C38" s="19"/>
      <c r="F38" s="90"/>
      <c r="G38" s="90"/>
      <c r="H38" s="90"/>
    </row>
    <row r="39" spans="1:9" ht="2.25" customHeight="1">
      <c r="B39" s="19"/>
      <c r="C39" s="19"/>
      <c r="F39" s="90"/>
      <c r="G39" s="90"/>
      <c r="H39" s="90"/>
    </row>
    <row r="40" spans="1:9" hidden="1">
      <c r="B40" s="19"/>
      <c r="C40" s="19"/>
      <c r="F40" s="90"/>
      <c r="G40" s="90"/>
      <c r="H40" s="90"/>
    </row>
    <row r="41" spans="1:9" hidden="1"/>
    <row r="42" spans="1:9">
      <c r="A42" s="20" t="s">
        <v>26</v>
      </c>
    </row>
    <row r="43" spans="1:9" ht="35.25" customHeight="1">
      <c r="A43" s="110" t="s">
        <v>27</v>
      </c>
      <c r="B43" s="111"/>
      <c r="C43" s="111"/>
      <c r="D43" s="111"/>
      <c r="E43" s="111"/>
      <c r="F43" s="111"/>
      <c r="G43" s="111"/>
      <c r="H43" s="111"/>
      <c r="I43" s="111"/>
    </row>
    <row r="44" spans="1:9" ht="30.75" customHeight="1">
      <c r="A44" s="110" t="s">
        <v>28</v>
      </c>
      <c r="B44" s="110"/>
      <c r="C44" s="110"/>
      <c r="D44" s="110"/>
      <c r="E44" s="110"/>
      <c r="F44" s="110"/>
      <c r="G44" s="110"/>
      <c r="H44" s="110"/>
      <c r="I44" s="110"/>
    </row>
  </sheetData>
  <mergeCells count="9">
    <mergeCell ref="F36:H36"/>
    <mergeCell ref="A43:I43"/>
    <mergeCell ref="A44:I44"/>
    <mergeCell ref="A1:G3"/>
    <mergeCell ref="H1:I4"/>
    <mergeCell ref="A4:G4"/>
    <mergeCell ref="A11:A12"/>
    <mergeCell ref="B11:D11"/>
    <mergeCell ref="E11:H11"/>
  </mergeCells>
  <conditionalFormatting sqref="C5:E6 F6">
    <cfRule type="cellIs" dxfId="9" priority="1" stopIfTrue="1" operator="equal">
      <formula>"Döõ lieäu sai"</formula>
    </cfRule>
  </conditionalFormatting>
  <pageMargins left="0.7" right="0" top="0.3" bottom="0.3" header="0.3" footer="0.3"/>
  <pageSetup paperSize="9" scale="90" orientation="landscape"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5"/>
  <sheetViews>
    <sheetView topLeftCell="A10" workbookViewId="0">
      <selection activeCell="A10" sqref="A1:XFD1048576"/>
    </sheetView>
  </sheetViews>
  <sheetFormatPr defaultRowHeight="17.25"/>
  <cols>
    <col min="1" max="1" width="11" style="2" customWidth="1"/>
    <col min="2" max="2" width="23.25" style="1" customWidth="1"/>
    <col min="3" max="3" width="22.75" style="1" customWidth="1"/>
    <col min="4" max="4" width="12.125" style="1" customWidth="1"/>
    <col min="5" max="5" width="13.375" style="1" customWidth="1"/>
    <col min="6" max="6" width="10.625" style="4" customWidth="1"/>
    <col min="7" max="7" width="9.25" style="4" customWidth="1"/>
    <col min="8" max="8" width="12.25" style="1" customWidth="1"/>
    <col min="9" max="9" width="9.5" style="1" customWidth="1"/>
    <col min="11" max="11"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112" t="s">
        <v>0</v>
      </c>
      <c r="B1" s="112"/>
      <c r="C1" s="112"/>
      <c r="D1" s="112"/>
      <c r="E1" s="112"/>
      <c r="F1" s="112"/>
      <c r="G1" s="113"/>
      <c r="H1" s="114" t="s">
        <v>1</v>
      </c>
      <c r="I1" s="115"/>
    </row>
    <row r="2" spans="1:9">
      <c r="A2" s="112"/>
      <c r="B2" s="112"/>
      <c r="C2" s="112"/>
      <c r="D2" s="112"/>
      <c r="E2" s="112"/>
      <c r="F2" s="112"/>
      <c r="G2" s="113"/>
      <c r="H2" s="116"/>
      <c r="I2" s="117"/>
    </row>
    <row r="3" spans="1:9">
      <c r="A3" s="112"/>
      <c r="B3" s="112"/>
      <c r="C3" s="112"/>
      <c r="D3" s="112"/>
      <c r="E3" s="112"/>
      <c r="F3" s="112"/>
      <c r="G3" s="113"/>
      <c r="H3" s="116"/>
      <c r="I3" s="117"/>
    </row>
    <row r="4" spans="1:9">
      <c r="A4" s="120" t="s">
        <v>73</v>
      </c>
      <c r="B4" s="120"/>
      <c r="C4" s="120"/>
      <c r="D4" s="120"/>
      <c r="E4" s="120"/>
      <c r="F4" s="120"/>
      <c r="G4" s="121"/>
      <c r="H4" s="118"/>
      <c r="I4" s="119"/>
    </row>
    <row r="5" spans="1:9" ht="20.25">
      <c r="C5" s="3"/>
      <c r="D5" s="3"/>
    </row>
    <row r="6" spans="1:9">
      <c r="A6" s="2" t="s">
        <v>2</v>
      </c>
      <c r="E6" s="1" t="s">
        <v>3</v>
      </c>
    </row>
    <row r="7" spans="1:9">
      <c r="A7" s="2" t="s">
        <v>4</v>
      </c>
    </row>
    <row r="8" spans="1:9">
      <c r="A8" s="2" t="s">
        <v>5</v>
      </c>
    </row>
    <row r="9" spans="1:9">
      <c r="A9" s="2" t="s">
        <v>6</v>
      </c>
    </row>
    <row r="11" spans="1:9">
      <c r="A11" s="122" t="s">
        <v>7</v>
      </c>
      <c r="B11" s="124" t="s">
        <v>8</v>
      </c>
      <c r="C11" s="125"/>
      <c r="D11" s="126"/>
      <c r="E11" s="127" t="s">
        <v>9</v>
      </c>
      <c r="F11" s="127"/>
      <c r="G11" s="127"/>
      <c r="H11" s="127"/>
      <c r="I11" s="95" t="s">
        <v>10</v>
      </c>
    </row>
    <row r="12" spans="1:9" ht="28.5">
      <c r="A12" s="123"/>
      <c r="B12" s="95" t="s">
        <v>11</v>
      </c>
      <c r="C12" s="95" t="s">
        <v>12</v>
      </c>
      <c r="D12" s="95" t="s">
        <v>13</v>
      </c>
      <c r="E12" s="95" t="s">
        <v>14</v>
      </c>
      <c r="F12" s="5" t="s">
        <v>15</v>
      </c>
      <c r="G12" s="5" t="s">
        <v>16</v>
      </c>
      <c r="H12" s="6" t="s">
        <v>17</v>
      </c>
      <c r="I12" s="95"/>
    </row>
    <row r="13" spans="1:9">
      <c r="A13" s="7" t="s">
        <v>18</v>
      </c>
      <c r="B13" s="8">
        <v>2</v>
      </c>
      <c r="C13" s="8">
        <v>3</v>
      </c>
      <c r="D13" s="8">
        <v>4</v>
      </c>
      <c r="E13" s="8">
        <v>5</v>
      </c>
      <c r="F13" s="9" t="s">
        <v>19</v>
      </c>
      <c r="G13" s="9" t="s">
        <v>20</v>
      </c>
      <c r="H13" s="8">
        <v>8</v>
      </c>
      <c r="I13" s="8">
        <v>9</v>
      </c>
    </row>
    <row r="14" spans="1:9">
      <c r="A14" s="83">
        <v>42885</v>
      </c>
      <c r="B14" s="10" t="s">
        <v>75</v>
      </c>
      <c r="C14" s="23" t="str">
        <f>VLOOKUP(B14,[24]Vine!$A$5:$F$178,3,0)</f>
        <v>Ba Tri - Bến Tre</v>
      </c>
      <c r="D14" s="23">
        <f>VLOOKUP(B14,[24]Vine!$A$5:$F$178,2,0)</f>
        <v>320883374</v>
      </c>
      <c r="E14" s="24" t="s">
        <v>76</v>
      </c>
      <c r="F14" s="24">
        <v>6540</v>
      </c>
      <c r="G14" s="25">
        <v>18500</v>
      </c>
      <c r="H14" s="26">
        <f t="shared" ref="H14:H27" si="0">F14*G14</f>
        <v>120990000</v>
      </c>
      <c r="I14" s="27"/>
    </row>
    <row r="15" spans="1:9">
      <c r="A15" s="83">
        <v>42885</v>
      </c>
      <c r="B15" s="10" t="s">
        <v>77</v>
      </c>
      <c r="C15" s="23" t="str">
        <f>VLOOKUP(B15,[24]Vine!$A$5:$F$178,3,0)</f>
        <v>Giồng Trôm - Bến Tre</v>
      </c>
      <c r="D15" s="23">
        <f>VLOOKUP(B15,[24]Vine!$A$5:$F$178,2,0)</f>
        <v>320878272</v>
      </c>
      <c r="E15" s="24" t="s">
        <v>76</v>
      </c>
      <c r="F15" s="24">
        <v>6490</v>
      </c>
      <c r="G15" s="25">
        <v>18500</v>
      </c>
      <c r="H15" s="26">
        <f t="shared" si="0"/>
        <v>120065000</v>
      </c>
      <c r="I15" s="28"/>
    </row>
    <row r="16" spans="1:9">
      <c r="A16" s="83">
        <v>42885</v>
      </c>
      <c r="B16" s="10" t="s">
        <v>78</v>
      </c>
      <c r="C16" s="23" t="str">
        <f>VLOOKUP(B16,[24]Vine!$A$5:$F$178,3,0)</f>
        <v>Giồng Trôm - Bến Tre</v>
      </c>
      <c r="D16" s="23">
        <f>VLOOKUP(B16,[24]Vine!$A$5:$F$178,2,0)</f>
        <v>320878054</v>
      </c>
      <c r="E16" s="24" t="s">
        <v>76</v>
      </c>
      <c r="F16" s="24">
        <v>6680</v>
      </c>
      <c r="G16" s="25">
        <v>18500</v>
      </c>
      <c r="H16" s="26">
        <f t="shared" si="0"/>
        <v>123580000</v>
      </c>
      <c r="I16" s="28"/>
    </row>
    <row r="17" spans="1:11">
      <c r="A17" s="83">
        <v>42887</v>
      </c>
      <c r="B17" s="10" t="s">
        <v>75</v>
      </c>
      <c r="C17" s="23" t="str">
        <f>VLOOKUP(B17,[24]Vine!$A$5:$F$178,3,0)</f>
        <v>Ba Tri - Bến Tre</v>
      </c>
      <c r="D17" s="23">
        <f>VLOOKUP(B17,[24]Vine!$A$5:$F$178,2,0)</f>
        <v>320883374</v>
      </c>
      <c r="E17" s="24" t="s">
        <v>76</v>
      </c>
      <c r="F17" s="24">
        <v>6650</v>
      </c>
      <c r="G17" s="25">
        <v>18500</v>
      </c>
      <c r="H17" s="26">
        <f t="shared" si="0"/>
        <v>123025000</v>
      </c>
      <c r="I17" s="28"/>
    </row>
    <row r="18" spans="1:11">
      <c r="A18" s="83">
        <v>42887</v>
      </c>
      <c r="B18" s="98" t="s">
        <v>79</v>
      </c>
      <c r="C18" s="23" t="str">
        <f>VLOOKUP(B18,[24]Vine!$A$5:$F$178,3,0)</f>
        <v>Giồng Trôm - Bến Tre</v>
      </c>
      <c r="D18" s="23">
        <f>VLOOKUP(B18,[24]Vine!$A$5:$F$178,2,0)</f>
        <v>320876558</v>
      </c>
      <c r="E18" s="24" t="s">
        <v>76</v>
      </c>
      <c r="F18" s="24">
        <v>6390</v>
      </c>
      <c r="G18" s="25">
        <v>18500</v>
      </c>
      <c r="H18" s="26">
        <f t="shared" si="0"/>
        <v>118215000</v>
      </c>
      <c r="I18" s="28"/>
    </row>
    <row r="19" spans="1:11">
      <c r="A19" s="83">
        <v>42887</v>
      </c>
      <c r="B19" s="10" t="s">
        <v>77</v>
      </c>
      <c r="C19" s="23" t="str">
        <f>VLOOKUP(B19,[24]Vine!$A$5:$F$178,3,0)</f>
        <v>Giồng Trôm - Bến Tre</v>
      </c>
      <c r="D19" s="23">
        <f>VLOOKUP(B19,[24]Vine!$A$5:$F$178,2,0)</f>
        <v>320878272</v>
      </c>
      <c r="E19" s="24" t="s">
        <v>76</v>
      </c>
      <c r="F19" s="24">
        <v>6830</v>
      </c>
      <c r="G19" s="25">
        <v>18500</v>
      </c>
      <c r="H19" s="26">
        <f t="shared" si="0"/>
        <v>126355000</v>
      </c>
      <c r="I19" s="28"/>
    </row>
    <row r="20" spans="1:11">
      <c r="A20" s="83">
        <v>42887</v>
      </c>
      <c r="B20" s="10" t="s">
        <v>78</v>
      </c>
      <c r="C20" s="23" t="str">
        <f>VLOOKUP(B20,[24]Vine!$A$5:$F$178,3,0)</f>
        <v>Giồng Trôm - Bến Tre</v>
      </c>
      <c r="D20" s="23">
        <f>VLOOKUP(B20,[24]Vine!$A$5:$F$178,2,0)</f>
        <v>320878054</v>
      </c>
      <c r="E20" s="24" t="s">
        <v>76</v>
      </c>
      <c r="F20" s="24">
        <v>6950</v>
      </c>
      <c r="G20" s="25">
        <v>18500</v>
      </c>
      <c r="H20" s="26">
        <f t="shared" si="0"/>
        <v>128575000</v>
      </c>
      <c r="I20" s="28"/>
    </row>
    <row r="21" spans="1:11">
      <c r="A21" s="83">
        <v>42893</v>
      </c>
      <c r="B21" s="10" t="s">
        <v>75</v>
      </c>
      <c r="C21" s="23" t="str">
        <f>VLOOKUP(B21,[24]Vine!$A$5:$F$178,3,0)</f>
        <v>Ba Tri - Bến Tre</v>
      </c>
      <c r="D21" s="23">
        <f>VLOOKUP(B21,[24]Vine!$A$5:$F$178,2,0)</f>
        <v>320883374</v>
      </c>
      <c r="E21" s="24" t="s">
        <v>76</v>
      </c>
      <c r="F21" s="24">
        <v>6790</v>
      </c>
      <c r="G21" s="25">
        <v>18500</v>
      </c>
      <c r="H21" s="26">
        <f t="shared" si="0"/>
        <v>125615000</v>
      </c>
      <c r="I21" s="28"/>
    </row>
    <row r="22" spans="1:11">
      <c r="A22" s="83">
        <v>42893</v>
      </c>
      <c r="B22" s="98" t="s">
        <v>79</v>
      </c>
      <c r="C22" s="23" t="str">
        <f>VLOOKUP(B22,[24]Vine!$A$5:$F$178,3,0)</f>
        <v>Giồng Trôm - Bến Tre</v>
      </c>
      <c r="D22" s="23">
        <f>VLOOKUP(B22,[24]Vine!$A$5:$F$178,2,0)</f>
        <v>320876558</v>
      </c>
      <c r="E22" s="24" t="s">
        <v>76</v>
      </c>
      <c r="F22" s="24">
        <v>7860</v>
      </c>
      <c r="G22" s="25">
        <v>18500</v>
      </c>
      <c r="H22" s="26">
        <f t="shared" si="0"/>
        <v>145410000</v>
      </c>
      <c r="I22" s="28"/>
    </row>
    <row r="23" spans="1:11">
      <c r="A23" s="83">
        <v>42893</v>
      </c>
      <c r="B23" s="10" t="s">
        <v>78</v>
      </c>
      <c r="C23" s="23" t="str">
        <f>VLOOKUP(B23,[24]Vine!$A$5:$F$178,3,0)</f>
        <v>Giồng Trôm - Bến Tre</v>
      </c>
      <c r="D23" s="23">
        <f>VLOOKUP(B23,[24]Vine!$A$5:$F$178,2,0)</f>
        <v>320878054</v>
      </c>
      <c r="E23" s="24" t="s">
        <v>76</v>
      </c>
      <c r="F23" s="29">
        <v>7960</v>
      </c>
      <c r="G23" s="25">
        <v>18500</v>
      </c>
      <c r="H23" s="26">
        <f t="shared" si="0"/>
        <v>147260000</v>
      </c>
      <c r="I23" s="28"/>
    </row>
    <row r="24" spans="1:11">
      <c r="A24" s="83">
        <v>42893</v>
      </c>
      <c r="B24" s="10" t="s">
        <v>77</v>
      </c>
      <c r="C24" s="23" t="str">
        <f>VLOOKUP(B24,[24]Vine!$A$5:$F$178,3,0)</f>
        <v>Giồng Trôm - Bến Tre</v>
      </c>
      <c r="D24" s="23">
        <f>VLOOKUP(B24,[24]Vine!$A$5:$F$178,2,0)</f>
        <v>320878272</v>
      </c>
      <c r="E24" s="24" t="s">
        <v>76</v>
      </c>
      <c r="F24" s="24">
        <v>8930</v>
      </c>
      <c r="G24" s="25">
        <v>18500</v>
      </c>
      <c r="H24" s="26">
        <f t="shared" si="0"/>
        <v>165205000</v>
      </c>
      <c r="I24" s="28"/>
    </row>
    <row r="25" spans="1:11">
      <c r="A25" s="83">
        <v>42897</v>
      </c>
      <c r="B25" s="10" t="s">
        <v>78</v>
      </c>
      <c r="C25" s="23" t="str">
        <f>VLOOKUP(B25,[24]Vine!$A$5:$F$178,3,0)</f>
        <v>Giồng Trôm - Bến Tre</v>
      </c>
      <c r="D25" s="23">
        <f>VLOOKUP(B25,[24]Vine!$A$5:$F$178,2,0)</f>
        <v>320878054</v>
      </c>
      <c r="E25" s="24" t="s">
        <v>76</v>
      </c>
      <c r="F25" s="24">
        <v>7860</v>
      </c>
      <c r="G25" s="25">
        <v>18500</v>
      </c>
      <c r="H25" s="26">
        <f t="shared" si="0"/>
        <v>145410000</v>
      </c>
      <c r="I25" s="28"/>
    </row>
    <row r="26" spans="1:11">
      <c r="A26" s="83">
        <v>42897</v>
      </c>
      <c r="B26" s="10" t="s">
        <v>75</v>
      </c>
      <c r="C26" s="23" t="str">
        <f>VLOOKUP(B26,[24]Vine!$A$5:$F$178,3,0)</f>
        <v>Ba Tri - Bến Tre</v>
      </c>
      <c r="D26" s="23">
        <f>VLOOKUP(B26,[24]Vine!$A$5:$F$178,2,0)</f>
        <v>320883374</v>
      </c>
      <c r="E26" s="24" t="s">
        <v>76</v>
      </c>
      <c r="F26" s="24">
        <v>7790</v>
      </c>
      <c r="G26" s="25">
        <v>18500</v>
      </c>
      <c r="H26" s="26">
        <f t="shared" si="0"/>
        <v>144115000</v>
      </c>
      <c r="I26" s="28"/>
    </row>
    <row r="27" spans="1:11">
      <c r="A27" s="83">
        <v>42897</v>
      </c>
      <c r="B27" s="98" t="s">
        <v>79</v>
      </c>
      <c r="C27" s="23" t="str">
        <f>VLOOKUP(B27,[24]Vine!$A$5:$F$178,3,0)</f>
        <v>Giồng Trôm - Bến Tre</v>
      </c>
      <c r="D27" s="23">
        <f>VLOOKUP(B27,[24]Vine!$A$5:$F$178,2,0)</f>
        <v>320876558</v>
      </c>
      <c r="E27" s="24" t="s">
        <v>76</v>
      </c>
      <c r="F27" s="24">
        <f>100000-SUM(F14:F26)</f>
        <v>6280</v>
      </c>
      <c r="G27" s="25">
        <v>18500</v>
      </c>
      <c r="H27" s="26">
        <f t="shared" si="0"/>
        <v>116180000</v>
      </c>
      <c r="I27" s="28"/>
    </row>
    <row r="28" spans="1:11" ht="13.5" customHeight="1">
      <c r="A28" s="83"/>
      <c r="B28" s="10"/>
      <c r="C28" s="23"/>
      <c r="D28" s="23"/>
      <c r="E28" s="24"/>
      <c r="F28" s="24"/>
      <c r="G28" s="25"/>
      <c r="H28" s="26"/>
      <c r="I28" s="26"/>
    </row>
    <row r="29" spans="1:11">
      <c r="A29" s="2" t="s">
        <v>21</v>
      </c>
      <c r="C29" s="11">
        <f>SUM(H14:H28)</f>
        <v>1850000000</v>
      </c>
      <c r="D29" s="11"/>
      <c r="K29" s="30"/>
    </row>
    <row r="30" spans="1:11">
      <c r="C30" s="12"/>
      <c r="D30" s="4"/>
      <c r="G30" s="31" t="s">
        <v>80</v>
      </c>
      <c r="H30" s="13"/>
      <c r="I30" s="13"/>
    </row>
    <row r="31" spans="1:11">
      <c r="B31" s="14" t="s">
        <v>22</v>
      </c>
      <c r="G31" s="15" t="s">
        <v>23</v>
      </c>
    </row>
    <row r="32" spans="1:11">
      <c r="B32" s="16" t="s">
        <v>24</v>
      </c>
      <c r="D32" s="17"/>
      <c r="G32" s="18" t="s">
        <v>25</v>
      </c>
    </row>
    <row r="33" spans="1:9">
      <c r="B33" s="16"/>
      <c r="D33" s="17"/>
      <c r="G33" s="18"/>
    </row>
    <row r="34" spans="1:9">
      <c r="B34" s="16"/>
      <c r="D34" s="17"/>
      <c r="G34" s="18"/>
    </row>
    <row r="35" spans="1:9">
      <c r="B35" s="16"/>
      <c r="C35" s="12"/>
      <c r="D35" s="17"/>
      <c r="G35" s="18"/>
    </row>
    <row r="36" spans="1:9" hidden="1">
      <c r="B36" s="16"/>
      <c r="C36" s="12"/>
      <c r="D36" s="17"/>
      <c r="G36" s="18"/>
    </row>
    <row r="37" spans="1:9" ht="15" customHeight="1">
      <c r="B37" s="19" t="s">
        <v>29</v>
      </c>
      <c r="C37" s="19"/>
      <c r="F37" s="109"/>
      <c r="G37" s="109"/>
      <c r="H37" s="109"/>
    </row>
    <row r="38" spans="1:9">
      <c r="B38" s="19"/>
      <c r="C38" s="19"/>
      <c r="F38" s="94"/>
      <c r="G38" s="94"/>
      <c r="H38" s="94"/>
    </row>
    <row r="39" spans="1:9">
      <c r="B39" s="19"/>
      <c r="C39" s="19"/>
      <c r="F39" s="94"/>
      <c r="G39" s="94"/>
      <c r="H39" s="94"/>
    </row>
    <row r="40" spans="1:9" ht="2.25" customHeight="1">
      <c r="B40" s="19"/>
      <c r="C40" s="19"/>
      <c r="F40" s="94"/>
      <c r="G40" s="94"/>
      <c r="H40" s="94"/>
    </row>
    <row r="41" spans="1:9" hidden="1">
      <c r="B41" s="19"/>
      <c r="C41" s="19"/>
      <c r="F41" s="94"/>
      <c r="G41" s="94"/>
      <c r="H41" s="94"/>
    </row>
    <row r="42" spans="1:9" hidden="1"/>
    <row r="43" spans="1:9">
      <c r="A43" s="20" t="s">
        <v>26</v>
      </c>
    </row>
    <row r="44" spans="1:9" ht="35.25" customHeight="1">
      <c r="A44" s="110" t="s">
        <v>27</v>
      </c>
      <c r="B44" s="111"/>
      <c r="C44" s="111"/>
      <c r="D44" s="111"/>
      <c r="E44" s="111"/>
      <c r="F44" s="111"/>
      <c r="G44" s="111"/>
      <c r="H44" s="111"/>
      <c r="I44" s="111"/>
    </row>
    <row r="45" spans="1:9" ht="30.75" customHeight="1">
      <c r="A45" s="110" t="s">
        <v>28</v>
      </c>
      <c r="B45" s="110"/>
      <c r="C45" s="110"/>
      <c r="D45" s="110"/>
      <c r="E45" s="110"/>
      <c r="F45" s="110"/>
      <c r="G45" s="110"/>
      <c r="H45" s="110"/>
      <c r="I45" s="110"/>
    </row>
  </sheetData>
  <mergeCells count="9">
    <mergeCell ref="F37:H37"/>
    <mergeCell ref="A44:I44"/>
    <mergeCell ref="A45:I45"/>
    <mergeCell ref="A1:G3"/>
    <mergeCell ref="H1:I4"/>
    <mergeCell ref="A4:G4"/>
    <mergeCell ref="A11:A12"/>
    <mergeCell ref="B11:D11"/>
    <mergeCell ref="E11:H11"/>
  </mergeCells>
  <conditionalFormatting sqref="C5:E6 F6">
    <cfRule type="cellIs" dxfId="8" priority="1" stopIfTrue="1" operator="equal">
      <formula>"Döõ lieäu sai"</formula>
    </cfRule>
  </conditionalFormatting>
  <pageMargins left="0.7" right="0" top="0.11" bottom="0.16" header="0.3" footer="0.3"/>
  <pageSetup paperSize="9" scale="90" orientation="landscape"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5"/>
  <sheetViews>
    <sheetView topLeftCell="A10" workbookViewId="0">
      <selection activeCell="K28" sqref="K28:K31"/>
    </sheetView>
  </sheetViews>
  <sheetFormatPr defaultRowHeight="17.25"/>
  <cols>
    <col min="1" max="1" width="11" style="2" customWidth="1"/>
    <col min="2" max="2" width="21" style="1" customWidth="1"/>
    <col min="3" max="3" width="21.625" style="1" customWidth="1"/>
    <col min="4" max="4" width="12.125" style="1" customWidth="1"/>
    <col min="5" max="5" width="13.375" style="1" customWidth="1"/>
    <col min="6" max="6" width="10.625" style="4" customWidth="1"/>
    <col min="7" max="7" width="9.25" style="4" customWidth="1"/>
    <col min="8" max="8" width="11.25" style="1" customWidth="1"/>
    <col min="9" max="9" width="9.5" style="1" customWidth="1"/>
    <col min="11" max="11" width="12.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9">
      <c r="A1" s="112" t="s">
        <v>0</v>
      </c>
      <c r="B1" s="112"/>
      <c r="C1" s="112"/>
      <c r="D1" s="112"/>
      <c r="E1" s="112"/>
      <c r="F1" s="112"/>
      <c r="G1" s="113"/>
      <c r="H1" s="114" t="s">
        <v>1</v>
      </c>
      <c r="I1" s="115"/>
    </row>
    <row r="2" spans="1:9">
      <c r="A2" s="112"/>
      <c r="B2" s="112"/>
      <c r="C2" s="112"/>
      <c r="D2" s="112"/>
      <c r="E2" s="112"/>
      <c r="F2" s="112"/>
      <c r="G2" s="113"/>
      <c r="H2" s="116"/>
      <c r="I2" s="117"/>
    </row>
    <row r="3" spans="1:9" ht="6.75" customHeight="1">
      <c r="A3" s="112"/>
      <c r="B3" s="112"/>
      <c r="C3" s="112"/>
      <c r="D3" s="112"/>
      <c r="E3" s="112"/>
      <c r="F3" s="112"/>
      <c r="G3" s="113"/>
      <c r="H3" s="116"/>
      <c r="I3" s="117"/>
    </row>
    <row r="4" spans="1:9">
      <c r="A4" s="120" t="s">
        <v>81</v>
      </c>
      <c r="B4" s="120"/>
      <c r="C4" s="120"/>
      <c r="D4" s="120"/>
      <c r="E4" s="120"/>
      <c r="F4" s="120"/>
      <c r="G4" s="121"/>
      <c r="H4" s="118"/>
      <c r="I4" s="119"/>
    </row>
    <row r="5" spans="1:9" ht="14.25" customHeight="1">
      <c r="C5" s="3"/>
      <c r="D5" s="3"/>
    </row>
    <row r="6" spans="1:9">
      <c r="A6" s="2" t="s">
        <v>2</v>
      </c>
      <c r="E6" s="1" t="s">
        <v>3</v>
      </c>
    </row>
    <row r="7" spans="1:9">
      <c r="A7" s="2" t="s">
        <v>4</v>
      </c>
    </row>
    <row r="8" spans="1:9">
      <c r="A8" s="2" t="s">
        <v>5</v>
      </c>
    </row>
    <row r="9" spans="1:9">
      <c r="A9" s="2" t="s">
        <v>6</v>
      </c>
    </row>
    <row r="11" spans="1:9">
      <c r="A11" s="122" t="s">
        <v>7</v>
      </c>
      <c r="B11" s="124" t="s">
        <v>8</v>
      </c>
      <c r="C11" s="125"/>
      <c r="D11" s="126"/>
      <c r="E11" s="127" t="s">
        <v>9</v>
      </c>
      <c r="F11" s="127"/>
      <c r="G11" s="127"/>
      <c r="H11" s="127"/>
      <c r="I11" s="97" t="s">
        <v>10</v>
      </c>
    </row>
    <row r="12" spans="1:9" ht="28.5">
      <c r="A12" s="123"/>
      <c r="B12" s="97" t="s">
        <v>11</v>
      </c>
      <c r="C12" s="97" t="s">
        <v>12</v>
      </c>
      <c r="D12" s="97" t="s">
        <v>13</v>
      </c>
      <c r="E12" s="97" t="s">
        <v>14</v>
      </c>
      <c r="F12" s="5" t="s">
        <v>15</v>
      </c>
      <c r="G12" s="5" t="s">
        <v>16</v>
      </c>
      <c r="H12" s="6" t="s">
        <v>17</v>
      </c>
      <c r="I12" s="97"/>
    </row>
    <row r="13" spans="1:9">
      <c r="A13" s="7" t="s">
        <v>18</v>
      </c>
      <c r="B13" s="8">
        <v>2</v>
      </c>
      <c r="C13" s="8">
        <v>3</v>
      </c>
      <c r="D13" s="8">
        <v>4</v>
      </c>
      <c r="E13" s="8">
        <v>5</v>
      </c>
      <c r="F13" s="9" t="s">
        <v>19</v>
      </c>
      <c r="G13" s="9" t="s">
        <v>20</v>
      </c>
      <c r="H13" s="8">
        <v>8</v>
      </c>
      <c r="I13" s="8">
        <v>9</v>
      </c>
    </row>
    <row r="14" spans="1:9">
      <c r="A14" s="33">
        <v>42892</v>
      </c>
      <c r="B14" s="10" t="s">
        <v>32</v>
      </c>
      <c r="C14" s="23" t="str">
        <f>VLOOKUP(B14,[24]Vine!$A$5:$F$178,3,0)</f>
        <v>Long Hương - Bình Thuận</v>
      </c>
      <c r="D14" s="23" t="str">
        <f>VLOOKUP(B14,[24]Vine!$A$5:$F$178,2,0)</f>
        <v>020714486</v>
      </c>
      <c r="E14" s="24" t="s">
        <v>36</v>
      </c>
      <c r="F14" s="24">
        <v>15455</v>
      </c>
      <c r="G14" s="25">
        <v>15000</v>
      </c>
      <c r="H14" s="26">
        <f t="shared" ref="H14:H26" si="0">F14*G14</f>
        <v>231825000</v>
      </c>
      <c r="I14" s="27"/>
    </row>
    <row r="15" spans="1:9">
      <c r="A15" s="33">
        <v>42892</v>
      </c>
      <c r="B15" s="10" t="s">
        <v>37</v>
      </c>
      <c r="C15" s="23" t="str">
        <f>VLOOKUP(B15,[24]Vine!$A$5:$F$178,3,0)</f>
        <v>Phan Thiết - Bình Thuận</v>
      </c>
      <c r="D15" s="23">
        <f>VLOOKUP(B15,[24]Vine!$A$5:$F$178,2,0)</f>
        <v>280853616</v>
      </c>
      <c r="E15" s="24" t="s">
        <v>36</v>
      </c>
      <c r="F15" s="24">
        <v>14375</v>
      </c>
      <c r="G15" s="25">
        <v>15000</v>
      </c>
      <c r="H15" s="26">
        <f t="shared" si="0"/>
        <v>215625000</v>
      </c>
      <c r="I15" s="28"/>
    </row>
    <row r="16" spans="1:9">
      <c r="A16" s="33">
        <v>42892</v>
      </c>
      <c r="B16" s="10" t="s">
        <v>33</v>
      </c>
      <c r="C16" s="23" t="str">
        <f>VLOOKUP(B16,[24]Vine!$A$5:$F$178,3,0)</f>
        <v>Phan Thiết - Bình Thuận</v>
      </c>
      <c r="D16" s="23">
        <f>VLOOKUP(B16,[24]Vine!$A$5:$F$178,2,0)</f>
        <v>260178873</v>
      </c>
      <c r="E16" s="24" t="s">
        <v>36</v>
      </c>
      <c r="F16" s="24">
        <v>14780</v>
      </c>
      <c r="G16" s="25">
        <v>15000</v>
      </c>
      <c r="H16" s="26">
        <f t="shared" si="0"/>
        <v>221700000</v>
      </c>
      <c r="I16" s="28"/>
    </row>
    <row r="17" spans="1:11">
      <c r="A17" s="33">
        <v>42894</v>
      </c>
      <c r="B17" s="10" t="s">
        <v>31</v>
      </c>
      <c r="C17" s="23" t="str">
        <f>VLOOKUP(B17,[24]Vine!$A$5:$F$178,3,0)</f>
        <v>Hàm Tân - Bình Thuận</v>
      </c>
      <c r="D17" s="23">
        <f>VLOOKUP(B17,[24]Vine!$A$5:$F$178,2,0)</f>
        <v>260690910</v>
      </c>
      <c r="E17" s="24" t="s">
        <v>36</v>
      </c>
      <c r="F17" s="24">
        <v>14235</v>
      </c>
      <c r="G17" s="25">
        <v>15000</v>
      </c>
      <c r="H17" s="26">
        <f t="shared" si="0"/>
        <v>213525000</v>
      </c>
      <c r="I17" s="28"/>
    </row>
    <row r="18" spans="1:11">
      <c r="A18" s="33">
        <v>42894</v>
      </c>
      <c r="B18" s="10" t="s">
        <v>38</v>
      </c>
      <c r="C18" s="23" t="str">
        <f>VLOOKUP(B18,[24]Vine!$A$5:$F$178,3,0)</f>
        <v>Đức Linh - Bình Thuận</v>
      </c>
      <c r="D18" s="23">
        <f>VLOOKUP(B18,[24]Vine!$A$5:$F$178,2,0)</f>
        <v>250746332</v>
      </c>
      <c r="E18" s="24" t="s">
        <v>36</v>
      </c>
      <c r="F18" s="24">
        <v>14150</v>
      </c>
      <c r="G18" s="25">
        <v>15000</v>
      </c>
      <c r="H18" s="26">
        <f t="shared" si="0"/>
        <v>212250000</v>
      </c>
      <c r="I18" s="28"/>
    </row>
    <row r="19" spans="1:11">
      <c r="A19" s="33">
        <v>42894</v>
      </c>
      <c r="B19" s="10" t="s">
        <v>35</v>
      </c>
      <c r="C19" s="23" t="str">
        <f>VLOOKUP(B19,[24]Vine!$A$5:$F$178,3,0)</f>
        <v>Thanh Hải - Bình Thuận</v>
      </c>
      <c r="D19" s="23">
        <f>VLOOKUP(B19,[24]Vine!$A$5:$F$178,2,0)</f>
        <v>261005222</v>
      </c>
      <c r="E19" s="24" t="s">
        <v>36</v>
      </c>
      <c r="F19" s="24">
        <v>15320</v>
      </c>
      <c r="G19" s="25">
        <v>15000</v>
      </c>
      <c r="H19" s="26">
        <f t="shared" si="0"/>
        <v>229800000</v>
      </c>
      <c r="I19" s="28"/>
    </row>
    <row r="20" spans="1:11">
      <c r="A20" s="33">
        <v>42896</v>
      </c>
      <c r="B20" s="10" t="s">
        <v>30</v>
      </c>
      <c r="C20" s="23" t="str">
        <f>VLOOKUP(B20,[24]Vine!$A$5:$F$178,3,0)</f>
        <v>Đức Linh - Bình Thuận</v>
      </c>
      <c r="D20" s="23">
        <f>VLOOKUP(B20,[24]Vine!$A$5:$F$178,2,0)</f>
        <v>260682094</v>
      </c>
      <c r="E20" s="24" t="s">
        <v>36</v>
      </c>
      <c r="F20" s="24">
        <v>13540</v>
      </c>
      <c r="G20" s="25">
        <v>15000</v>
      </c>
      <c r="H20" s="26">
        <f t="shared" si="0"/>
        <v>203100000</v>
      </c>
      <c r="I20" s="28"/>
    </row>
    <row r="21" spans="1:11">
      <c r="A21" s="33">
        <v>42896</v>
      </c>
      <c r="B21" s="10" t="s">
        <v>34</v>
      </c>
      <c r="C21" s="23" t="str">
        <f>VLOOKUP(B21,[24]Vine!$A$5:$F$178,3,0)</f>
        <v>Phan Thiết - Bình Thuận</v>
      </c>
      <c r="D21" s="23">
        <f>VLOOKUP(B21,[24]Vine!$A$5:$F$178,2,0)</f>
        <v>260850613</v>
      </c>
      <c r="E21" s="24" t="s">
        <v>36</v>
      </c>
      <c r="F21" s="24">
        <v>13470</v>
      </c>
      <c r="G21" s="25">
        <v>15000</v>
      </c>
      <c r="H21" s="26">
        <f t="shared" si="0"/>
        <v>202050000</v>
      </c>
      <c r="I21" s="28"/>
    </row>
    <row r="22" spans="1:11">
      <c r="A22" s="33">
        <v>42896</v>
      </c>
      <c r="B22" s="10" t="s">
        <v>37</v>
      </c>
      <c r="C22" s="23" t="str">
        <f>VLOOKUP(B22,[24]Vine!$A$5:$F$178,3,0)</f>
        <v>Phan Thiết - Bình Thuận</v>
      </c>
      <c r="D22" s="23">
        <f>VLOOKUP(B22,[24]Vine!$A$5:$F$178,2,0)</f>
        <v>280853616</v>
      </c>
      <c r="E22" s="24" t="s">
        <v>36</v>
      </c>
      <c r="F22" s="24">
        <v>13560</v>
      </c>
      <c r="G22" s="25">
        <v>15000</v>
      </c>
      <c r="H22" s="26">
        <f t="shared" si="0"/>
        <v>203400000</v>
      </c>
      <c r="I22" s="28"/>
    </row>
    <row r="23" spans="1:11">
      <c r="A23" s="33">
        <v>42896</v>
      </c>
      <c r="B23" s="10" t="s">
        <v>32</v>
      </c>
      <c r="C23" s="23" t="str">
        <f>VLOOKUP(B23,[24]Vine!$A$5:$F$178,3,0)</f>
        <v>Long Hương - Bình Thuận</v>
      </c>
      <c r="D23" s="23" t="str">
        <f>VLOOKUP(B23,[24]Vine!$A$5:$F$178,2,0)</f>
        <v>020714486</v>
      </c>
      <c r="E23" s="24" t="s">
        <v>36</v>
      </c>
      <c r="F23" s="29">
        <v>14345</v>
      </c>
      <c r="G23" s="25">
        <v>15000</v>
      </c>
      <c r="H23" s="26">
        <f t="shared" si="0"/>
        <v>215175000</v>
      </c>
      <c r="I23" s="28"/>
    </row>
    <row r="24" spans="1:11">
      <c r="A24" s="33">
        <v>42898</v>
      </c>
      <c r="B24" s="10" t="s">
        <v>31</v>
      </c>
      <c r="C24" s="23" t="str">
        <f>VLOOKUP(B24,[24]Vine!$A$5:$F$178,3,0)</f>
        <v>Hàm Tân - Bình Thuận</v>
      </c>
      <c r="D24" s="23">
        <f>VLOOKUP(B24,[24]Vine!$A$5:$F$178,2,0)</f>
        <v>260690910</v>
      </c>
      <c r="E24" s="24" t="s">
        <v>36</v>
      </c>
      <c r="F24" s="24">
        <v>14120</v>
      </c>
      <c r="G24" s="25">
        <v>15000</v>
      </c>
      <c r="H24" s="26">
        <f t="shared" si="0"/>
        <v>211800000</v>
      </c>
      <c r="I24" s="28"/>
    </row>
    <row r="25" spans="1:11">
      <c r="A25" s="33">
        <v>42898</v>
      </c>
      <c r="B25" s="10" t="s">
        <v>33</v>
      </c>
      <c r="C25" s="23" t="str">
        <f>VLOOKUP(B25,[24]Vine!$A$5:$F$178,3,0)</f>
        <v>Phan Thiết - Bình Thuận</v>
      </c>
      <c r="D25" s="23">
        <f>VLOOKUP(B25,[24]Vine!$A$5:$F$178,2,0)</f>
        <v>260178873</v>
      </c>
      <c r="E25" s="24" t="s">
        <v>36</v>
      </c>
      <c r="F25" s="24">
        <v>13450</v>
      </c>
      <c r="G25" s="25">
        <v>15000</v>
      </c>
      <c r="H25" s="26">
        <f t="shared" si="0"/>
        <v>201750000</v>
      </c>
      <c r="I25" s="28"/>
    </row>
    <row r="26" spans="1:11">
      <c r="A26" s="33">
        <v>42898</v>
      </c>
      <c r="B26" s="10" t="s">
        <v>35</v>
      </c>
      <c r="C26" s="23" t="str">
        <f>VLOOKUP(B26,[24]Vine!$A$5:$F$178,3,0)</f>
        <v>Thanh Hải - Bình Thuận</v>
      </c>
      <c r="D26" s="23">
        <f>VLOOKUP(B26,[24]Vine!$A$5:$F$178,2,0)</f>
        <v>261005222</v>
      </c>
      <c r="E26" s="24" t="s">
        <v>36</v>
      </c>
      <c r="F26" s="24">
        <f>184730-SUM(F14:F25)</f>
        <v>13930</v>
      </c>
      <c r="G26" s="25">
        <v>15000</v>
      </c>
      <c r="H26" s="26">
        <f t="shared" si="0"/>
        <v>208950000</v>
      </c>
      <c r="I26" s="28"/>
    </row>
    <row r="27" spans="1:11" ht="13.5" customHeight="1">
      <c r="A27" s="21"/>
      <c r="B27" s="22"/>
      <c r="C27" s="23"/>
      <c r="D27" s="23"/>
      <c r="E27" s="24"/>
      <c r="F27" s="24"/>
      <c r="G27" s="25"/>
      <c r="H27" s="26"/>
      <c r="I27" s="26"/>
    </row>
    <row r="28" spans="1:11">
      <c r="A28" s="2" t="s">
        <v>21</v>
      </c>
      <c r="C28" s="11">
        <f>SUM(H14:H27)</f>
        <v>2770950000</v>
      </c>
      <c r="D28" s="11"/>
      <c r="K28" s="30"/>
    </row>
    <row r="29" spans="1:11">
      <c r="C29" s="12"/>
      <c r="D29" s="4"/>
      <c r="G29" s="31" t="s">
        <v>80</v>
      </c>
      <c r="H29" s="13"/>
      <c r="I29" s="13"/>
    </row>
    <row r="30" spans="1:11">
      <c r="B30" s="14" t="s">
        <v>22</v>
      </c>
      <c r="G30" s="15" t="s">
        <v>23</v>
      </c>
      <c r="K30" s="30"/>
    </row>
    <row r="31" spans="1:11">
      <c r="B31" s="16" t="s">
        <v>24</v>
      </c>
      <c r="D31" s="17"/>
      <c r="G31" s="18" t="s">
        <v>25</v>
      </c>
    </row>
    <row r="32" spans="1:11">
      <c r="B32" s="16"/>
      <c r="D32" s="17"/>
      <c r="G32" s="18"/>
      <c r="K32" s="30"/>
    </row>
    <row r="33" spans="1:9">
      <c r="B33" s="16"/>
      <c r="D33" s="17"/>
      <c r="G33" s="18"/>
    </row>
    <row r="34" spans="1:9">
      <c r="B34" s="16"/>
      <c r="D34" s="17"/>
      <c r="G34" s="18"/>
    </row>
    <row r="35" spans="1:9">
      <c r="B35" s="16"/>
      <c r="D35" s="17"/>
      <c r="G35" s="18"/>
    </row>
    <row r="36" spans="1:9" ht="0.75" customHeight="1">
      <c r="B36" s="16"/>
      <c r="D36" s="17"/>
      <c r="G36" s="18"/>
    </row>
    <row r="37" spans="1:9" ht="15" customHeight="1">
      <c r="B37" s="19" t="s">
        <v>29</v>
      </c>
      <c r="C37" s="19"/>
      <c r="F37" s="109"/>
      <c r="G37" s="109"/>
      <c r="H37" s="109"/>
    </row>
    <row r="38" spans="1:9" ht="17.25" hidden="1" customHeight="1">
      <c r="B38" s="19"/>
      <c r="C38" s="19"/>
      <c r="F38" s="96"/>
      <c r="G38" s="96"/>
      <c r="H38" s="96"/>
    </row>
    <row r="39" spans="1:9" ht="17.25" hidden="1" customHeight="1">
      <c r="B39" s="19"/>
      <c r="C39" s="19"/>
      <c r="F39" s="96"/>
      <c r="G39" s="96"/>
      <c r="H39" s="96"/>
    </row>
    <row r="40" spans="1:9" ht="17.25" hidden="1" customHeight="1">
      <c r="B40" s="19"/>
      <c r="C40" s="19"/>
      <c r="F40" s="96"/>
      <c r="G40" s="96"/>
      <c r="H40" s="96"/>
    </row>
    <row r="41" spans="1:9" ht="17.25" hidden="1" customHeight="1">
      <c r="B41" s="19"/>
      <c r="C41" s="19"/>
      <c r="F41" s="96"/>
      <c r="G41" s="96"/>
      <c r="H41" s="96"/>
    </row>
    <row r="42" spans="1:9" ht="24" customHeight="1"/>
    <row r="43" spans="1:9">
      <c r="A43" s="20" t="s">
        <v>26</v>
      </c>
    </row>
    <row r="44" spans="1:9" ht="31.5" customHeight="1">
      <c r="A44" s="110" t="s">
        <v>27</v>
      </c>
      <c r="B44" s="111"/>
      <c r="C44" s="111"/>
      <c r="D44" s="111"/>
      <c r="E44" s="111"/>
      <c r="F44" s="111"/>
      <c r="G44" s="111"/>
      <c r="H44" s="111"/>
      <c r="I44" s="111"/>
    </row>
    <row r="45" spans="1:9" ht="30" customHeight="1">
      <c r="A45" s="110" t="s">
        <v>28</v>
      </c>
      <c r="B45" s="110"/>
      <c r="C45" s="110"/>
      <c r="D45" s="110"/>
      <c r="E45" s="110"/>
      <c r="F45" s="110"/>
      <c r="G45" s="110"/>
      <c r="H45" s="110"/>
      <c r="I45" s="110"/>
    </row>
  </sheetData>
  <mergeCells count="9">
    <mergeCell ref="F37:H37"/>
    <mergeCell ref="A44:I44"/>
    <mergeCell ref="A45:I45"/>
    <mergeCell ref="A1:G3"/>
    <mergeCell ref="H1:I4"/>
    <mergeCell ref="A4:G4"/>
    <mergeCell ref="A11:A12"/>
    <mergeCell ref="B11:D11"/>
    <mergeCell ref="E11:H11"/>
  </mergeCells>
  <conditionalFormatting sqref="C5:E6 F6">
    <cfRule type="cellIs" dxfId="7" priority="1" stopIfTrue="1" operator="equal">
      <formula>"Döõ lieäu sai"</formula>
    </cfRule>
  </conditionalFormatting>
  <pageMargins left="0.7" right="0" top="0" bottom="0" header="0" footer="0"/>
  <pageSetup scale="95" orientation="landscape"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9"/>
  <sheetViews>
    <sheetView topLeftCell="A10" workbookViewId="0">
      <selection activeCell="L26" sqref="L26"/>
    </sheetView>
  </sheetViews>
  <sheetFormatPr defaultRowHeight="17.25"/>
  <cols>
    <col min="1" max="1" width="11" style="2" customWidth="1"/>
    <col min="2" max="2" width="21" style="1" customWidth="1"/>
    <col min="3" max="3" width="21.625" style="1" customWidth="1"/>
    <col min="4" max="4" width="12.125" style="1" customWidth="1"/>
    <col min="5" max="5" width="13.375" style="1" customWidth="1"/>
    <col min="6" max="6" width="10.625" style="4" customWidth="1"/>
    <col min="7" max="7" width="9.25" style="4" customWidth="1"/>
    <col min="8" max="8" width="11.25" style="1" customWidth="1"/>
    <col min="9" max="9" width="9.5" style="1" customWidth="1"/>
    <col min="11" max="11" width="16.5" bestFit="1" customWidth="1"/>
    <col min="12" max="12" width="15" bestFit="1" customWidth="1"/>
    <col min="15" max="15" width="10.375" bestFit="1" customWidth="1"/>
    <col min="234" max="234" width="11" customWidth="1"/>
    <col min="235" max="235" width="21" customWidth="1"/>
    <col min="236" max="236" width="21.625" customWidth="1"/>
    <col min="237" max="237" width="12.125" customWidth="1"/>
    <col min="238" max="238" width="13.375" customWidth="1"/>
    <col min="239" max="239" width="9.125" customWidth="1"/>
    <col min="240" max="240" width="9.25" customWidth="1"/>
    <col min="241" max="241" width="11.25" customWidth="1"/>
    <col min="242" max="242" width="9.5" customWidth="1"/>
    <col min="490" max="490" width="11" customWidth="1"/>
    <col min="491" max="491" width="21" customWidth="1"/>
    <col min="492" max="492" width="21.625" customWidth="1"/>
    <col min="493" max="493" width="12.125" customWidth="1"/>
    <col min="494" max="494" width="13.375" customWidth="1"/>
    <col min="495" max="495" width="9.125" customWidth="1"/>
    <col min="496" max="496" width="9.25" customWidth="1"/>
    <col min="497" max="497" width="11.25" customWidth="1"/>
    <col min="498" max="498" width="9.5" customWidth="1"/>
    <col min="746" max="746" width="11" customWidth="1"/>
    <col min="747" max="747" width="21" customWidth="1"/>
    <col min="748" max="748" width="21.625" customWidth="1"/>
    <col min="749" max="749" width="12.125" customWidth="1"/>
    <col min="750" max="750" width="13.375" customWidth="1"/>
    <col min="751" max="751" width="9.125" customWidth="1"/>
    <col min="752" max="752" width="9.25" customWidth="1"/>
    <col min="753" max="753" width="11.25" customWidth="1"/>
    <col min="754" max="754" width="9.5" customWidth="1"/>
    <col min="1002" max="1002" width="11" customWidth="1"/>
    <col min="1003" max="1003" width="21" customWidth="1"/>
    <col min="1004" max="1004" width="21.625" customWidth="1"/>
    <col min="1005" max="1005" width="12.125" customWidth="1"/>
    <col min="1006" max="1006" width="13.375" customWidth="1"/>
    <col min="1007" max="1007" width="9.125" customWidth="1"/>
    <col min="1008" max="1008" width="9.25" customWidth="1"/>
    <col min="1009" max="1009" width="11.25" customWidth="1"/>
    <col min="1010" max="1010" width="9.5" customWidth="1"/>
    <col min="1258" max="1258" width="11" customWidth="1"/>
    <col min="1259" max="1259" width="21" customWidth="1"/>
    <col min="1260" max="1260" width="21.625" customWidth="1"/>
    <col min="1261" max="1261" width="12.125" customWidth="1"/>
    <col min="1262" max="1262" width="13.375" customWidth="1"/>
    <col min="1263" max="1263" width="9.125" customWidth="1"/>
    <col min="1264" max="1264" width="9.25" customWidth="1"/>
    <col min="1265" max="1265" width="11.25" customWidth="1"/>
    <col min="1266" max="1266" width="9.5" customWidth="1"/>
    <col min="1514" max="1514" width="11" customWidth="1"/>
    <col min="1515" max="1515" width="21" customWidth="1"/>
    <col min="1516" max="1516" width="21.625" customWidth="1"/>
    <col min="1517" max="1517" width="12.125" customWidth="1"/>
    <col min="1518" max="1518" width="13.375" customWidth="1"/>
    <col min="1519" max="1519" width="9.125" customWidth="1"/>
    <col min="1520" max="1520" width="9.25" customWidth="1"/>
    <col min="1521" max="1521" width="11.25" customWidth="1"/>
    <col min="1522" max="1522" width="9.5" customWidth="1"/>
    <col min="1770" max="1770" width="11" customWidth="1"/>
    <col min="1771" max="1771" width="21" customWidth="1"/>
    <col min="1772" max="1772" width="21.625" customWidth="1"/>
    <col min="1773" max="1773" width="12.125" customWidth="1"/>
    <col min="1774" max="1774" width="13.375" customWidth="1"/>
    <col min="1775" max="1775" width="9.125" customWidth="1"/>
    <col min="1776" max="1776" width="9.25" customWidth="1"/>
    <col min="1777" max="1777" width="11.25" customWidth="1"/>
    <col min="1778" max="1778" width="9.5" customWidth="1"/>
    <col min="2026" max="2026" width="11" customWidth="1"/>
    <col min="2027" max="2027" width="21" customWidth="1"/>
    <col min="2028" max="2028" width="21.625" customWidth="1"/>
    <col min="2029" max="2029" width="12.125" customWidth="1"/>
    <col min="2030" max="2030" width="13.375" customWidth="1"/>
    <col min="2031" max="2031" width="9.125" customWidth="1"/>
    <col min="2032" max="2032" width="9.25" customWidth="1"/>
    <col min="2033" max="2033" width="11.25" customWidth="1"/>
    <col min="2034" max="2034" width="9.5" customWidth="1"/>
    <col min="2282" max="2282" width="11" customWidth="1"/>
    <col min="2283" max="2283" width="21" customWidth="1"/>
    <col min="2284" max="2284" width="21.625" customWidth="1"/>
    <col min="2285" max="2285" width="12.125" customWidth="1"/>
    <col min="2286" max="2286" width="13.375" customWidth="1"/>
    <col min="2287" max="2287" width="9.125" customWidth="1"/>
    <col min="2288" max="2288" width="9.25" customWidth="1"/>
    <col min="2289" max="2289" width="11.25" customWidth="1"/>
    <col min="2290" max="2290" width="9.5" customWidth="1"/>
    <col min="2538" max="2538" width="11" customWidth="1"/>
    <col min="2539" max="2539" width="21" customWidth="1"/>
    <col min="2540" max="2540" width="21.625" customWidth="1"/>
    <col min="2541" max="2541" width="12.125" customWidth="1"/>
    <col min="2542" max="2542" width="13.375" customWidth="1"/>
    <col min="2543" max="2543" width="9.125" customWidth="1"/>
    <col min="2544" max="2544" width="9.25" customWidth="1"/>
    <col min="2545" max="2545" width="11.25" customWidth="1"/>
    <col min="2546" max="2546" width="9.5" customWidth="1"/>
    <col min="2794" max="2794" width="11" customWidth="1"/>
    <col min="2795" max="2795" width="21" customWidth="1"/>
    <col min="2796" max="2796" width="21.625" customWidth="1"/>
    <col min="2797" max="2797" width="12.125" customWidth="1"/>
    <col min="2798" max="2798" width="13.375" customWidth="1"/>
    <col min="2799" max="2799" width="9.125" customWidth="1"/>
    <col min="2800" max="2800" width="9.25" customWidth="1"/>
    <col min="2801" max="2801" width="11.25" customWidth="1"/>
    <col min="2802" max="2802" width="9.5" customWidth="1"/>
    <col min="3050" max="3050" width="11" customWidth="1"/>
    <col min="3051" max="3051" width="21" customWidth="1"/>
    <col min="3052" max="3052" width="21.625" customWidth="1"/>
    <col min="3053" max="3053" width="12.125" customWidth="1"/>
    <col min="3054" max="3054" width="13.375" customWidth="1"/>
    <col min="3055" max="3055" width="9.125" customWidth="1"/>
    <col min="3056" max="3056" width="9.25" customWidth="1"/>
    <col min="3057" max="3057" width="11.25" customWidth="1"/>
    <col min="3058" max="3058" width="9.5" customWidth="1"/>
    <col min="3306" max="3306" width="11" customWidth="1"/>
    <col min="3307" max="3307" width="21" customWidth="1"/>
    <col min="3308" max="3308" width="21.625" customWidth="1"/>
    <col min="3309" max="3309" width="12.125" customWidth="1"/>
    <col min="3310" max="3310" width="13.375" customWidth="1"/>
    <col min="3311" max="3311" width="9.125" customWidth="1"/>
    <col min="3312" max="3312" width="9.25" customWidth="1"/>
    <col min="3313" max="3313" width="11.25" customWidth="1"/>
    <col min="3314" max="3314" width="9.5" customWidth="1"/>
    <col min="3562" max="3562" width="11" customWidth="1"/>
    <col min="3563" max="3563" width="21" customWidth="1"/>
    <col min="3564" max="3564" width="21.625" customWidth="1"/>
    <col min="3565" max="3565" width="12.125" customWidth="1"/>
    <col min="3566" max="3566" width="13.375" customWidth="1"/>
    <col min="3567" max="3567" width="9.125" customWidth="1"/>
    <col min="3568" max="3568" width="9.25" customWidth="1"/>
    <col min="3569" max="3569" width="11.25" customWidth="1"/>
    <col min="3570" max="3570" width="9.5" customWidth="1"/>
    <col min="3818" max="3818" width="11" customWidth="1"/>
    <col min="3819" max="3819" width="21" customWidth="1"/>
    <col min="3820" max="3820" width="21.625" customWidth="1"/>
    <col min="3821" max="3821" width="12.125" customWidth="1"/>
    <col min="3822" max="3822" width="13.375" customWidth="1"/>
    <col min="3823" max="3823" width="9.125" customWidth="1"/>
    <col min="3824" max="3824" width="9.25" customWidth="1"/>
    <col min="3825" max="3825" width="11.25" customWidth="1"/>
    <col min="3826" max="3826" width="9.5" customWidth="1"/>
    <col min="4074" max="4074" width="11" customWidth="1"/>
    <col min="4075" max="4075" width="21" customWidth="1"/>
    <col min="4076" max="4076" width="21.625" customWidth="1"/>
    <col min="4077" max="4077" width="12.125" customWidth="1"/>
    <col min="4078" max="4078" width="13.375" customWidth="1"/>
    <col min="4079" max="4079" width="9.125" customWidth="1"/>
    <col min="4080" max="4080" width="9.25" customWidth="1"/>
    <col min="4081" max="4081" width="11.25" customWidth="1"/>
    <col min="4082" max="4082" width="9.5" customWidth="1"/>
    <col min="4330" max="4330" width="11" customWidth="1"/>
    <col min="4331" max="4331" width="21" customWidth="1"/>
    <col min="4332" max="4332" width="21.625" customWidth="1"/>
    <col min="4333" max="4333" width="12.125" customWidth="1"/>
    <col min="4334" max="4334" width="13.375" customWidth="1"/>
    <col min="4335" max="4335" width="9.125" customWidth="1"/>
    <col min="4336" max="4336" width="9.25" customWidth="1"/>
    <col min="4337" max="4337" width="11.25" customWidth="1"/>
    <col min="4338" max="4338" width="9.5" customWidth="1"/>
    <col min="4586" max="4586" width="11" customWidth="1"/>
    <col min="4587" max="4587" width="21" customWidth="1"/>
    <col min="4588" max="4588" width="21.625" customWidth="1"/>
    <col min="4589" max="4589" width="12.125" customWidth="1"/>
    <col min="4590" max="4590" width="13.375" customWidth="1"/>
    <col min="4591" max="4591" width="9.125" customWidth="1"/>
    <col min="4592" max="4592" width="9.25" customWidth="1"/>
    <col min="4593" max="4593" width="11.25" customWidth="1"/>
    <col min="4594" max="4594" width="9.5" customWidth="1"/>
    <col min="4842" max="4842" width="11" customWidth="1"/>
    <col min="4843" max="4843" width="21" customWidth="1"/>
    <col min="4844" max="4844" width="21.625" customWidth="1"/>
    <col min="4845" max="4845" width="12.125" customWidth="1"/>
    <col min="4846" max="4846" width="13.375" customWidth="1"/>
    <col min="4847" max="4847" width="9.125" customWidth="1"/>
    <col min="4848" max="4848" width="9.25" customWidth="1"/>
    <col min="4849" max="4849" width="11.25" customWidth="1"/>
    <col min="4850" max="4850" width="9.5" customWidth="1"/>
    <col min="5098" max="5098" width="11" customWidth="1"/>
    <col min="5099" max="5099" width="21" customWidth="1"/>
    <col min="5100" max="5100" width="21.625" customWidth="1"/>
    <col min="5101" max="5101" width="12.125" customWidth="1"/>
    <col min="5102" max="5102" width="13.375" customWidth="1"/>
    <col min="5103" max="5103" width="9.125" customWidth="1"/>
    <col min="5104" max="5104" width="9.25" customWidth="1"/>
    <col min="5105" max="5105" width="11.25" customWidth="1"/>
    <col min="5106" max="5106" width="9.5" customWidth="1"/>
    <col min="5354" max="5354" width="11" customWidth="1"/>
    <col min="5355" max="5355" width="21" customWidth="1"/>
    <col min="5356" max="5356" width="21.625" customWidth="1"/>
    <col min="5357" max="5357" width="12.125" customWidth="1"/>
    <col min="5358" max="5358" width="13.375" customWidth="1"/>
    <col min="5359" max="5359" width="9.125" customWidth="1"/>
    <col min="5360" max="5360" width="9.25" customWidth="1"/>
    <col min="5361" max="5361" width="11.25" customWidth="1"/>
    <col min="5362" max="5362" width="9.5" customWidth="1"/>
    <col min="5610" max="5610" width="11" customWidth="1"/>
    <col min="5611" max="5611" width="21" customWidth="1"/>
    <col min="5612" max="5612" width="21.625" customWidth="1"/>
    <col min="5613" max="5613" width="12.125" customWidth="1"/>
    <col min="5614" max="5614" width="13.375" customWidth="1"/>
    <col min="5615" max="5615" width="9.125" customWidth="1"/>
    <col min="5616" max="5616" width="9.25" customWidth="1"/>
    <col min="5617" max="5617" width="11.25" customWidth="1"/>
    <col min="5618" max="5618" width="9.5" customWidth="1"/>
    <col min="5866" max="5866" width="11" customWidth="1"/>
    <col min="5867" max="5867" width="21" customWidth="1"/>
    <col min="5868" max="5868" width="21.625" customWidth="1"/>
    <col min="5869" max="5869" width="12.125" customWidth="1"/>
    <col min="5870" max="5870" width="13.375" customWidth="1"/>
    <col min="5871" max="5871" width="9.125" customWidth="1"/>
    <col min="5872" max="5872" width="9.25" customWidth="1"/>
    <col min="5873" max="5873" width="11.25" customWidth="1"/>
    <col min="5874" max="5874" width="9.5" customWidth="1"/>
    <col min="6122" max="6122" width="11" customWidth="1"/>
    <col min="6123" max="6123" width="21" customWidth="1"/>
    <col min="6124" max="6124" width="21.625" customWidth="1"/>
    <col min="6125" max="6125" width="12.125" customWidth="1"/>
    <col min="6126" max="6126" width="13.375" customWidth="1"/>
    <col min="6127" max="6127" width="9.125" customWidth="1"/>
    <col min="6128" max="6128" width="9.25" customWidth="1"/>
    <col min="6129" max="6129" width="11.25" customWidth="1"/>
    <col min="6130" max="6130" width="9.5" customWidth="1"/>
    <col min="6378" max="6378" width="11" customWidth="1"/>
    <col min="6379" max="6379" width="21" customWidth="1"/>
    <col min="6380" max="6380" width="21.625" customWidth="1"/>
    <col min="6381" max="6381" width="12.125" customWidth="1"/>
    <col min="6382" max="6382" width="13.375" customWidth="1"/>
    <col min="6383" max="6383" width="9.125" customWidth="1"/>
    <col min="6384" max="6384" width="9.25" customWidth="1"/>
    <col min="6385" max="6385" width="11.25" customWidth="1"/>
    <col min="6386" max="6386" width="9.5" customWidth="1"/>
    <col min="6634" max="6634" width="11" customWidth="1"/>
    <col min="6635" max="6635" width="21" customWidth="1"/>
    <col min="6636" max="6636" width="21.625" customWidth="1"/>
    <col min="6637" max="6637" width="12.125" customWidth="1"/>
    <col min="6638" max="6638" width="13.375" customWidth="1"/>
    <col min="6639" max="6639" width="9.125" customWidth="1"/>
    <col min="6640" max="6640" width="9.25" customWidth="1"/>
    <col min="6641" max="6641" width="11.25" customWidth="1"/>
    <col min="6642" max="6642" width="9.5" customWidth="1"/>
    <col min="6890" max="6890" width="11" customWidth="1"/>
    <col min="6891" max="6891" width="21" customWidth="1"/>
    <col min="6892" max="6892" width="21.625" customWidth="1"/>
    <col min="6893" max="6893" width="12.125" customWidth="1"/>
    <col min="6894" max="6894" width="13.375" customWidth="1"/>
    <col min="6895" max="6895" width="9.125" customWidth="1"/>
    <col min="6896" max="6896" width="9.25" customWidth="1"/>
    <col min="6897" max="6897" width="11.25" customWidth="1"/>
    <col min="6898" max="6898" width="9.5" customWidth="1"/>
    <col min="7146" max="7146" width="11" customWidth="1"/>
    <col min="7147" max="7147" width="21" customWidth="1"/>
    <col min="7148" max="7148" width="21.625" customWidth="1"/>
    <col min="7149" max="7149" width="12.125" customWidth="1"/>
    <col min="7150" max="7150" width="13.375" customWidth="1"/>
    <col min="7151" max="7151" width="9.125" customWidth="1"/>
    <col min="7152" max="7152" width="9.25" customWidth="1"/>
    <col min="7153" max="7153" width="11.25" customWidth="1"/>
    <col min="7154" max="7154" width="9.5" customWidth="1"/>
    <col min="7402" max="7402" width="11" customWidth="1"/>
    <col min="7403" max="7403" width="21" customWidth="1"/>
    <col min="7404" max="7404" width="21.625" customWidth="1"/>
    <col min="7405" max="7405" width="12.125" customWidth="1"/>
    <col min="7406" max="7406" width="13.375" customWidth="1"/>
    <col min="7407" max="7407" width="9.125" customWidth="1"/>
    <col min="7408" max="7408" width="9.25" customWidth="1"/>
    <col min="7409" max="7409" width="11.25" customWidth="1"/>
    <col min="7410" max="7410" width="9.5" customWidth="1"/>
    <col min="7658" max="7658" width="11" customWidth="1"/>
    <col min="7659" max="7659" width="21" customWidth="1"/>
    <col min="7660" max="7660" width="21.625" customWidth="1"/>
    <col min="7661" max="7661" width="12.125" customWidth="1"/>
    <col min="7662" max="7662" width="13.375" customWidth="1"/>
    <col min="7663" max="7663" width="9.125" customWidth="1"/>
    <col min="7664" max="7664" width="9.25" customWidth="1"/>
    <col min="7665" max="7665" width="11.25" customWidth="1"/>
    <col min="7666" max="7666" width="9.5" customWidth="1"/>
    <col min="7914" max="7914" width="11" customWidth="1"/>
    <col min="7915" max="7915" width="21" customWidth="1"/>
    <col min="7916" max="7916" width="21.625" customWidth="1"/>
    <col min="7917" max="7917" width="12.125" customWidth="1"/>
    <col min="7918" max="7918" width="13.375" customWidth="1"/>
    <col min="7919" max="7919" width="9.125" customWidth="1"/>
    <col min="7920" max="7920" width="9.25" customWidth="1"/>
    <col min="7921" max="7921" width="11.25" customWidth="1"/>
    <col min="7922" max="7922" width="9.5" customWidth="1"/>
    <col min="8170" max="8170" width="11" customWidth="1"/>
    <col min="8171" max="8171" width="21" customWidth="1"/>
    <col min="8172" max="8172" width="21.625" customWidth="1"/>
    <col min="8173" max="8173" width="12.125" customWidth="1"/>
    <col min="8174" max="8174" width="13.375" customWidth="1"/>
    <col min="8175" max="8175" width="9.125" customWidth="1"/>
    <col min="8176" max="8176" width="9.25" customWidth="1"/>
    <col min="8177" max="8177" width="11.25" customWidth="1"/>
    <col min="8178" max="8178" width="9.5" customWidth="1"/>
    <col min="8426" max="8426" width="11" customWidth="1"/>
    <col min="8427" max="8427" width="21" customWidth="1"/>
    <col min="8428" max="8428" width="21.625" customWidth="1"/>
    <col min="8429" max="8429" width="12.125" customWidth="1"/>
    <col min="8430" max="8430" width="13.375" customWidth="1"/>
    <col min="8431" max="8431" width="9.125" customWidth="1"/>
    <col min="8432" max="8432" width="9.25" customWidth="1"/>
    <col min="8433" max="8433" width="11.25" customWidth="1"/>
    <col min="8434" max="8434" width="9.5" customWidth="1"/>
    <col min="8682" max="8682" width="11" customWidth="1"/>
    <col min="8683" max="8683" width="21" customWidth="1"/>
    <col min="8684" max="8684" width="21.625" customWidth="1"/>
    <col min="8685" max="8685" width="12.125" customWidth="1"/>
    <col min="8686" max="8686" width="13.375" customWidth="1"/>
    <col min="8687" max="8687" width="9.125" customWidth="1"/>
    <col min="8688" max="8688" width="9.25" customWidth="1"/>
    <col min="8689" max="8689" width="11.25" customWidth="1"/>
    <col min="8690" max="8690" width="9.5" customWidth="1"/>
    <col min="8938" max="8938" width="11" customWidth="1"/>
    <col min="8939" max="8939" width="21" customWidth="1"/>
    <col min="8940" max="8940" width="21.625" customWidth="1"/>
    <col min="8941" max="8941" width="12.125" customWidth="1"/>
    <col min="8942" max="8942" width="13.375" customWidth="1"/>
    <col min="8943" max="8943" width="9.125" customWidth="1"/>
    <col min="8944" max="8944" width="9.25" customWidth="1"/>
    <col min="8945" max="8945" width="11.25" customWidth="1"/>
    <col min="8946" max="8946" width="9.5" customWidth="1"/>
    <col min="9194" max="9194" width="11" customWidth="1"/>
    <col min="9195" max="9195" width="21" customWidth="1"/>
    <col min="9196" max="9196" width="21.625" customWidth="1"/>
    <col min="9197" max="9197" width="12.125" customWidth="1"/>
    <col min="9198" max="9198" width="13.375" customWidth="1"/>
    <col min="9199" max="9199" width="9.125" customWidth="1"/>
    <col min="9200" max="9200" width="9.25" customWidth="1"/>
    <col min="9201" max="9201" width="11.25" customWidth="1"/>
    <col min="9202" max="9202" width="9.5" customWidth="1"/>
    <col min="9450" max="9450" width="11" customWidth="1"/>
    <col min="9451" max="9451" width="21" customWidth="1"/>
    <col min="9452" max="9452" width="21.625" customWidth="1"/>
    <col min="9453" max="9453" width="12.125" customWidth="1"/>
    <col min="9454" max="9454" width="13.375" customWidth="1"/>
    <col min="9455" max="9455" width="9.125" customWidth="1"/>
    <col min="9456" max="9456" width="9.25" customWidth="1"/>
    <col min="9457" max="9457" width="11.25" customWidth="1"/>
    <col min="9458" max="9458" width="9.5" customWidth="1"/>
    <col min="9706" max="9706" width="11" customWidth="1"/>
    <col min="9707" max="9707" width="21" customWidth="1"/>
    <col min="9708" max="9708" width="21.625" customWidth="1"/>
    <col min="9709" max="9709" width="12.125" customWidth="1"/>
    <col min="9710" max="9710" width="13.375" customWidth="1"/>
    <col min="9711" max="9711" width="9.125" customWidth="1"/>
    <col min="9712" max="9712" width="9.25" customWidth="1"/>
    <col min="9713" max="9713" width="11.25" customWidth="1"/>
    <col min="9714" max="9714" width="9.5" customWidth="1"/>
    <col min="9962" max="9962" width="11" customWidth="1"/>
    <col min="9963" max="9963" width="21" customWidth="1"/>
    <col min="9964" max="9964" width="21.625" customWidth="1"/>
    <col min="9965" max="9965" width="12.125" customWidth="1"/>
    <col min="9966" max="9966" width="13.375" customWidth="1"/>
    <col min="9967" max="9967" width="9.125" customWidth="1"/>
    <col min="9968" max="9968" width="9.25" customWidth="1"/>
    <col min="9969" max="9969" width="11.25" customWidth="1"/>
    <col min="9970" max="9970" width="9.5" customWidth="1"/>
    <col min="10218" max="10218" width="11" customWidth="1"/>
    <col min="10219" max="10219" width="21" customWidth="1"/>
    <col min="10220" max="10220" width="21.625" customWidth="1"/>
    <col min="10221" max="10221" width="12.125" customWidth="1"/>
    <col min="10222" max="10222" width="13.375" customWidth="1"/>
    <col min="10223" max="10223" width="9.125" customWidth="1"/>
    <col min="10224" max="10224" width="9.25" customWidth="1"/>
    <col min="10225" max="10225" width="11.25" customWidth="1"/>
    <col min="10226" max="10226" width="9.5" customWidth="1"/>
    <col min="10474" max="10474" width="11" customWidth="1"/>
    <col min="10475" max="10475" width="21" customWidth="1"/>
    <col min="10476" max="10476" width="21.625" customWidth="1"/>
    <col min="10477" max="10477" width="12.125" customWidth="1"/>
    <col min="10478" max="10478" width="13.375" customWidth="1"/>
    <col min="10479" max="10479" width="9.125" customWidth="1"/>
    <col min="10480" max="10480" width="9.25" customWidth="1"/>
    <col min="10481" max="10481" width="11.25" customWidth="1"/>
    <col min="10482" max="10482" width="9.5" customWidth="1"/>
    <col min="10730" max="10730" width="11" customWidth="1"/>
    <col min="10731" max="10731" width="21" customWidth="1"/>
    <col min="10732" max="10732" width="21.625" customWidth="1"/>
    <col min="10733" max="10733" width="12.125" customWidth="1"/>
    <col min="10734" max="10734" width="13.375" customWidth="1"/>
    <col min="10735" max="10735" width="9.125" customWidth="1"/>
    <col min="10736" max="10736" width="9.25" customWidth="1"/>
    <col min="10737" max="10737" width="11.25" customWidth="1"/>
    <col min="10738" max="10738" width="9.5" customWidth="1"/>
    <col min="10986" max="10986" width="11" customWidth="1"/>
    <col min="10987" max="10987" width="21" customWidth="1"/>
    <col min="10988" max="10988" width="21.625" customWidth="1"/>
    <col min="10989" max="10989" width="12.125" customWidth="1"/>
    <col min="10990" max="10990" width="13.375" customWidth="1"/>
    <col min="10991" max="10991" width="9.125" customWidth="1"/>
    <col min="10992" max="10992" width="9.25" customWidth="1"/>
    <col min="10993" max="10993" width="11.25" customWidth="1"/>
    <col min="10994" max="10994" width="9.5" customWidth="1"/>
    <col min="11242" max="11242" width="11" customWidth="1"/>
    <col min="11243" max="11243" width="21" customWidth="1"/>
    <col min="11244" max="11244" width="21.625" customWidth="1"/>
    <col min="11245" max="11245" width="12.125" customWidth="1"/>
    <col min="11246" max="11246" width="13.375" customWidth="1"/>
    <col min="11247" max="11247" width="9.125" customWidth="1"/>
    <col min="11248" max="11248" width="9.25" customWidth="1"/>
    <col min="11249" max="11249" width="11.25" customWidth="1"/>
    <col min="11250" max="11250" width="9.5" customWidth="1"/>
    <col min="11498" max="11498" width="11" customWidth="1"/>
    <col min="11499" max="11499" width="21" customWidth="1"/>
    <col min="11500" max="11500" width="21.625" customWidth="1"/>
    <col min="11501" max="11501" width="12.125" customWidth="1"/>
    <col min="11502" max="11502" width="13.375" customWidth="1"/>
    <col min="11503" max="11503" width="9.125" customWidth="1"/>
    <col min="11504" max="11504" width="9.25" customWidth="1"/>
    <col min="11505" max="11505" width="11.25" customWidth="1"/>
    <col min="11506" max="11506" width="9.5" customWidth="1"/>
    <col min="11754" max="11754" width="11" customWidth="1"/>
    <col min="11755" max="11755" width="21" customWidth="1"/>
    <col min="11756" max="11756" width="21.625" customWidth="1"/>
    <col min="11757" max="11757" width="12.125" customWidth="1"/>
    <col min="11758" max="11758" width="13.375" customWidth="1"/>
    <col min="11759" max="11759" width="9.125" customWidth="1"/>
    <col min="11760" max="11760" width="9.25" customWidth="1"/>
    <col min="11761" max="11761" width="11.25" customWidth="1"/>
    <col min="11762" max="11762" width="9.5" customWidth="1"/>
    <col min="12010" max="12010" width="11" customWidth="1"/>
    <col min="12011" max="12011" width="21" customWidth="1"/>
    <col min="12012" max="12012" width="21.625" customWidth="1"/>
    <col min="12013" max="12013" width="12.125" customWidth="1"/>
    <col min="12014" max="12014" width="13.375" customWidth="1"/>
    <col min="12015" max="12015" width="9.125" customWidth="1"/>
    <col min="12016" max="12016" width="9.25" customWidth="1"/>
    <col min="12017" max="12017" width="11.25" customWidth="1"/>
    <col min="12018" max="12018" width="9.5" customWidth="1"/>
    <col min="12266" max="12266" width="11" customWidth="1"/>
    <col min="12267" max="12267" width="21" customWidth="1"/>
    <col min="12268" max="12268" width="21.625" customWidth="1"/>
    <col min="12269" max="12269" width="12.125" customWidth="1"/>
    <col min="12270" max="12270" width="13.375" customWidth="1"/>
    <col min="12271" max="12271" width="9.125" customWidth="1"/>
    <col min="12272" max="12272" width="9.25" customWidth="1"/>
    <col min="12273" max="12273" width="11.25" customWidth="1"/>
    <col min="12274" max="12274" width="9.5" customWidth="1"/>
    <col min="12522" max="12522" width="11" customWidth="1"/>
    <col min="12523" max="12523" width="21" customWidth="1"/>
    <col min="12524" max="12524" width="21.625" customWidth="1"/>
    <col min="12525" max="12525" width="12.125" customWidth="1"/>
    <col min="12526" max="12526" width="13.375" customWidth="1"/>
    <col min="12527" max="12527" width="9.125" customWidth="1"/>
    <col min="12528" max="12528" width="9.25" customWidth="1"/>
    <col min="12529" max="12529" width="11.25" customWidth="1"/>
    <col min="12530" max="12530" width="9.5" customWidth="1"/>
    <col min="12778" max="12778" width="11" customWidth="1"/>
    <col min="12779" max="12779" width="21" customWidth="1"/>
    <col min="12780" max="12780" width="21.625" customWidth="1"/>
    <col min="12781" max="12781" width="12.125" customWidth="1"/>
    <col min="12782" max="12782" width="13.375" customWidth="1"/>
    <col min="12783" max="12783" width="9.125" customWidth="1"/>
    <col min="12784" max="12784" width="9.25" customWidth="1"/>
    <col min="12785" max="12785" width="11.25" customWidth="1"/>
    <col min="12786" max="12786" width="9.5" customWidth="1"/>
    <col min="13034" max="13034" width="11" customWidth="1"/>
    <col min="13035" max="13035" width="21" customWidth="1"/>
    <col min="13036" max="13036" width="21.625" customWidth="1"/>
    <col min="13037" max="13037" width="12.125" customWidth="1"/>
    <col min="13038" max="13038" width="13.375" customWidth="1"/>
    <col min="13039" max="13039" width="9.125" customWidth="1"/>
    <col min="13040" max="13040" width="9.25" customWidth="1"/>
    <col min="13041" max="13041" width="11.25" customWidth="1"/>
    <col min="13042" max="13042" width="9.5" customWidth="1"/>
    <col min="13290" max="13290" width="11" customWidth="1"/>
    <col min="13291" max="13291" width="21" customWidth="1"/>
    <col min="13292" max="13292" width="21.625" customWidth="1"/>
    <col min="13293" max="13293" width="12.125" customWidth="1"/>
    <col min="13294" max="13294" width="13.375" customWidth="1"/>
    <col min="13295" max="13295" width="9.125" customWidth="1"/>
    <col min="13296" max="13296" width="9.25" customWidth="1"/>
    <col min="13297" max="13297" width="11.25" customWidth="1"/>
    <col min="13298" max="13298" width="9.5" customWidth="1"/>
    <col min="13546" max="13546" width="11" customWidth="1"/>
    <col min="13547" max="13547" width="21" customWidth="1"/>
    <col min="13548" max="13548" width="21.625" customWidth="1"/>
    <col min="13549" max="13549" width="12.125" customWidth="1"/>
    <col min="13550" max="13550" width="13.375" customWidth="1"/>
    <col min="13551" max="13551" width="9.125" customWidth="1"/>
    <col min="13552" max="13552" width="9.25" customWidth="1"/>
    <col min="13553" max="13553" width="11.25" customWidth="1"/>
    <col min="13554" max="13554" width="9.5" customWidth="1"/>
    <col min="13802" max="13802" width="11" customWidth="1"/>
    <col min="13803" max="13803" width="21" customWidth="1"/>
    <col min="13804" max="13804" width="21.625" customWidth="1"/>
    <col min="13805" max="13805" width="12.125" customWidth="1"/>
    <col min="13806" max="13806" width="13.375" customWidth="1"/>
    <col min="13807" max="13807" width="9.125" customWidth="1"/>
    <col min="13808" max="13808" width="9.25" customWidth="1"/>
    <col min="13809" max="13809" width="11.25" customWidth="1"/>
    <col min="13810" max="13810" width="9.5" customWidth="1"/>
    <col min="14058" max="14058" width="11" customWidth="1"/>
    <col min="14059" max="14059" width="21" customWidth="1"/>
    <col min="14060" max="14060" width="21.625" customWidth="1"/>
    <col min="14061" max="14061" width="12.125" customWidth="1"/>
    <col min="14062" max="14062" width="13.375" customWidth="1"/>
    <col min="14063" max="14063" width="9.125" customWidth="1"/>
    <col min="14064" max="14064" width="9.25" customWidth="1"/>
    <col min="14065" max="14065" width="11.25" customWidth="1"/>
    <col min="14066" max="14066" width="9.5" customWidth="1"/>
    <col min="14314" max="14314" width="11" customWidth="1"/>
    <col min="14315" max="14315" width="21" customWidth="1"/>
    <col min="14316" max="14316" width="21.625" customWidth="1"/>
    <col min="14317" max="14317" width="12.125" customWidth="1"/>
    <col min="14318" max="14318" width="13.375" customWidth="1"/>
    <col min="14319" max="14319" width="9.125" customWidth="1"/>
    <col min="14320" max="14320" width="9.25" customWidth="1"/>
    <col min="14321" max="14321" width="11.25" customWidth="1"/>
    <col min="14322" max="14322" width="9.5" customWidth="1"/>
    <col min="14570" max="14570" width="11" customWidth="1"/>
    <col min="14571" max="14571" width="21" customWidth="1"/>
    <col min="14572" max="14572" width="21.625" customWidth="1"/>
    <col min="14573" max="14573" width="12.125" customWidth="1"/>
    <col min="14574" max="14574" width="13.375" customWidth="1"/>
    <col min="14575" max="14575" width="9.125" customWidth="1"/>
    <col min="14576" max="14576" width="9.25" customWidth="1"/>
    <col min="14577" max="14577" width="11.25" customWidth="1"/>
    <col min="14578" max="14578" width="9.5" customWidth="1"/>
    <col min="14826" max="14826" width="11" customWidth="1"/>
    <col min="14827" max="14827" width="21" customWidth="1"/>
    <col min="14828" max="14828" width="21.625" customWidth="1"/>
    <col min="14829" max="14829" width="12.125" customWidth="1"/>
    <col min="14830" max="14830" width="13.375" customWidth="1"/>
    <col min="14831" max="14831" width="9.125" customWidth="1"/>
    <col min="14832" max="14832" width="9.25" customWidth="1"/>
    <col min="14833" max="14833" width="11.25" customWidth="1"/>
    <col min="14834" max="14834" width="9.5" customWidth="1"/>
    <col min="15082" max="15082" width="11" customWidth="1"/>
    <col min="15083" max="15083" width="21" customWidth="1"/>
    <col min="15084" max="15084" width="21.625" customWidth="1"/>
    <col min="15085" max="15085" width="12.125" customWidth="1"/>
    <col min="15086" max="15086" width="13.375" customWidth="1"/>
    <col min="15087" max="15087" width="9.125" customWidth="1"/>
    <col min="15088" max="15088" width="9.25" customWidth="1"/>
    <col min="15089" max="15089" width="11.25" customWidth="1"/>
    <col min="15090" max="15090" width="9.5" customWidth="1"/>
    <col min="15338" max="15338" width="11" customWidth="1"/>
    <col min="15339" max="15339" width="21" customWidth="1"/>
    <col min="15340" max="15340" width="21.625" customWidth="1"/>
    <col min="15341" max="15341" width="12.125" customWidth="1"/>
    <col min="15342" max="15342" width="13.375" customWidth="1"/>
    <col min="15343" max="15343" width="9.125" customWidth="1"/>
    <col min="15344" max="15344" width="9.25" customWidth="1"/>
    <col min="15345" max="15345" width="11.25" customWidth="1"/>
    <col min="15346" max="15346" width="9.5" customWidth="1"/>
    <col min="15594" max="15594" width="11" customWidth="1"/>
    <col min="15595" max="15595" width="21" customWidth="1"/>
    <col min="15596" max="15596" width="21.625" customWidth="1"/>
    <col min="15597" max="15597" width="12.125" customWidth="1"/>
    <col min="15598" max="15598" width="13.375" customWidth="1"/>
    <col min="15599" max="15599" width="9.125" customWidth="1"/>
    <col min="15600" max="15600" width="9.25" customWidth="1"/>
    <col min="15601" max="15601" width="11.25" customWidth="1"/>
    <col min="15602" max="15602" width="9.5" customWidth="1"/>
    <col min="15850" max="15850" width="11" customWidth="1"/>
    <col min="15851" max="15851" width="21" customWidth="1"/>
    <col min="15852" max="15852" width="21.625" customWidth="1"/>
    <col min="15853" max="15853" width="12.125" customWidth="1"/>
    <col min="15854" max="15854" width="13.375" customWidth="1"/>
    <col min="15855" max="15855" width="9.125" customWidth="1"/>
    <col min="15856" max="15856" width="9.25" customWidth="1"/>
    <col min="15857" max="15857" width="11.25" customWidth="1"/>
    <col min="15858" max="15858" width="9.5" customWidth="1"/>
    <col min="16106" max="16106" width="11" customWidth="1"/>
    <col min="16107" max="16107" width="21" customWidth="1"/>
    <col min="16108" max="16108" width="21.625" customWidth="1"/>
    <col min="16109" max="16109" width="12.125" customWidth="1"/>
    <col min="16110" max="16110" width="13.375" customWidth="1"/>
    <col min="16111" max="16111" width="9.125" customWidth="1"/>
    <col min="16112" max="16112" width="9.25" customWidth="1"/>
    <col min="16113" max="16113" width="11.25" customWidth="1"/>
    <col min="16114" max="16114" width="9.5" customWidth="1"/>
  </cols>
  <sheetData>
    <row r="1" spans="1:15">
      <c r="A1" s="112" t="s">
        <v>0</v>
      </c>
      <c r="B1" s="112"/>
      <c r="C1" s="112"/>
      <c r="D1" s="112"/>
      <c r="E1" s="112"/>
      <c r="F1" s="112"/>
      <c r="G1" s="113"/>
      <c r="H1" s="114" t="s">
        <v>1</v>
      </c>
      <c r="I1" s="115"/>
    </row>
    <row r="2" spans="1:15">
      <c r="A2" s="112"/>
      <c r="B2" s="112"/>
      <c r="C2" s="112"/>
      <c r="D2" s="112"/>
      <c r="E2" s="112"/>
      <c r="F2" s="112"/>
      <c r="G2" s="113"/>
      <c r="H2" s="116"/>
      <c r="I2" s="117"/>
    </row>
    <row r="3" spans="1:15">
      <c r="A3" s="112"/>
      <c r="B3" s="112"/>
      <c r="C3" s="112"/>
      <c r="D3" s="112"/>
      <c r="E3" s="112"/>
      <c r="F3" s="112"/>
      <c r="G3" s="113"/>
      <c r="H3" s="116"/>
      <c r="I3" s="117"/>
    </row>
    <row r="4" spans="1:15">
      <c r="A4" s="120" t="s">
        <v>82</v>
      </c>
      <c r="B4" s="120"/>
      <c r="C4" s="120"/>
      <c r="D4" s="120"/>
      <c r="E4" s="120"/>
      <c r="F4" s="120"/>
      <c r="G4" s="121"/>
      <c r="H4" s="118"/>
      <c r="I4" s="119"/>
    </row>
    <row r="5" spans="1:15" ht="10.5" customHeight="1">
      <c r="C5" s="3"/>
      <c r="D5" s="3"/>
    </row>
    <row r="6" spans="1:15">
      <c r="A6" s="2" t="s">
        <v>2</v>
      </c>
      <c r="E6" s="1" t="s">
        <v>3</v>
      </c>
    </row>
    <row r="7" spans="1:15">
      <c r="A7" s="2" t="s">
        <v>4</v>
      </c>
    </row>
    <row r="8" spans="1:15">
      <c r="A8" s="2" t="s">
        <v>5</v>
      </c>
    </row>
    <row r="9" spans="1:15">
      <c r="A9" s="2" t="s">
        <v>6</v>
      </c>
    </row>
    <row r="10" spans="1:15" ht="6" customHeight="1"/>
    <row r="11" spans="1:15">
      <c r="A11" s="122" t="s">
        <v>7</v>
      </c>
      <c r="B11" s="124" t="s">
        <v>8</v>
      </c>
      <c r="C11" s="125"/>
      <c r="D11" s="126"/>
      <c r="E11" s="127" t="s">
        <v>9</v>
      </c>
      <c r="F11" s="127"/>
      <c r="G11" s="127"/>
      <c r="H11" s="127"/>
      <c r="I11" s="97" t="s">
        <v>10</v>
      </c>
    </row>
    <row r="12" spans="1:15" ht="28.5">
      <c r="A12" s="123"/>
      <c r="B12" s="97" t="s">
        <v>11</v>
      </c>
      <c r="C12" s="97" t="s">
        <v>12</v>
      </c>
      <c r="D12" s="97" t="s">
        <v>13</v>
      </c>
      <c r="E12" s="97" t="s">
        <v>14</v>
      </c>
      <c r="F12" s="5" t="s">
        <v>15</v>
      </c>
      <c r="G12" s="5" t="s">
        <v>16</v>
      </c>
      <c r="H12" s="6" t="s">
        <v>17</v>
      </c>
      <c r="I12" s="97"/>
    </row>
    <row r="13" spans="1:15" ht="12.75" customHeight="1">
      <c r="A13" s="7" t="s">
        <v>18</v>
      </c>
      <c r="B13" s="8">
        <v>2</v>
      </c>
      <c r="C13" s="8">
        <v>3</v>
      </c>
      <c r="D13" s="8">
        <v>4</v>
      </c>
      <c r="E13" s="8">
        <v>5</v>
      </c>
      <c r="F13" s="9" t="s">
        <v>19</v>
      </c>
      <c r="G13" s="9" t="s">
        <v>20</v>
      </c>
      <c r="H13" s="8">
        <v>8</v>
      </c>
      <c r="I13" s="8">
        <v>9</v>
      </c>
      <c r="K13" s="30"/>
    </row>
    <row r="14" spans="1:15">
      <c r="A14" s="83">
        <v>42895</v>
      </c>
      <c r="B14" s="10" t="s">
        <v>84</v>
      </c>
      <c r="C14" s="23" t="str">
        <f>VLOOKUP(B14,[24]Vine!$A$5:$F$178,3,0)</f>
        <v>Hòn Đất, Kiên Giang</v>
      </c>
      <c r="D14" s="23">
        <f>VLOOKUP(B14,[24]Vine!$A$5:$F$178,2,0)</f>
        <v>370698949</v>
      </c>
      <c r="E14" s="24" t="s">
        <v>86</v>
      </c>
      <c r="F14" s="24">
        <v>3300</v>
      </c>
      <c r="G14" s="25">
        <v>28000</v>
      </c>
      <c r="H14" s="26">
        <f t="shared" ref="H14:H19" si="0">F14*G14</f>
        <v>92400000</v>
      </c>
      <c r="I14" s="27"/>
      <c r="K14" s="99"/>
      <c r="L14" s="30"/>
      <c r="O14" s="92"/>
    </row>
    <row r="15" spans="1:15">
      <c r="A15" s="83">
        <v>42895</v>
      </c>
      <c r="B15" s="10" t="s">
        <v>85</v>
      </c>
      <c r="C15" s="23" t="str">
        <f>VLOOKUP(B15,[24]Vine!$A$5:$F$178,3,0)</f>
        <v>Kiên lương - Kiên Giang</v>
      </c>
      <c r="D15" s="23">
        <f>VLOOKUP(B15,[24]Vine!$A$5:$F$178,2,0)</f>
        <v>370803567</v>
      </c>
      <c r="E15" s="24" t="s">
        <v>87</v>
      </c>
      <c r="F15" s="24">
        <v>3360</v>
      </c>
      <c r="G15" s="25">
        <v>30000</v>
      </c>
      <c r="H15" s="26">
        <f t="shared" si="0"/>
        <v>100800000</v>
      </c>
      <c r="I15" s="28"/>
      <c r="K15" s="99"/>
      <c r="L15" s="30"/>
      <c r="O15" s="92"/>
    </row>
    <row r="16" spans="1:15">
      <c r="A16" s="83">
        <v>42898</v>
      </c>
      <c r="B16" s="10" t="s">
        <v>89</v>
      </c>
      <c r="C16" s="23" t="str">
        <f>VLOOKUP(B16,[24]Vine!$A$5:$F$178,3,0)</f>
        <v>Ba Tri - Bến Tre</v>
      </c>
      <c r="D16" s="23">
        <f>VLOOKUP(B16,[24]Vine!$A$5:$F$178,2,0)</f>
        <v>320892578</v>
      </c>
      <c r="E16" s="24" t="s">
        <v>88</v>
      </c>
      <c r="F16" s="24">
        <v>900</v>
      </c>
      <c r="G16" s="25">
        <v>32000</v>
      </c>
      <c r="H16" s="26">
        <f t="shared" si="0"/>
        <v>28800000</v>
      </c>
      <c r="I16" s="28"/>
      <c r="K16" s="99"/>
      <c r="L16" s="30"/>
      <c r="O16" s="92"/>
    </row>
    <row r="17" spans="1:12" ht="19.5" customHeight="1">
      <c r="A17" s="83">
        <v>42898</v>
      </c>
      <c r="B17" s="10" t="s">
        <v>75</v>
      </c>
      <c r="C17" s="23" t="str">
        <f>VLOOKUP(B17,[24]Vine!$A$5:$F$178,3,0)</f>
        <v>Ba Tri - Bến Tre</v>
      </c>
      <c r="D17" s="23">
        <f>VLOOKUP(B17,[24]Vine!$A$5:$F$178,2,0)</f>
        <v>320883374</v>
      </c>
      <c r="E17" s="24" t="s">
        <v>76</v>
      </c>
      <c r="F17" s="24">
        <v>4520</v>
      </c>
      <c r="G17" s="25">
        <v>16000</v>
      </c>
      <c r="H17" s="26">
        <f t="shared" si="0"/>
        <v>72320000</v>
      </c>
      <c r="I17" s="28"/>
      <c r="K17" s="99"/>
      <c r="L17" s="30"/>
    </row>
    <row r="18" spans="1:12" ht="19.5" customHeight="1">
      <c r="A18" s="83">
        <v>42899</v>
      </c>
      <c r="B18" s="10" t="s">
        <v>77</v>
      </c>
      <c r="C18" s="23" t="str">
        <f>VLOOKUP(B18,[24]Vine!$A$5:$F$178,3,0)</f>
        <v>Giồng Trôm - Bến Tre</v>
      </c>
      <c r="D18" s="23">
        <f>VLOOKUP(B18,[24]Vine!$A$5:$F$178,2,0)</f>
        <v>320878272</v>
      </c>
      <c r="E18" s="24" t="s">
        <v>76</v>
      </c>
      <c r="F18" s="24">
        <v>4720</v>
      </c>
      <c r="G18" s="25">
        <v>16000</v>
      </c>
      <c r="H18" s="26">
        <f t="shared" si="0"/>
        <v>75520000</v>
      </c>
      <c r="I18" s="28"/>
      <c r="K18" s="30"/>
    </row>
    <row r="19" spans="1:12" ht="19.5" customHeight="1">
      <c r="A19" s="83">
        <v>42899</v>
      </c>
      <c r="B19" s="10" t="s">
        <v>78</v>
      </c>
      <c r="C19" s="23" t="str">
        <f>VLOOKUP(B19,[24]Vine!$A$5:$F$178,3,0)</f>
        <v>Giồng Trôm - Bến Tre</v>
      </c>
      <c r="D19" s="23">
        <f>VLOOKUP(B19,[24]Vine!$A$5:$F$178,2,0)</f>
        <v>320878054</v>
      </c>
      <c r="E19" s="24" t="s">
        <v>76</v>
      </c>
      <c r="F19" s="24">
        <v>4400</v>
      </c>
      <c r="G19" s="25">
        <v>16000</v>
      </c>
      <c r="H19" s="26">
        <f t="shared" si="0"/>
        <v>70400000</v>
      </c>
      <c r="I19" s="28"/>
      <c r="K19" s="30"/>
    </row>
    <row r="20" spans="1:12" ht="19.5" customHeight="1">
      <c r="A20" s="83">
        <v>42899</v>
      </c>
      <c r="B20" s="10" t="s">
        <v>79</v>
      </c>
      <c r="C20" s="23" t="str">
        <f>VLOOKUP(B20,[24]Vine!$A$5:$F$178,3,0)</f>
        <v>Giồng Trôm - Bến Tre</v>
      </c>
      <c r="D20" s="23">
        <f>VLOOKUP(B20,[24]Vine!$A$5:$F$178,2,0)</f>
        <v>320876558</v>
      </c>
      <c r="E20" s="24" t="s">
        <v>76</v>
      </c>
      <c r="F20" s="24">
        <v>4840</v>
      </c>
      <c r="G20" s="25">
        <v>16000</v>
      </c>
      <c r="H20" s="26">
        <f t="shared" ref="H20" si="1">F20*G20</f>
        <v>77440000</v>
      </c>
      <c r="I20" s="28"/>
      <c r="K20" s="30"/>
    </row>
    <row r="21" spans="1:12" ht="16.5" customHeight="1">
      <c r="A21" s="21"/>
      <c r="B21" s="22"/>
      <c r="C21" s="23"/>
      <c r="D21" s="23"/>
      <c r="E21" s="24"/>
      <c r="F21" s="24"/>
      <c r="G21" s="25"/>
      <c r="H21" s="26"/>
      <c r="I21" s="26"/>
      <c r="K21" s="30"/>
    </row>
    <row r="22" spans="1:12">
      <c r="A22" s="2" t="s">
        <v>21</v>
      </c>
      <c r="C22" s="11">
        <f>SUM(H14:H21)</f>
        <v>517680000</v>
      </c>
      <c r="D22" s="11"/>
      <c r="K22" s="30"/>
    </row>
    <row r="23" spans="1:12">
      <c r="C23" s="12"/>
      <c r="D23" s="4"/>
      <c r="G23" s="31" t="s">
        <v>83</v>
      </c>
      <c r="H23" s="13"/>
      <c r="I23" s="13"/>
      <c r="K23" s="30"/>
      <c r="L23" s="30"/>
    </row>
    <row r="24" spans="1:12">
      <c r="B24" s="14" t="s">
        <v>22</v>
      </c>
      <c r="G24" s="15" t="s">
        <v>23</v>
      </c>
      <c r="L24" s="30"/>
    </row>
    <row r="25" spans="1:12">
      <c r="B25" s="16" t="s">
        <v>24</v>
      </c>
      <c r="D25" s="17"/>
      <c r="G25" s="18" t="s">
        <v>25</v>
      </c>
    </row>
    <row r="26" spans="1:12">
      <c r="B26" s="16"/>
      <c r="D26" s="17"/>
      <c r="G26" s="18"/>
    </row>
    <row r="27" spans="1:12">
      <c r="B27" s="16"/>
      <c r="D27" s="17"/>
      <c r="G27" s="18"/>
    </row>
    <row r="28" spans="1:12" ht="8.25" customHeight="1">
      <c r="B28" s="16"/>
      <c r="C28" s="12"/>
      <c r="D28" s="17"/>
      <c r="G28" s="18"/>
    </row>
    <row r="29" spans="1:12" ht="6.75" customHeight="1">
      <c r="B29" s="16"/>
      <c r="D29" s="17"/>
      <c r="G29" s="18"/>
    </row>
    <row r="30" spans="1:12" ht="19.5" customHeight="1">
      <c r="B30" s="16"/>
      <c r="C30" s="12"/>
      <c r="D30" s="17"/>
      <c r="G30" s="18"/>
    </row>
    <row r="31" spans="1:12" ht="16.5" customHeight="1">
      <c r="B31" s="19" t="s">
        <v>29</v>
      </c>
      <c r="C31" s="19"/>
      <c r="F31" s="109"/>
      <c r="G31" s="109"/>
      <c r="H31" s="109"/>
    </row>
    <row r="32" spans="1:12" ht="3.75" hidden="1" customHeight="1">
      <c r="B32" s="19"/>
      <c r="C32" s="19"/>
      <c r="F32" s="96"/>
      <c r="G32" s="96"/>
      <c r="H32" s="96"/>
    </row>
    <row r="33" spans="1:9" hidden="1">
      <c r="B33" s="19"/>
      <c r="C33" s="19"/>
      <c r="F33" s="96"/>
      <c r="G33" s="96"/>
      <c r="H33" s="96"/>
    </row>
    <row r="34" spans="1:9" hidden="1">
      <c r="B34" s="19"/>
      <c r="C34" s="19"/>
      <c r="F34" s="96"/>
      <c r="G34" s="96"/>
      <c r="H34" s="96"/>
    </row>
    <row r="35" spans="1:9" hidden="1">
      <c r="B35" s="19"/>
      <c r="C35" s="19"/>
      <c r="F35" s="96"/>
      <c r="G35" s="96"/>
      <c r="H35" s="96"/>
    </row>
    <row r="36" spans="1:9" hidden="1"/>
    <row r="37" spans="1:9" ht="15" customHeight="1">
      <c r="A37" s="20" t="s">
        <v>26</v>
      </c>
    </row>
    <row r="38" spans="1:9" ht="33" customHeight="1">
      <c r="A38" s="110" t="s">
        <v>27</v>
      </c>
      <c r="B38" s="111"/>
      <c r="C38" s="111"/>
      <c r="D38" s="111"/>
      <c r="E38" s="111"/>
      <c r="F38" s="111"/>
      <c r="G38" s="111"/>
      <c r="H38" s="111"/>
      <c r="I38" s="111"/>
    </row>
    <row r="39" spans="1:9" ht="32.25" customHeight="1">
      <c r="A39" s="110" t="s">
        <v>28</v>
      </c>
      <c r="B39" s="110"/>
      <c r="C39" s="110"/>
      <c r="D39" s="110"/>
      <c r="E39" s="110"/>
      <c r="F39" s="110"/>
      <c r="G39" s="110"/>
      <c r="H39" s="110"/>
      <c r="I39" s="110"/>
    </row>
  </sheetData>
  <mergeCells count="9">
    <mergeCell ref="F31:H31"/>
    <mergeCell ref="A38:I38"/>
    <mergeCell ref="A39:I39"/>
    <mergeCell ref="A1:G3"/>
    <mergeCell ref="H1:I4"/>
    <mergeCell ref="A4:G4"/>
    <mergeCell ref="A11:A12"/>
    <mergeCell ref="B11:D11"/>
    <mergeCell ref="E11:H11"/>
  </mergeCells>
  <conditionalFormatting sqref="C5:E6 F6">
    <cfRule type="cellIs" dxfId="6" priority="1" stopIfTrue="1" operator="equal">
      <formula>"Döõ lieäu sai"</formula>
    </cfRule>
  </conditionalFormatting>
  <pageMargins left="0.7" right="0" top="0" bottom="0" header="0" footer="0"/>
  <pageSetup paperSize="9" scale="95" orientation="landscape"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6</vt:i4>
      </vt:variant>
    </vt:vector>
  </HeadingPairs>
  <TitlesOfParts>
    <vt:vector size="21" baseType="lpstr">
      <vt:lpstr>Zhoushan 15</vt:lpstr>
      <vt:lpstr>PV 70.000</vt:lpstr>
      <vt:lpstr>Snack</vt:lpstr>
      <vt:lpstr>Zhoushan 16</vt:lpstr>
      <vt:lpstr>Jiwon</vt:lpstr>
      <vt:lpstr>PV 67.000</vt:lpstr>
      <vt:lpstr>PV LC 62.000</vt:lpstr>
      <vt:lpstr>Zhoushan 17</vt:lpstr>
      <vt:lpstr>Tokai</vt:lpstr>
      <vt:lpstr>PV 85.000</vt:lpstr>
      <vt:lpstr>PV93.000</vt:lpstr>
      <vt:lpstr>Dae Young</vt:lpstr>
      <vt:lpstr>KOJUBU 04</vt:lpstr>
      <vt:lpstr>SEJIN</vt:lpstr>
      <vt:lpstr>Zhoushan 18</vt:lpstr>
      <vt:lpstr>'Dae Young'!Print_Area</vt:lpstr>
      <vt:lpstr>Jiwon!Print_Titles</vt:lpstr>
      <vt:lpstr>'PV 70.000'!Print_Titles</vt:lpstr>
      <vt:lpstr>'Zhoushan 15'!Print_Titles</vt:lpstr>
      <vt:lpstr>'Zhoushan 16'!Print_Titles</vt:lpstr>
      <vt:lpstr>'Zhoushan 18'!Print_Titles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 1</dc:creator>
  <cp:lastModifiedBy>User 1</cp:lastModifiedBy>
  <cp:lastPrinted>2017-11-23T02:42:45Z</cp:lastPrinted>
  <dcterms:created xsi:type="dcterms:W3CDTF">2017-01-06T02:30:08Z</dcterms:created>
  <dcterms:modified xsi:type="dcterms:W3CDTF">2017-11-23T02:42:48Z</dcterms:modified>
</cp:coreProperties>
</file>