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2120" windowHeight="8190" tabRatio="856" activeTab="5"/>
  </bookViews>
  <sheets>
    <sheet name="ATB03" sheetId="76" r:id="rId1"/>
    <sheet name="NH Q11-69.000" sheetId="77" r:id="rId2"/>
    <sheet name="Tokai 01" sheetId="78" r:id="rId3"/>
    <sheet name="NH Q4-81.000" sheetId="79" r:id="rId4"/>
    <sheet name="jintatsu_03" sheetId="80" r:id="rId5"/>
    <sheet name="NHQ11 89.500" sheetId="81" r:id="rId6"/>
  </sheets>
  <externalReferences>
    <externalReference r:id="rId7"/>
    <externalReference r:id="rId8"/>
    <externalReference r:id="rId9"/>
  </externalReferences>
  <definedNames>
    <definedName name="_Fill" localSheetId="4" hidden="1">#REF!</definedName>
    <definedName name="_Fill" localSheetId="1" hidden="1">#REF!</definedName>
    <definedName name="_Fill" localSheetId="3" hidden="1">#REF!</definedName>
    <definedName name="_Fill" localSheetId="5" hidden="1">#REF!</definedName>
    <definedName name="_Fill" localSheetId="2" hidden="1">#REF!</definedName>
    <definedName name="_Fill" hidden="1">#REF!</definedName>
    <definedName name="_xlnm._FilterDatabase" localSheetId="1" hidden="1">'NH Q11-69.000'!$A$6:$L$24</definedName>
    <definedName name="_xlnm._FilterDatabase" localSheetId="3" hidden="1">'NH Q4-81.000'!$A$6:$L$24</definedName>
    <definedName name="_xlnm._FilterDatabase" localSheetId="5" hidden="1">'NHQ11 89.500'!$A$6:$L$23</definedName>
    <definedName name="_xlnm.Print_Titles" localSheetId="5">'NHQ11 89.500'!$5:$6</definedName>
  </definedNames>
  <calcPr calcId="124519"/>
</workbook>
</file>

<file path=xl/calcChain.xml><?xml version="1.0" encoding="utf-8"?>
<calcChain xmlns="http://schemas.openxmlformats.org/spreadsheetml/2006/main">
  <c r="I23" i="81"/>
  <c r="J14"/>
  <c r="I14"/>
  <c r="E14"/>
  <c r="D14"/>
  <c r="A14"/>
  <c r="I16"/>
  <c r="J23"/>
  <c r="E23"/>
  <c r="D23"/>
  <c r="A23"/>
  <c r="J22"/>
  <c r="I22"/>
  <c r="E22"/>
  <c r="D22"/>
  <c r="A22"/>
  <c r="J21"/>
  <c r="I21"/>
  <c r="E21"/>
  <c r="D21"/>
  <c r="A21"/>
  <c r="J17"/>
  <c r="E17"/>
  <c r="D17"/>
  <c r="A17"/>
  <c r="J20"/>
  <c r="I20"/>
  <c r="E20"/>
  <c r="D20"/>
  <c r="A20"/>
  <c r="J19"/>
  <c r="I19"/>
  <c r="E19"/>
  <c r="D19"/>
  <c r="A19"/>
  <c r="J18"/>
  <c r="I18"/>
  <c r="E18"/>
  <c r="D18"/>
  <c r="A18"/>
  <c r="J16"/>
  <c r="E16"/>
  <c r="D16"/>
  <c r="A16"/>
  <c r="J15"/>
  <c r="I15"/>
  <c r="E15"/>
  <c r="D15"/>
  <c r="A15"/>
  <c r="J13"/>
  <c r="I13"/>
  <c r="E13"/>
  <c r="D13"/>
  <c r="A13"/>
  <c r="J12"/>
  <c r="I12"/>
  <c r="E12"/>
  <c r="D12"/>
  <c r="A12"/>
  <c r="J11"/>
  <c r="I11"/>
  <c r="E11"/>
  <c r="D11"/>
  <c r="A11"/>
  <c r="J10"/>
  <c r="I10"/>
  <c r="E10"/>
  <c r="D10"/>
  <c r="A10"/>
  <c r="J9"/>
  <c r="I9"/>
  <c r="E9"/>
  <c r="D9"/>
  <c r="A9"/>
  <c r="J8"/>
  <c r="I8"/>
  <c r="E8"/>
  <c r="D8"/>
  <c r="A8"/>
  <c r="J7"/>
  <c r="I7"/>
  <c r="E7"/>
  <c r="D7"/>
  <c r="A7"/>
  <c r="C17" i="80"/>
  <c r="C21"/>
  <c r="D21"/>
  <c r="C18"/>
  <c r="D18"/>
  <c r="C19"/>
  <c r="D19"/>
  <c r="C20"/>
  <c r="D20"/>
  <c r="C22"/>
  <c r="D22"/>
  <c r="C23"/>
  <c r="D23"/>
  <c r="H17"/>
  <c r="D17"/>
  <c r="H16"/>
  <c r="D16"/>
  <c r="C16"/>
  <c r="H15"/>
  <c r="D15"/>
  <c r="C15"/>
  <c r="H14"/>
  <c r="D14"/>
  <c r="C14"/>
  <c r="J24" i="79"/>
  <c r="G24"/>
  <c r="G26" s="1"/>
  <c r="E24"/>
  <c r="D24"/>
  <c r="A24"/>
  <c r="J23"/>
  <c r="I23"/>
  <c r="E23"/>
  <c r="D23"/>
  <c r="A23"/>
  <c r="J22"/>
  <c r="I22"/>
  <c r="E22"/>
  <c r="D22"/>
  <c r="A22"/>
  <c r="J21"/>
  <c r="I21"/>
  <c r="E21"/>
  <c r="D21"/>
  <c r="A21"/>
  <c r="J20"/>
  <c r="I20"/>
  <c r="E20"/>
  <c r="D20"/>
  <c r="A20"/>
  <c r="J19"/>
  <c r="I19"/>
  <c r="E19"/>
  <c r="D19"/>
  <c r="A19"/>
  <c r="J18"/>
  <c r="I18"/>
  <c r="E18"/>
  <c r="D18"/>
  <c r="A18"/>
  <c r="J17"/>
  <c r="I17"/>
  <c r="E17"/>
  <c r="D17"/>
  <c r="A17"/>
  <c r="J16"/>
  <c r="I16"/>
  <c r="E16"/>
  <c r="D16"/>
  <c r="A16"/>
  <c r="J15"/>
  <c r="I15"/>
  <c r="E15"/>
  <c r="D15"/>
  <c r="A15"/>
  <c r="J14"/>
  <c r="I14"/>
  <c r="E14"/>
  <c r="D14"/>
  <c r="A14"/>
  <c r="J13"/>
  <c r="I13"/>
  <c r="E13"/>
  <c r="D13"/>
  <c r="A13"/>
  <c r="J12"/>
  <c r="I12"/>
  <c r="E12"/>
  <c r="D12"/>
  <c r="A12"/>
  <c r="J11"/>
  <c r="I11"/>
  <c r="E11"/>
  <c r="D11"/>
  <c r="A11"/>
  <c r="J10"/>
  <c r="I10"/>
  <c r="E10"/>
  <c r="D10"/>
  <c r="A10"/>
  <c r="J9"/>
  <c r="I9"/>
  <c r="E9"/>
  <c r="D9"/>
  <c r="A9"/>
  <c r="J8"/>
  <c r="I8"/>
  <c r="E8"/>
  <c r="D8"/>
  <c r="A8"/>
  <c r="J7"/>
  <c r="I7"/>
  <c r="E7"/>
  <c r="D7"/>
  <c r="A7"/>
  <c r="G25" i="81" l="1"/>
  <c r="I17"/>
  <c r="I25" s="1"/>
  <c r="H18" i="80"/>
  <c r="I26" i="79"/>
  <c r="I24"/>
  <c r="H22" i="78" l="1"/>
  <c r="D22"/>
  <c r="C22"/>
  <c r="H21"/>
  <c r="D21"/>
  <c r="C21"/>
  <c r="F25"/>
  <c r="H25" s="1"/>
  <c r="D25"/>
  <c r="C25"/>
  <c r="H24"/>
  <c r="D24"/>
  <c r="C24"/>
  <c r="H23"/>
  <c r="D23"/>
  <c r="C23"/>
  <c r="H20"/>
  <c r="D20"/>
  <c r="C20"/>
  <c r="H19"/>
  <c r="D19"/>
  <c r="C19"/>
  <c r="H18"/>
  <c r="D18"/>
  <c r="C18"/>
  <c r="H17"/>
  <c r="D17"/>
  <c r="C17"/>
  <c r="H16"/>
  <c r="D16"/>
  <c r="C16"/>
  <c r="H15"/>
  <c r="D15"/>
  <c r="C15"/>
  <c r="H14"/>
  <c r="D14"/>
  <c r="C14"/>
  <c r="J24" i="77"/>
  <c r="G24"/>
  <c r="G26" s="1"/>
  <c r="E24"/>
  <c r="D24"/>
  <c r="A24"/>
  <c r="J23"/>
  <c r="I23"/>
  <c r="E23"/>
  <c r="D23"/>
  <c r="A23"/>
  <c r="J22"/>
  <c r="I22"/>
  <c r="E22"/>
  <c r="D22"/>
  <c r="A22"/>
  <c r="J21"/>
  <c r="I21"/>
  <c r="E21"/>
  <c r="D21"/>
  <c r="A21"/>
  <c r="J20"/>
  <c r="I20"/>
  <c r="E20"/>
  <c r="D20"/>
  <c r="A20"/>
  <c r="J19"/>
  <c r="I19"/>
  <c r="E19"/>
  <c r="D19"/>
  <c r="A19"/>
  <c r="J18"/>
  <c r="I18"/>
  <c r="E18"/>
  <c r="D18"/>
  <c r="A18"/>
  <c r="J17"/>
  <c r="I17"/>
  <c r="E17"/>
  <c r="D17"/>
  <c r="A17"/>
  <c r="J16"/>
  <c r="I16"/>
  <c r="E16"/>
  <c r="D16"/>
  <c r="A16"/>
  <c r="J15"/>
  <c r="I15"/>
  <c r="E15"/>
  <c r="D15"/>
  <c r="A15"/>
  <c r="J14"/>
  <c r="I14"/>
  <c r="E14"/>
  <c r="D14"/>
  <c r="A14"/>
  <c r="J13"/>
  <c r="I13"/>
  <c r="E13"/>
  <c r="D13"/>
  <c r="A13"/>
  <c r="J12"/>
  <c r="I12"/>
  <c r="E12"/>
  <c r="D12"/>
  <c r="A12"/>
  <c r="J11"/>
  <c r="I11"/>
  <c r="E11"/>
  <c r="D11"/>
  <c r="A11"/>
  <c r="J10"/>
  <c r="I10"/>
  <c r="E10"/>
  <c r="D10"/>
  <c r="A10"/>
  <c r="J9"/>
  <c r="I9"/>
  <c r="E9"/>
  <c r="D9"/>
  <c r="A9"/>
  <c r="J8"/>
  <c r="I8"/>
  <c r="E8"/>
  <c r="D8"/>
  <c r="A8"/>
  <c r="J7"/>
  <c r="I7"/>
  <c r="E7"/>
  <c r="D7"/>
  <c r="A7"/>
  <c r="A17" i="76"/>
  <c r="A18"/>
  <c r="A9"/>
  <c r="A10"/>
  <c r="A11"/>
  <c r="A12"/>
  <c r="A13"/>
  <c r="A19"/>
  <c r="A20"/>
  <c r="A21"/>
  <c r="A22"/>
  <c r="A23"/>
  <c r="J23"/>
  <c r="I23"/>
  <c r="E23"/>
  <c r="D23"/>
  <c r="J22"/>
  <c r="I22"/>
  <c r="E22"/>
  <c r="D22"/>
  <c r="J21"/>
  <c r="I21"/>
  <c r="E21"/>
  <c r="D21"/>
  <c r="J20"/>
  <c r="I20"/>
  <c r="E20"/>
  <c r="D20"/>
  <c r="J19"/>
  <c r="I19"/>
  <c r="E19"/>
  <c r="D19"/>
  <c r="A7"/>
  <c r="A8"/>
  <c r="A14"/>
  <c r="A15"/>
  <c r="J15"/>
  <c r="I15"/>
  <c r="E15"/>
  <c r="D15"/>
  <c r="A16"/>
  <c r="D16"/>
  <c r="E16"/>
  <c r="I16"/>
  <c r="J16"/>
  <c r="D17"/>
  <c r="E17"/>
  <c r="I17"/>
  <c r="J17"/>
  <c r="D18"/>
  <c r="E18"/>
  <c r="I18"/>
  <c r="J18"/>
  <c r="D9"/>
  <c r="E9"/>
  <c r="I9"/>
  <c r="J9"/>
  <c r="D10"/>
  <c r="E10"/>
  <c r="I10"/>
  <c r="J10"/>
  <c r="D11"/>
  <c r="E11"/>
  <c r="I11"/>
  <c r="J11"/>
  <c r="D7"/>
  <c r="E7"/>
  <c r="I7"/>
  <c r="J7"/>
  <c r="D8"/>
  <c r="E8"/>
  <c r="I8"/>
  <c r="J8"/>
  <c r="D14"/>
  <c r="E14"/>
  <c r="I14"/>
  <c r="J14"/>
  <c r="D12"/>
  <c r="E12"/>
  <c r="I12"/>
  <c r="J12"/>
  <c r="D13"/>
  <c r="E13"/>
  <c r="I13"/>
  <c r="J13"/>
  <c r="G25"/>
  <c r="I25"/>
  <c r="H21" i="80" l="1"/>
  <c r="H19"/>
  <c r="C27" i="78"/>
  <c r="I24" i="77"/>
  <c r="I26" s="1"/>
  <c r="H20" i="80" l="1"/>
  <c r="H22" l="1"/>
  <c r="F23"/>
  <c r="H23" s="1"/>
  <c r="C26" l="1"/>
</calcChain>
</file>

<file path=xl/sharedStrings.xml><?xml version="1.0" encoding="utf-8"?>
<sst xmlns="http://schemas.openxmlformats.org/spreadsheetml/2006/main" count="329" uniqueCount="90">
  <si>
    <t>Đơn giá</t>
  </si>
  <si>
    <t>Tên mặt hàng</t>
  </si>
  <si>
    <t>Địa chỉ</t>
  </si>
  <si>
    <t>Người bán</t>
  </si>
  <si>
    <t>Ghi chú</t>
  </si>
  <si>
    <t>Võ Uyên Phương</t>
  </si>
  <si>
    <t>Đỗ Thị Hoàng Mai</t>
  </si>
  <si>
    <t>Trần Huỳnh Em</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</si>
  <si>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</si>
  <si>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</si>
  <si>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</si>
  <si>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</si>
  <si>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</si>
  <si>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</si>
  <si>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</si>
  <si>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</si>
  <si>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</si>
  <si>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</si>
  <si>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</si>
  <si>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Nguyễn Thanh Bình</t>
  </si>
  <si>
    <t>Cá cơm NL</t>
  </si>
  <si>
    <t>Nguyễn Văn Hạnh</t>
  </si>
  <si>
    <t>Trần Thị Thu Hiếu</t>
  </si>
  <si>
    <t>Nguyễn Thị Mộng Tuyền</t>
  </si>
  <si>
    <t>Cá ngân NL</t>
  </si>
  <si>
    <t>Phạm Thị Chính</t>
  </si>
  <si>
    <t>Cá chỉ vàng NL</t>
  </si>
  <si>
    <t>Trần Ngọc Quyên</t>
  </si>
  <si>
    <t>TỔNG CỘNG</t>
  </si>
  <si>
    <t>Người lập biểu</t>
  </si>
  <si>
    <t>Giám đốc</t>
  </si>
  <si>
    <t>Lý Thị Thảo</t>
  </si>
  <si>
    <t>Nguyễn Thị Tuyết Đang</t>
  </si>
  <si>
    <t>Tiêu Vĩnh Phát</t>
  </si>
  <si>
    <t>Phan Quốc Vũ</t>
  </si>
  <si>
    <t>Ngày    06    tháng   05  năm 2015</t>
  </si>
  <si>
    <t>Nguyễn Thành Phong</t>
  </si>
  <si>
    <t>Cá nục NL</t>
  </si>
  <si>
    <t>Nguyễn Văn Tha</t>
  </si>
  <si>
    <t>Vũ Thị Lan</t>
  </si>
  <si>
    <t>Trương Quốc Tuấn</t>
  </si>
  <si>
    <t>Nguyễn Văn Hải</t>
  </si>
  <si>
    <t>Huỳnh Thị Kiều</t>
  </si>
  <si>
    <t>Lê Thị Kim Liên</t>
  </si>
  <si>
    <t>Đỗ Ngọc Trương</t>
  </si>
  <si>
    <t>Đặng Thanh Phong</t>
  </si>
  <si>
    <t>Nguyễn Văn Hiền</t>
  </si>
  <si>
    <t>Lê Thị Diễm</t>
  </si>
  <si>
    <t>Lâm Thị Loan</t>
  </si>
  <si>
    <t>Ngày   15    tháng   05  năm 2015</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</si>
  <si>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</si>
  <si>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</si>
  <si>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(Ngày 17 tháng 05 năm 2015)</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</si>
  <si>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</si>
  <si>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</si>
  <si>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</si>
  <si>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</si>
  <si>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</si>
  <si>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</si>
  <si>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</si>
  <si>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</si>
  <si>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</si>
  <si>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</si>
  <si>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</si>
  <si>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</si>
  <si>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</si>
  <si>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</si>
  <si>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Tổng giá trị hàng mua vào:</t>
  </si>
  <si>
    <t>Ngày 17 tháng  05 năm   2015</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</si>
  <si>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</si>
  <si>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</si>
  <si>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</si>
  <si>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</si>
  <si>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</si>
  <si>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</si>
  <si>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</si>
  <si>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Ghẹ NL</t>
  </si>
  <si>
    <t>Ngày   17    tháng   05  năm 2015</t>
  </si>
  <si>
    <t>Trương Thị Nhớ</t>
  </si>
  <si>
    <t>Nguyễn Thanh Hoàng</t>
  </si>
  <si>
    <t>(Ngày 20 tháng 05 năm 2015)</t>
  </si>
  <si>
    <t>Ngày…20. Tháng  05… năm  2015</t>
  </si>
  <si>
    <t>Nguyễn Văn Phong</t>
  </si>
  <si>
    <t>Nguyễn Thị Kim Vân</t>
  </si>
  <si>
    <t>Phan Quốc Việt</t>
  </si>
  <si>
    <t>Trần Thị Lang</t>
  </si>
  <si>
    <t>Ngày    29   tháng   05  năm 2015</t>
  </si>
  <si>
    <t>Lê Thị Diệu</t>
  </si>
  <si>
    <t>Lê Thị Thiện Em</t>
  </si>
  <si>
    <t>Trần Văn An</t>
  </si>
</sst>
</file>

<file path=xl/styles.xml><?xml version="1.0" encoding="utf-8"?>
<styleSheet xmlns="http://schemas.openxmlformats.org/spreadsheetml/2006/main">
  <numFmts count="11">
    <numFmt numFmtId="43" formatCode="_(* #,##0.00_);_(* \(#,##0.00\);_(* &quot;-&quot;??_);_(@_)"/>
    <numFmt numFmtId="164" formatCode="_(* #,##0.0_);_(* \(#,##0.0\);_(* &quot;-&quot;??_);_(@_)"/>
    <numFmt numFmtId="165" formatCode="_(* #,##0_);_(* \(#,##0\);_(* &quot;-&quot;??_);_(@_)"/>
    <numFmt numFmtId="166" formatCode="_(* #,##0.0_);_(* \(#,##0.0\);_(* &quot;-&quot;?_);_(@_)"/>
    <numFmt numFmtId="167" formatCode="[$-1010000]d/m/yyyy;@"/>
    <numFmt numFmtId="168" formatCode="&quot;\&quot;#,##0;[Red]&quot;\&quot;\-#,##0"/>
    <numFmt numFmtId="169" formatCode="&quot;\&quot;#,##0.00;[Red]&quot;\&quot;\-#,##0.00"/>
    <numFmt numFmtId="170" formatCode="\$#,##0\ ;\(\$#,##0\)"/>
    <numFmt numFmtId="171" formatCode="&quot;\&quot;#,##0;[Red]&quot;\&quot;&quot;\&quot;\-#,##0"/>
    <numFmt numFmtId="172" formatCode="&quot;\&quot;#,##0.00;[Red]&quot;\&quot;&quot;\&quot;&quot;\&quot;&quot;\&quot;&quot;\&quot;&quot;\&quot;\-#,##0.00"/>
    <numFmt numFmtId="173" formatCode="#,###"/>
  </numFmts>
  <fonts count="37">
    <font>
      <sz val="12"/>
      <name val="VNI-Times"/>
    </font>
    <font>
      <sz val="12"/>
      <name val="VNI-Times"/>
    </font>
    <font>
      <sz val="8"/>
      <name val="VNI-Times"/>
    </font>
    <font>
      <sz val="12"/>
      <name val="Times New Roman"/>
      <family val="1"/>
    </font>
    <font>
      <b/>
      <sz val="12"/>
      <name val="Times New Roman"/>
      <family val="1"/>
    </font>
    <font>
      <sz val="11"/>
      <name val="Times New Roman"/>
      <family val="1"/>
    </font>
    <font>
      <sz val="9"/>
      <name val="Times New Roman"/>
      <family val="1"/>
    </font>
    <font>
      <sz val="11"/>
      <color indexed="8"/>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3" fontId="8" fillId="2" borderId="1"/>
    <xf numFmtId="43" fontId="1" fillId="0" borderId="0" applyFont="0" applyFill="0" applyBorder="0" applyAlignment="0" applyProtection="0"/>
    <xf numFmtId="3" fontId="9" fillId="0" borderId="0" applyFont="0" applyFill="0" applyBorder="0" applyAlignment="0" applyProtection="0"/>
    <xf numFmtId="170" fontId="9" fillId="0" borderId="0" applyFont="0" applyFill="0" applyBorder="0" applyAlignment="0" applyProtection="0"/>
    <xf numFmtId="0" fontId="9" fillId="0" borderId="0" applyFont="0" applyFill="0" applyBorder="0" applyAlignment="0" applyProtection="0"/>
    <xf numFmtId="0" fontId="8" fillId="2" borderId="1">
      <alignment horizontal="centerContinuous" vertical="center" wrapText="1"/>
    </xf>
    <xf numFmtId="3" fontId="8" fillId="2" borderId="1">
      <alignment horizontal="center" vertical="center" wrapText="1"/>
    </xf>
    <xf numFmtId="2" fontId="9" fillId="0" borderId="0" applyFont="0" applyFill="0" applyBorder="0" applyAlignment="0" applyProtection="0"/>
    <xf numFmtId="0" fontId="10" fillId="0" borderId="2" applyNumberFormat="0" applyAlignment="0" applyProtection="0">
      <alignment horizontal="left" vertical="center"/>
    </xf>
    <xf numFmtId="0" fontId="10" fillId="0" borderId="3">
      <alignment horizontal="left" vertical="center"/>
    </xf>
    <xf numFmtId="3" fontId="8" fillId="0" borderId="4"/>
    <xf numFmtId="3" fontId="11" fillId="0" borderId="5"/>
    <xf numFmtId="3" fontId="8" fillId="0" borderId="1">
      <alignment horizontal="center" vertical="center" wrapText="1"/>
    </xf>
    <xf numFmtId="3" fontId="8" fillId="0" borderId="1">
      <alignment horizontal="centerContinuous" vertical="center"/>
    </xf>
    <xf numFmtId="173" fontId="12" fillId="0" borderId="6"/>
    <xf numFmtId="0" fontId="13" fillId="0" borderId="0">
      <alignment horizontal="centerContinuous"/>
    </xf>
    <xf numFmtId="40" fontId="14" fillId="0" borderId="0" applyFont="0" applyFill="0" applyBorder="0" applyAlignment="0" applyProtection="0"/>
    <xf numFmtId="38"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0" fontId="9" fillId="0" borderId="0" applyFont="0" applyFill="0" applyBorder="0" applyAlignment="0" applyProtection="0"/>
    <xf numFmtId="0" fontId="15" fillId="0" borderId="0"/>
    <xf numFmtId="171" fontId="9" fillId="0" borderId="0" applyFont="0" applyFill="0" applyBorder="0" applyAlignment="0" applyProtection="0"/>
    <xf numFmtId="172" fontId="9" fillId="0" borderId="0" applyFont="0" applyFill="0" applyBorder="0" applyAlignment="0" applyProtection="0"/>
    <xf numFmtId="169" fontId="16" fillId="0" borderId="0" applyFont="0" applyFill="0" applyBorder="0" applyAlignment="0" applyProtection="0"/>
    <xf numFmtId="168" fontId="16" fillId="0" borderId="0" applyFont="0" applyFill="0" applyBorder="0" applyAlignment="0" applyProtection="0"/>
    <xf numFmtId="0" fontId="17" fillId="0" borderId="0"/>
  </cellStyleXfs>
  <cellXfs count="156">
    <xf numFmtId="0" fontId="0" fillId="0" borderId="0" xfId="0"/>
    <xf numFmtId="0" fontId="7" fillId="0" borderId="7" xfId="0" applyFont="1" applyBorder="1" applyAlignment="1">
      <alignment vertical="center" wrapText="1"/>
    </xf>
    <xf numFmtId="43" fontId="18" fillId="0" borderId="0" xfId="2" applyFont="1" applyFill="1" applyAlignment="1">
      <alignment horizontal="left" vertical="center"/>
    </xf>
    <xf numFmtId="0" fontId="19" fillId="0" borderId="0" xfId="0" applyFont="1" applyFill="1" applyAlignment="1">
      <alignment horizontal="center" vertical="center"/>
    </xf>
    <xf numFmtId="0" fontId="19" fillId="0" borderId="0" xfId="0" applyFont="1" applyFill="1" applyAlignment="1">
      <alignment vertical="center"/>
    </xf>
    <xf numFmtId="164" fontId="19" fillId="0" borderId="0" xfId="2" applyNumberFormat="1" applyFont="1" applyFill="1" applyAlignment="1">
      <alignment vertical="center"/>
    </xf>
    <xf numFmtId="165" fontId="19" fillId="0" borderId="0" xfId="2" applyNumberFormat="1" applyFont="1" applyFill="1" applyAlignment="1">
      <alignment vertical="center"/>
    </xf>
    <xf numFmtId="0" fontId="6" fillId="0" borderId="0" xfId="0" applyFont="1" applyFill="1" applyAlignment="1">
      <alignment horizontal="right" vertical="center"/>
    </xf>
    <xf numFmtId="0" fontId="20" fillId="0" borderId="0" xfId="0" applyFont="1" applyAlignment="1">
      <alignment vertical="center"/>
    </xf>
    <xf numFmtId="167" fontId="18" fillId="0" borderId="0" xfId="2" applyNumberFormat="1" applyFont="1" applyFill="1" applyAlignment="1">
      <alignment horizontal="left" vertical="center"/>
    </xf>
    <xf numFmtId="0" fontId="19" fillId="0" borderId="0" xfId="0" applyFont="1" applyFill="1" applyAlignment="1" applyProtection="1">
      <alignment vertical="center"/>
      <protection hidden="1"/>
    </xf>
    <xf numFmtId="167" fontId="19" fillId="0" borderId="0" xfId="0" applyNumberFormat="1" applyFont="1" applyFill="1" applyAlignment="1" applyProtection="1">
      <alignment vertical="center"/>
      <protection hidden="1"/>
    </xf>
    <xf numFmtId="0" fontId="19" fillId="0" borderId="0" xfId="0" applyFont="1" applyFill="1" applyAlignment="1" applyProtection="1">
      <alignment horizontal="center" vertical="center"/>
      <protection hidden="1"/>
    </xf>
    <xf numFmtId="164" fontId="19" fillId="0" borderId="0" xfId="2" applyNumberFormat="1" applyFont="1" applyFill="1" applyAlignment="1" applyProtection="1">
      <alignment vertical="center"/>
      <protection hidden="1"/>
    </xf>
    <xf numFmtId="165" fontId="19" fillId="0" borderId="0" xfId="2" applyNumberFormat="1" applyFont="1" applyFill="1" applyAlignment="1" applyProtection="1">
      <alignment vertical="center"/>
      <protection hidden="1"/>
    </xf>
    <xf numFmtId="43" fontId="6" fillId="0" borderId="0" xfId="2" applyFont="1" applyFill="1" applyAlignment="1" applyProtection="1">
      <alignment vertical="center"/>
      <protection hidden="1"/>
    </xf>
    <xf numFmtId="0" fontId="19" fillId="0" borderId="0" xfId="0" applyFont="1" applyFill="1" applyBorder="1" applyAlignment="1" applyProtection="1">
      <alignment horizontal="center" vertical="center"/>
      <protection hidden="1"/>
    </xf>
    <xf numFmtId="0" fontId="21" fillId="0" borderId="8" xfId="0" applyFont="1" applyFill="1" applyBorder="1" applyAlignment="1" applyProtection="1">
      <alignment horizontal="center" vertical="center"/>
      <protection hidden="1"/>
    </xf>
    <xf numFmtId="0" fontId="21" fillId="0" borderId="1" xfId="0" applyFont="1" applyFill="1" applyBorder="1" applyAlignment="1" applyProtection="1">
      <alignment horizontal="center" vertical="center"/>
      <protection hidden="1"/>
    </xf>
    <xf numFmtId="0" fontId="21" fillId="0" borderId="9" xfId="0" applyFont="1" applyFill="1" applyBorder="1" applyAlignment="1" applyProtection="1">
      <alignment horizontal="center" vertical="center"/>
      <protection hidden="1"/>
    </xf>
    <xf numFmtId="0" fontId="7" fillId="0" borderId="7" xfId="0" applyFont="1" applyBorder="1" applyAlignment="1">
      <alignment vertical="center"/>
    </xf>
    <xf numFmtId="167" fontId="7" fillId="0" borderId="7" xfId="0" applyNumberFormat="1" applyFont="1" applyBorder="1" applyAlignment="1">
      <alignment vertical="center"/>
    </xf>
    <xf numFmtId="0" fontId="5" fillId="0" borderId="7" xfId="0" applyFont="1" applyBorder="1" applyAlignment="1">
      <alignment vertical="center"/>
    </xf>
    <xf numFmtId="164" fontId="7" fillId="0" borderId="7" xfId="2" applyNumberFormat="1" applyFont="1" applyBorder="1" applyAlignment="1">
      <alignment vertical="center"/>
    </xf>
    <xf numFmtId="164" fontId="22" fillId="0" borderId="7" xfId="2" applyNumberFormat="1" applyFont="1" applyBorder="1" applyAlignment="1">
      <alignment vertical="center"/>
    </xf>
    <xf numFmtId="165" fontId="7" fillId="0" borderId="7" xfId="2" applyNumberFormat="1" applyFont="1" applyBorder="1" applyAlignment="1">
      <alignment vertical="center"/>
    </xf>
    <xf numFmtId="0" fontId="7" fillId="0" borderId="0" xfId="0" applyFont="1" applyAlignment="1">
      <alignment vertical="center"/>
    </xf>
    <xf numFmtId="43" fontId="7" fillId="0" borderId="0" xfId="2" applyFont="1" applyAlignment="1">
      <alignment vertical="center"/>
    </xf>
    <xf numFmtId="164" fontId="22" fillId="0" borderId="10" xfId="2" applyNumberFormat="1" applyFont="1" applyBorder="1" applyAlignment="1">
      <alignment vertical="center"/>
    </xf>
    <xf numFmtId="164" fontId="24" fillId="0" borderId="1" xfId="2" applyNumberFormat="1" applyFont="1" applyBorder="1" applyAlignment="1">
      <alignment vertical="center"/>
    </xf>
    <xf numFmtId="164" fontId="7" fillId="0" borderId="1" xfId="2" applyNumberFormat="1" applyFont="1" applyBorder="1" applyAlignment="1">
      <alignment vertical="center"/>
    </xf>
    <xf numFmtId="165" fontId="23" fillId="0" borderId="1" xfId="2" applyNumberFormat="1" applyFont="1" applyBorder="1" applyAlignment="1">
      <alignment vertical="center"/>
    </xf>
    <xf numFmtId="0" fontId="25" fillId="0" borderId="1" xfId="0" applyFont="1" applyBorder="1" applyAlignment="1">
      <alignment horizontal="center" vertical="center"/>
    </xf>
    <xf numFmtId="0" fontId="26" fillId="0" borderId="1" xfId="0" applyFont="1" applyBorder="1" applyAlignment="1">
      <alignment horizontal="center" vertical="center"/>
    </xf>
    <xf numFmtId="0" fontId="26" fillId="0" borderId="0" xfId="0" applyFont="1" applyAlignment="1">
      <alignment vertical="center"/>
    </xf>
    <xf numFmtId="167" fontId="20" fillId="0" borderId="0" xfId="0" applyNumberFormat="1" applyFont="1" applyAlignment="1">
      <alignment vertical="center"/>
    </xf>
    <xf numFmtId="0" fontId="20" fillId="0" borderId="0" xfId="0" applyFont="1" applyAlignment="1">
      <alignment horizontal="center" vertical="center"/>
    </xf>
    <xf numFmtId="164" fontId="22" fillId="0" borderId="0" xfId="2" applyNumberFormat="1" applyFont="1" applyBorder="1" applyAlignment="1">
      <alignment horizontal="center" vertical="center"/>
    </xf>
    <xf numFmtId="164" fontId="20" fillId="0" borderId="0" xfId="2" applyNumberFormat="1" applyFont="1" applyAlignment="1">
      <alignment vertical="center"/>
    </xf>
    <xf numFmtId="165" fontId="20" fillId="0" borderId="0" xfId="2" applyNumberFormat="1" applyFont="1" applyAlignment="1">
      <alignment vertical="center"/>
    </xf>
    <xf numFmtId="0" fontId="3" fillId="0" borderId="0" xfId="0" applyFont="1" applyAlignment="1">
      <alignment vertical="center"/>
    </xf>
    <xf numFmtId="14" fontId="20" fillId="0" borderId="0" xfId="0" applyNumberFormat="1" applyFont="1" applyAlignment="1">
      <alignment vertical="center"/>
    </xf>
    <xf numFmtId="0" fontId="21" fillId="0" borderId="0" xfId="0" applyFont="1" applyAlignment="1">
      <alignment horizontal="center" vertical="center"/>
    </xf>
    <xf numFmtId="166" fontId="20" fillId="0" borderId="0" xfId="0" applyNumberFormat="1" applyFont="1" applyAlignment="1">
      <alignment vertical="center"/>
    </xf>
    <xf numFmtId="165" fontId="22" fillId="0" borderId="0" xfId="2" applyNumberFormat="1" applyFont="1" applyBorder="1" applyAlignment="1">
      <alignment horizontal="center" vertical="center"/>
    </xf>
    <xf numFmtId="165" fontId="20" fillId="0" borderId="0" xfId="0" applyNumberFormat="1" applyFont="1" applyBorder="1" applyAlignment="1">
      <alignment horizontal="center" vertical="center"/>
    </xf>
    <xf numFmtId="43" fontId="18" fillId="0" borderId="0" xfId="2" applyFont="1" applyFill="1" applyAlignment="1">
      <alignment horizontal="left" vertical="center"/>
    </xf>
    <xf numFmtId="0" fontId="21" fillId="0" borderId="8" xfId="0" applyFont="1" applyFill="1" applyBorder="1" applyAlignment="1" applyProtection="1">
      <alignment horizontal="center" vertical="center"/>
      <protection hidden="1"/>
    </xf>
    <xf numFmtId="0" fontId="20" fillId="0" borderId="0" xfId="0" applyFont="1" applyAlignment="1">
      <alignment horizontal="center" vertical="center"/>
    </xf>
    <xf numFmtId="0" fontId="20" fillId="0" borderId="0" xfId="0" applyFont="1" applyAlignment="1">
      <alignment horizontal="center" vertical="center"/>
    </xf>
    <xf numFmtId="43" fontId="18" fillId="0" borderId="0" xfId="2" applyFont="1" applyFill="1" applyAlignment="1">
      <alignment horizontal="left" vertical="center"/>
    </xf>
    <xf numFmtId="0" fontId="21" fillId="0" borderId="8" xfId="0" applyFont="1" applyFill="1" applyBorder="1" applyAlignment="1" applyProtection="1">
      <alignment horizontal="center" vertical="center"/>
      <protection hidden="1"/>
    </xf>
    <xf numFmtId="0" fontId="3" fillId="0" borderId="0" xfId="0" applyFont="1"/>
    <xf numFmtId="0" fontId="3" fillId="0" borderId="0" xfId="0" applyFont="1" applyBorder="1"/>
    <xf numFmtId="14" fontId="3" fillId="0" borderId="0" xfId="0" applyNumberFormat="1" applyFont="1"/>
    <xf numFmtId="0" fontId="32" fillId="0" borderId="0" xfId="0" applyFont="1"/>
    <xf numFmtId="165" fontId="3" fillId="0" borderId="0" xfId="2" applyNumberFormat="1" applyFont="1"/>
    <xf numFmtId="0" fontId="33" fillId="0" borderId="1" xfId="0" applyFont="1" applyBorder="1" applyAlignment="1">
      <alignment horizontal="center" vertical="center"/>
    </xf>
    <xf numFmtId="0" fontId="5" fillId="0" borderId="0" xfId="0" applyFont="1" applyAlignment="1">
      <alignment horizontal="center" vertical="center"/>
    </xf>
    <xf numFmtId="0" fontId="5" fillId="0" borderId="0" xfId="0" applyFont="1" applyBorder="1" applyAlignment="1">
      <alignment horizontal="center" vertical="center"/>
    </xf>
    <xf numFmtId="165" fontId="33" fillId="0" borderId="1" xfId="2" applyNumberFormat="1" applyFont="1" applyBorder="1" applyAlignment="1">
      <alignment horizontal="center" vertical="center"/>
    </xf>
    <xf numFmtId="0" fontId="33" fillId="0" borderId="1" xfId="0" applyFont="1" applyBorder="1" applyAlignment="1">
      <alignment horizontal="center" vertical="center" wrapText="1"/>
    </xf>
    <xf numFmtId="14" fontId="34" fillId="0" borderId="1" xfId="0" quotePrefix="1" applyNumberFormat="1" applyFont="1" applyBorder="1" applyAlignment="1">
      <alignment horizontal="center"/>
    </xf>
    <xf numFmtId="0" fontId="34" fillId="0" borderId="1" xfId="0" applyFont="1" applyBorder="1" applyAlignment="1">
      <alignment horizontal="center"/>
    </xf>
    <xf numFmtId="165" fontId="34" fillId="0" borderId="1" xfId="2" quotePrefix="1" applyNumberFormat="1" applyFont="1" applyBorder="1" applyAlignment="1">
      <alignment horizontal="center"/>
    </xf>
    <xf numFmtId="0" fontId="6" fillId="0" borderId="0" xfId="0" applyFont="1" applyBorder="1" applyAlignment="1">
      <alignment horizontal="center"/>
    </xf>
    <xf numFmtId="0" fontId="6" fillId="0" borderId="19" xfId="0" applyFont="1" applyBorder="1" applyAlignment="1">
      <alignment horizontal="center"/>
    </xf>
    <xf numFmtId="167" fontId="5" fillId="0" borderId="7" xfId="0" applyNumberFormat="1" applyFont="1" applyBorder="1" applyAlignment="1">
      <alignment horizontal="center" vertical="center"/>
    </xf>
    <xf numFmtId="0" fontId="5" fillId="0" borderId="7" xfId="0" applyFont="1" applyBorder="1" applyAlignment="1">
      <alignment horizontal="center" vertical="center"/>
    </xf>
    <xf numFmtId="164" fontId="5" fillId="0" borderId="7" xfId="2" applyNumberFormat="1" applyFont="1" applyBorder="1" applyAlignment="1">
      <alignment horizontal="center" vertical="center"/>
    </xf>
    <xf numFmtId="164" fontId="5" fillId="0" borderId="7" xfId="2" applyNumberFormat="1" applyFont="1" applyBorder="1" applyAlignment="1">
      <alignment vertical="center"/>
    </xf>
    <xf numFmtId="165" fontId="5" fillId="0" borderId="7" xfId="2" applyNumberFormat="1" applyFont="1" applyBorder="1" applyAlignment="1">
      <alignment vertical="center"/>
    </xf>
    <xf numFmtId="165" fontId="5" fillId="0" borderId="6" xfId="2" applyNumberFormat="1" applyFont="1" applyBorder="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20" xfId="0" applyFont="1" applyBorder="1" applyAlignment="1">
      <alignment vertical="center"/>
    </xf>
    <xf numFmtId="165" fontId="5" fillId="0" borderId="10" xfId="2" applyNumberFormat="1" applyFont="1" applyBorder="1" applyAlignment="1">
      <alignment vertical="center"/>
    </xf>
    <xf numFmtId="165" fontId="4" fillId="0" borderId="0" xfId="2" applyNumberFormat="1" applyFont="1"/>
    <xf numFmtId="165" fontId="3" fillId="0" borderId="0" xfId="0" applyNumberFormat="1" applyFont="1"/>
    <xf numFmtId="165" fontId="35" fillId="0" borderId="0" xfId="2" applyNumberFormat="1" applyFont="1" applyAlignment="1">
      <alignment horizontal="center"/>
    </xf>
    <xf numFmtId="0" fontId="35" fillId="0" borderId="0" xfId="0" applyFont="1" applyAlignment="1">
      <alignment horizontal="center"/>
    </xf>
    <xf numFmtId="0" fontId="4" fillId="0" borderId="0" xfId="0" applyFont="1" applyAlignment="1">
      <alignment horizontal="center"/>
    </xf>
    <xf numFmtId="165" fontId="4" fillId="0" borderId="0" xfId="2" applyNumberFormat="1" applyFont="1" applyAlignment="1">
      <alignment horizontal="center"/>
    </xf>
    <xf numFmtId="0" fontId="36" fillId="0" borderId="0" xfId="0" applyFont="1" applyAlignment="1">
      <alignment horizontal="center"/>
    </xf>
    <xf numFmtId="43" fontId="3" fillId="0" borderId="0" xfId="2" applyFont="1"/>
    <xf numFmtId="165" fontId="36" fillId="0" borderId="0" xfId="2" applyNumberFormat="1" applyFont="1" applyAlignment="1">
      <alignment horizontal="center"/>
    </xf>
    <xf numFmtId="167" fontId="3" fillId="0" borderId="0" xfId="0" applyNumberFormat="1" applyFont="1" applyAlignment="1">
      <alignment horizontal="center"/>
    </xf>
    <xf numFmtId="14" fontId="4" fillId="0" borderId="0" xfId="0" applyNumberFormat="1" applyFont="1"/>
    <xf numFmtId="0" fontId="20" fillId="0" borderId="0" xfId="0" applyFont="1" applyAlignment="1">
      <alignment horizontal="center" vertical="center"/>
    </xf>
    <xf numFmtId="43" fontId="18" fillId="0" borderId="0" xfId="2" applyFont="1" applyFill="1" applyAlignment="1">
      <alignment horizontal="left" vertical="center"/>
    </xf>
    <xf numFmtId="0" fontId="21" fillId="0" borderId="8" xfId="0" applyFont="1" applyFill="1" applyBorder="1" applyAlignment="1" applyProtection="1">
      <alignment horizontal="center" vertical="center"/>
      <protection hidden="1"/>
    </xf>
    <xf numFmtId="167" fontId="5" fillId="0" borderId="10" xfId="0" applyNumberFormat="1" applyFont="1" applyBorder="1" applyAlignment="1">
      <alignment horizontal="center"/>
    </xf>
    <xf numFmtId="0" fontId="5" fillId="0" borderId="7" xfId="0" applyFont="1" applyBorder="1"/>
    <xf numFmtId="0" fontId="5" fillId="0" borderId="10" xfId="0" applyNumberFormat="1" applyFont="1" applyBorder="1" applyAlignment="1">
      <alignment horizontal="center"/>
    </xf>
    <xf numFmtId="0" fontId="5" fillId="0" borderId="10" xfId="0" applyFont="1" applyBorder="1" applyAlignment="1">
      <alignment horizontal="center"/>
    </xf>
    <xf numFmtId="164" fontId="5" fillId="0" borderId="10" xfId="2" applyNumberFormat="1" applyFont="1" applyBorder="1" applyAlignment="1">
      <alignment horizontal="center"/>
    </xf>
    <xf numFmtId="165" fontId="5" fillId="0" borderId="10" xfId="2" applyNumberFormat="1" applyFont="1" applyBorder="1"/>
    <xf numFmtId="0" fontId="3" fillId="0" borderId="0" xfId="0" applyFont="1" applyBorder="1" applyAlignment="1">
      <alignment horizontal="center"/>
    </xf>
    <xf numFmtId="0" fontId="3" fillId="0" borderId="20" xfId="0" applyFont="1" applyBorder="1"/>
    <xf numFmtId="167" fontId="5" fillId="0" borderId="7" xfId="0" applyNumberFormat="1" applyFont="1" applyBorder="1" applyAlignment="1">
      <alignment horizontal="center"/>
    </xf>
    <xf numFmtId="0" fontId="5" fillId="0" borderId="7" xfId="0" applyNumberFormat="1" applyFont="1" applyBorder="1" applyAlignment="1">
      <alignment horizontal="center"/>
    </xf>
    <xf numFmtId="0" fontId="5" fillId="0" borderId="7" xfId="0" applyFont="1" applyBorder="1" applyAlignment="1">
      <alignment horizontal="center"/>
    </xf>
    <xf numFmtId="164" fontId="5" fillId="0" borderId="7" xfId="2" applyNumberFormat="1" applyFont="1" applyBorder="1" applyAlignment="1">
      <alignment horizontal="center"/>
    </xf>
    <xf numFmtId="165" fontId="5" fillId="0" borderId="7" xfId="2" applyNumberFormat="1" applyFont="1" applyBorder="1"/>
    <xf numFmtId="167" fontId="5" fillId="0" borderId="0" xfId="0" applyNumberFormat="1" applyFont="1" applyBorder="1" applyAlignment="1">
      <alignment horizontal="center"/>
    </xf>
    <xf numFmtId="0" fontId="5" fillId="0" borderId="0" xfId="0" applyFont="1" applyBorder="1"/>
    <xf numFmtId="0" fontId="5" fillId="0" borderId="0" xfId="0" applyFont="1" applyBorder="1" applyAlignment="1">
      <alignment horizontal="center"/>
    </xf>
    <xf numFmtId="164" fontId="5" fillId="0" borderId="0" xfId="2" applyNumberFormat="1" applyFont="1" applyBorder="1" applyAlignment="1">
      <alignment horizontal="center"/>
    </xf>
    <xf numFmtId="164" fontId="5" fillId="0" borderId="0" xfId="2" applyNumberFormat="1" applyFont="1" applyBorder="1"/>
    <xf numFmtId="165" fontId="5" fillId="0" borderId="0" xfId="2" applyNumberFormat="1" applyFont="1" applyBorder="1"/>
    <xf numFmtId="43" fontId="18" fillId="0" borderId="0" xfId="2" applyFont="1" applyFill="1" applyAlignment="1">
      <alignment horizontal="left" vertical="center"/>
    </xf>
    <xf numFmtId="164" fontId="21" fillId="0" borderId="0" xfId="2" applyNumberFormat="1" applyFont="1" applyFill="1" applyAlignment="1" applyProtection="1">
      <alignment horizontal="center" vertical="center"/>
      <protection hidden="1"/>
    </xf>
    <xf numFmtId="0" fontId="21" fillId="0" borderId="12" xfId="0" applyFont="1" applyFill="1" applyBorder="1" applyAlignment="1">
      <alignment horizontal="center" vertical="center" wrapText="1"/>
    </xf>
    <xf numFmtId="0" fontId="21" fillId="0" borderId="11" xfId="0" applyFont="1" applyFill="1" applyBorder="1" applyAlignment="1">
      <alignment horizontal="center" vertical="center" wrapText="1"/>
    </xf>
    <xf numFmtId="167" fontId="21" fillId="0" borderId="12" xfId="0" applyNumberFormat="1" applyFont="1" applyFill="1" applyBorder="1" applyAlignment="1">
      <alignment horizontal="center" vertical="center" wrapText="1"/>
    </xf>
    <xf numFmtId="167" fontId="21" fillId="0" borderId="11" xfId="0" applyNumberFormat="1" applyFont="1" applyFill="1" applyBorder="1" applyAlignment="1">
      <alignment horizontal="center" vertical="center" wrapText="1"/>
    </xf>
    <xf numFmtId="0" fontId="21" fillId="0" borderId="8" xfId="0" applyFont="1" applyFill="1" applyBorder="1" applyAlignment="1" applyProtection="1">
      <alignment horizontal="center" vertical="center"/>
      <protection hidden="1"/>
    </xf>
    <xf numFmtId="0" fontId="21" fillId="0" borderId="3" xfId="0" applyFont="1" applyFill="1" applyBorder="1" applyAlignment="1" applyProtection="1">
      <alignment horizontal="center" vertical="center"/>
      <protection hidden="1"/>
    </xf>
    <xf numFmtId="0" fontId="21" fillId="0" borderId="12" xfId="0" applyFont="1" applyFill="1" applyBorder="1" applyAlignment="1" applyProtection="1">
      <alignment horizontal="center" vertical="center"/>
      <protection hidden="1"/>
    </xf>
    <xf numFmtId="0" fontId="21" fillId="0" borderId="11" xfId="0" applyFont="1" applyFill="1" applyBorder="1" applyAlignment="1" applyProtection="1">
      <alignment horizontal="center" vertical="center"/>
      <protection hidden="1"/>
    </xf>
    <xf numFmtId="164" fontId="21" fillId="0" borderId="13" xfId="2" applyNumberFormat="1" applyFont="1" applyFill="1" applyBorder="1" applyAlignment="1" applyProtection="1">
      <alignment horizontal="center" vertical="center" wrapText="1"/>
      <protection hidden="1"/>
    </xf>
    <xf numFmtId="164" fontId="21" fillId="0" borderId="14" xfId="2" applyNumberFormat="1" applyFont="1" applyFill="1" applyBorder="1" applyAlignment="1" applyProtection="1">
      <alignment horizontal="center" vertical="center" wrapText="1"/>
      <protection hidden="1"/>
    </xf>
    <xf numFmtId="164" fontId="21" fillId="0" borderId="12" xfId="2" applyNumberFormat="1" applyFont="1" applyFill="1" applyBorder="1" applyAlignment="1" applyProtection="1">
      <alignment horizontal="center" vertical="center" wrapText="1"/>
      <protection hidden="1"/>
    </xf>
    <xf numFmtId="164" fontId="21" fillId="0" borderId="11" xfId="2" applyNumberFormat="1" applyFont="1" applyFill="1" applyBorder="1" applyAlignment="1" applyProtection="1">
      <alignment horizontal="center" vertical="center" wrapText="1"/>
      <protection hidden="1"/>
    </xf>
    <xf numFmtId="165" fontId="4" fillId="0" borderId="13" xfId="2" applyNumberFormat="1" applyFont="1" applyFill="1" applyBorder="1" applyAlignment="1" applyProtection="1">
      <alignment horizontal="center" vertical="center" wrapText="1"/>
      <protection hidden="1"/>
    </xf>
    <xf numFmtId="165" fontId="4" fillId="0" borderId="14" xfId="2" applyNumberFormat="1" applyFont="1" applyFill="1" applyBorder="1" applyAlignment="1" applyProtection="1">
      <alignment horizontal="center" vertical="center" wrapText="1"/>
      <protection hidden="1"/>
    </xf>
    <xf numFmtId="167" fontId="20" fillId="0" borderId="0" xfId="0" applyNumberFormat="1" applyFont="1" applyAlignment="1">
      <alignment horizontal="center" vertical="center"/>
    </xf>
    <xf numFmtId="167" fontId="27" fillId="0" borderId="0" xfId="0" applyNumberFormat="1" applyFont="1" applyAlignment="1">
      <alignment horizontal="center" vertical="center"/>
    </xf>
    <xf numFmtId="0" fontId="20" fillId="0" borderId="0" xfId="0" applyFont="1" applyAlignment="1">
      <alignment horizontal="center" vertical="center"/>
    </xf>
    <xf numFmtId="165" fontId="21" fillId="0" borderId="12" xfId="2" applyNumberFormat="1" applyFont="1" applyFill="1" applyBorder="1" applyAlignment="1" applyProtection="1">
      <alignment horizontal="center" vertical="center" wrapText="1"/>
      <protection hidden="1"/>
    </xf>
    <xf numFmtId="165" fontId="21" fillId="0" borderId="11" xfId="2" applyNumberFormat="1" applyFont="1" applyFill="1" applyBorder="1" applyAlignment="1" applyProtection="1">
      <alignment horizontal="center" vertical="center" wrapText="1"/>
      <protection hidden="1"/>
    </xf>
    <xf numFmtId="164" fontId="20" fillId="0" borderId="0" xfId="2" applyNumberFormat="1" applyFont="1" applyAlignment="1">
      <alignment horizontal="center" vertical="center"/>
    </xf>
    <xf numFmtId="0" fontId="23" fillId="0" borderId="8" xfId="0" applyFont="1" applyBorder="1" applyAlignment="1">
      <alignment horizontal="center" vertical="center"/>
    </xf>
    <xf numFmtId="0" fontId="23" fillId="0" borderId="3" xfId="0" applyFont="1" applyBorder="1" applyAlignment="1">
      <alignment horizontal="center" vertical="center"/>
    </xf>
    <xf numFmtId="0" fontId="23" fillId="0" borderId="9" xfId="0" applyFont="1" applyBorder="1" applyAlignment="1">
      <alignment horizontal="center" vertical="center"/>
    </xf>
    <xf numFmtId="0" fontId="21" fillId="0" borderId="12" xfId="0" applyFont="1" applyFill="1" applyBorder="1" applyAlignment="1" applyProtection="1">
      <alignment horizontal="center" vertical="center" wrapText="1"/>
      <protection hidden="1"/>
    </xf>
    <xf numFmtId="0" fontId="21" fillId="0" borderId="11" xfId="0" applyFont="1" applyFill="1" applyBorder="1" applyAlignment="1" applyProtection="1">
      <alignment horizontal="center" vertical="center" wrapText="1"/>
      <protection hidden="1"/>
    </xf>
    <xf numFmtId="0" fontId="3"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left"/>
    </xf>
    <xf numFmtId="0" fontId="28" fillId="0" borderId="0" xfId="0" applyFont="1" applyAlignment="1">
      <alignment horizontal="center" vertical="center" wrapText="1"/>
    </xf>
    <xf numFmtId="0" fontId="28" fillId="0" borderId="15" xfId="0" applyFont="1" applyBorder="1" applyAlignment="1">
      <alignment horizontal="center" vertical="center" wrapText="1"/>
    </xf>
    <xf numFmtId="0" fontId="29" fillId="0" borderId="16" xfId="0" applyFont="1" applyBorder="1" applyAlignment="1">
      <alignment horizontal="center" vertical="center" wrapText="1"/>
    </xf>
    <xf numFmtId="0" fontId="29" fillId="0" borderId="13" xfId="0" applyFont="1" applyBorder="1" applyAlignment="1">
      <alignment horizontal="center" vertical="center" wrapText="1"/>
    </xf>
    <xf numFmtId="0" fontId="29" fillId="0" borderId="17" xfId="0" applyFont="1" applyBorder="1" applyAlignment="1">
      <alignment horizontal="center" vertical="center" wrapText="1"/>
    </xf>
    <xf numFmtId="0" fontId="29" fillId="0" borderId="15" xfId="0" applyFont="1" applyBorder="1" applyAlignment="1">
      <alignment horizontal="center" vertical="center" wrapText="1"/>
    </xf>
    <xf numFmtId="0" fontId="29" fillId="0" borderId="18" xfId="0" applyFont="1" applyBorder="1" applyAlignment="1">
      <alignment horizontal="center" vertical="center" wrapText="1"/>
    </xf>
    <xf numFmtId="0" fontId="29" fillId="0" borderId="14" xfId="0" applyFont="1" applyBorder="1" applyAlignment="1">
      <alignment horizontal="center" vertical="center" wrapText="1"/>
    </xf>
    <xf numFmtId="0" fontId="31" fillId="0" borderId="0" xfId="0" applyFont="1" applyAlignment="1">
      <alignment horizontal="center"/>
    </xf>
    <xf numFmtId="0" fontId="31" fillId="0" borderId="15" xfId="0" applyFont="1" applyBorder="1" applyAlignment="1">
      <alignment horizontal="center"/>
    </xf>
    <xf numFmtId="14" fontId="33" fillId="0" borderId="1" xfId="0" applyNumberFormat="1" applyFont="1" applyBorder="1" applyAlignment="1">
      <alignment horizontal="center" vertical="center" wrapText="1"/>
    </xf>
    <xf numFmtId="14" fontId="33" fillId="0" borderId="1" xfId="0" applyNumberFormat="1" applyFont="1" applyBorder="1" applyAlignment="1">
      <alignment horizontal="center" vertical="center"/>
    </xf>
    <xf numFmtId="0" fontId="33" fillId="0" borderId="8" xfId="0" applyFont="1" applyBorder="1" applyAlignment="1">
      <alignment horizontal="center" vertical="center"/>
    </xf>
    <xf numFmtId="0" fontId="33" fillId="0" borderId="3" xfId="0" applyFont="1" applyBorder="1" applyAlignment="1">
      <alignment horizontal="center" vertical="center"/>
    </xf>
    <xf numFmtId="0" fontId="33" fillId="0" borderId="9" xfId="0" applyFont="1" applyBorder="1" applyAlignment="1">
      <alignment horizontal="center" vertical="center"/>
    </xf>
    <xf numFmtId="0" fontId="33" fillId="0" borderId="1" xfId="0" applyFont="1" applyBorder="1" applyAlignment="1">
      <alignment horizontal="center" vertical="center"/>
    </xf>
  </cellXfs>
  <cellStyles count="28">
    <cellStyle name="cg" xfId="1"/>
    <cellStyle name="Comma" xfId="2"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6">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Vine"/>
    </sheetNames>
    <sheetDataSet>
      <sheetData sheetId="0">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L43"/>
  <sheetViews>
    <sheetView workbookViewId="0">
      <selection activeCell="F18" sqref="F18"/>
    </sheetView>
  </sheetViews>
  <sheetFormatPr defaultRowHeight="15.75"/>
  <cols>
    <col min="1" max="1" width="4.25" style="8" customWidth="1"/>
    <col min="2" max="2" width="9.375" style="35" customWidth="1"/>
    <col min="3" max="3" width="19.375" style="8" customWidth="1"/>
    <col min="4" max="4" width="21.375" style="36" customWidth="1"/>
    <col min="5" max="5" width="13.625" style="36" hidden="1" customWidth="1"/>
    <col min="6" max="6" width="14.375" style="8" customWidth="1"/>
    <col min="7" max="7" width="11.625" style="36" customWidth="1"/>
    <col min="8" max="8" width="12.375" style="38" customWidth="1"/>
    <col min="9" max="9" width="14.375" style="39" bestFit="1" customWidth="1"/>
    <col min="10" max="10" width="13.5" style="40" customWidth="1"/>
    <col min="11" max="11" width="8.875" style="36" customWidth="1"/>
    <col min="12" max="12" width="14.375" style="8" bestFit="1" customWidth="1"/>
    <col min="13" max="16384" width="9" style="8"/>
  </cols>
  <sheetData>
    <row r="1" spans="1:11" ht="18.75" customHeight="1">
      <c r="A1" s="110" t="s">
        <v>8</v>
      </c>
      <c r="B1" s="110"/>
      <c r="C1" s="110"/>
      <c r="D1" s="3"/>
      <c r="E1" s="3"/>
      <c r="F1" s="4"/>
      <c r="G1" s="3"/>
      <c r="H1" s="5"/>
      <c r="I1" s="6"/>
      <c r="J1" s="7" t="s">
        <v>9</v>
      </c>
      <c r="K1" s="3" t="s">
        <v>10</v>
      </c>
    </row>
    <row r="2" spans="1:11" ht="21" customHeight="1">
      <c r="A2" s="2"/>
      <c r="B2" s="9"/>
      <c r="C2" s="2"/>
      <c r="D2" s="3"/>
      <c r="E2" s="3"/>
      <c r="F2" s="4"/>
      <c r="G2" s="3"/>
      <c r="H2" s="5"/>
      <c r="I2" s="6"/>
      <c r="J2" s="7"/>
      <c r="K2" s="3"/>
    </row>
    <row r="3" spans="1:11" ht="24.75" customHeight="1">
      <c r="A3" s="111" t="s">
        <v>11</v>
      </c>
      <c r="B3" s="111"/>
      <c r="C3" s="111"/>
      <c r="D3" s="111"/>
      <c r="E3" s="111"/>
      <c r="F3" s="111"/>
      <c r="G3" s="111"/>
      <c r="H3" s="111"/>
      <c r="I3" s="111"/>
      <c r="J3" s="111"/>
      <c r="K3" s="111"/>
    </row>
    <row r="4" spans="1:11" ht="20.25" customHeight="1">
      <c r="A4" s="10"/>
      <c r="B4" s="11"/>
      <c r="C4" s="10"/>
      <c r="D4" s="12"/>
      <c r="E4" s="12"/>
      <c r="F4" s="10"/>
      <c r="G4" s="12"/>
      <c r="H4" s="13"/>
      <c r="I4" s="14"/>
      <c r="J4" s="15"/>
      <c r="K4" s="16"/>
    </row>
    <row r="5" spans="1:11" ht="22.5" customHeight="1">
      <c r="A5" s="112" t="s">
        <v>12</v>
      </c>
      <c r="B5" s="114" t="s">
        <v>13</v>
      </c>
      <c r="C5" s="116" t="s">
        <v>3</v>
      </c>
      <c r="D5" s="117"/>
      <c r="E5" s="117"/>
      <c r="F5" s="118" t="s">
        <v>1</v>
      </c>
      <c r="G5" s="120" t="s">
        <v>14</v>
      </c>
      <c r="H5" s="122" t="s">
        <v>0</v>
      </c>
      <c r="I5" s="129" t="s">
        <v>15</v>
      </c>
      <c r="J5" s="124" t="s">
        <v>16</v>
      </c>
      <c r="K5" s="135" t="s">
        <v>4</v>
      </c>
    </row>
    <row r="6" spans="1:11" ht="33" customHeight="1">
      <c r="A6" s="113"/>
      <c r="B6" s="115"/>
      <c r="C6" s="18" t="s">
        <v>17</v>
      </c>
      <c r="D6" s="17" t="s">
        <v>2</v>
      </c>
      <c r="E6" s="19" t="s">
        <v>18</v>
      </c>
      <c r="F6" s="119"/>
      <c r="G6" s="121"/>
      <c r="H6" s="123"/>
      <c r="I6" s="130"/>
      <c r="J6" s="125"/>
      <c r="K6" s="136"/>
    </row>
    <row r="7" spans="1:11" s="26" customFormat="1" ht="25.5" customHeight="1">
      <c r="A7" s="20">
        <f t="shared" ref="A7:A23" si="0">ROW()-6</f>
        <v>1</v>
      </c>
      <c r="B7" s="21">
        <v>42114</v>
      </c>
      <c r="C7" s="22" t="s">
        <v>31</v>
      </c>
      <c r="D7" s="22" t="str">
        <f>VLOOKUP(C7,[1]Vine!$A$5:$E$168,3,0)</f>
        <v>Ba Tri - Bến Tre</v>
      </c>
      <c r="E7" s="20" t="e">
        <f>VLOOKUP(C7,[2]Times!$B$5:$C$70,2,0)</f>
        <v>#N/A</v>
      </c>
      <c r="F7" s="23" t="s">
        <v>26</v>
      </c>
      <c r="G7" s="24">
        <v>5540</v>
      </c>
      <c r="H7" s="23">
        <v>28000</v>
      </c>
      <c r="I7" s="25">
        <f t="shared" ref="I7:I23" si="1">H7*G7</f>
        <v>155120000</v>
      </c>
      <c r="J7" s="20" t="str">
        <f>VLOOKUP(C7,[1]Vine!$A$5:$E$168,4,0)</f>
        <v>Bến Tre</v>
      </c>
      <c r="K7" s="20"/>
    </row>
    <row r="8" spans="1:11" s="26" customFormat="1" ht="25.5" customHeight="1">
      <c r="A8" s="20">
        <f t="shared" si="0"/>
        <v>2</v>
      </c>
      <c r="B8" s="21">
        <v>42114</v>
      </c>
      <c r="C8" s="22" t="s">
        <v>32</v>
      </c>
      <c r="D8" s="22" t="str">
        <f>VLOOKUP(C8,[1]Vine!$A$5:$E$168,3,0)</f>
        <v>Ba Tri - Bến Tre</v>
      </c>
      <c r="E8" s="20" t="e">
        <f>VLOOKUP(C8,[2]Times!$B$5:$C$70,2,0)</f>
        <v>#N/A</v>
      </c>
      <c r="F8" s="23" t="s">
        <v>26</v>
      </c>
      <c r="G8" s="24">
        <v>5070</v>
      </c>
      <c r="H8" s="23">
        <v>28000</v>
      </c>
      <c r="I8" s="25">
        <f t="shared" si="1"/>
        <v>141960000</v>
      </c>
      <c r="J8" s="20" t="str">
        <f>VLOOKUP(C8,[1]Vine!$A$5:$E$168,4,0)</f>
        <v>Bến Tre</v>
      </c>
      <c r="K8" s="20"/>
    </row>
    <row r="9" spans="1:11" s="26" customFormat="1" ht="25.5" customHeight="1">
      <c r="A9" s="20">
        <f t="shared" si="0"/>
        <v>3</v>
      </c>
      <c r="B9" s="21">
        <v>42114</v>
      </c>
      <c r="C9" s="22" t="s">
        <v>23</v>
      </c>
      <c r="D9" s="22" t="str">
        <f>VLOOKUP(C9,[1]Vine!$A$5:$E$168,3,0)</f>
        <v>Gò Công Đông - Tiền Giang</v>
      </c>
      <c r="E9" s="20">
        <f>VLOOKUP(C9,[2]Times!$B$5:$C$70,2,0)</f>
        <v>311318331</v>
      </c>
      <c r="F9" s="23" t="s">
        <v>24</v>
      </c>
      <c r="G9" s="28">
        <v>5980</v>
      </c>
      <c r="H9" s="23">
        <v>27000</v>
      </c>
      <c r="I9" s="25">
        <f t="shared" si="1"/>
        <v>161460000</v>
      </c>
      <c r="J9" s="20" t="str">
        <f>VLOOKUP(C9,[1]Vine!$A$5:$E$168,4,0)</f>
        <v>Tiền Giang</v>
      </c>
      <c r="K9" s="20"/>
    </row>
    <row r="10" spans="1:11" s="26" customFormat="1" ht="25.5" customHeight="1">
      <c r="A10" s="20">
        <f t="shared" si="0"/>
        <v>4</v>
      </c>
      <c r="B10" s="21">
        <v>42114</v>
      </c>
      <c r="C10" s="22" t="s">
        <v>6</v>
      </c>
      <c r="D10" s="22" t="str">
        <f>VLOOKUP(C10,[1]Vine!$A$5:$E$168,3,0)</f>
        <v>Gò Công Tây - Tiền Giang</v>
      </c>
      <c r="E10" s="20">
        <f>VLOOKUP(C10,[2]Times!$B$5:$C$70,2,0)</f>
        <v>310882191</v>
      </c>
      <c r="F10" s="23" t="s">
        <v>24</v>
      </c>
      <c r="G10" s="24">
        <v>6175</v>
      </c>
      <c r="H10" s="23">
        <v>27000</v>
      </c>
      <c r="I10" s="25">
        <f t="shared" si="1"/>
        <v>166725000</v>
      </c>
      <c r="J10" s="20" t="str">
        <f>VLOOKUP(C10,[1]Vine!$A$5:$E$168,4,0)</f>
        <v>Tiền Giang</v>
      </c>
      <c r="K10" s="20"/>
    </row>
    <row r="11" spans="1:11" s="26" customFormat="1" ht="25.5" customHeight="1">
      <c r="A11" s="20">
        <f t="shared" si="0"/>
        <v>5</v>
      </c>
      <c r="B11" s="21">
        <v>42114</v>
      </c>
      <c r="C11" s="22" t="s">
        <v>25</v>
      </c>
      <c r="D11" s="22" t="str">
        <f>VLOOKUP(C11,[1]Vine!$A$5:$E$168,3,0)</f>
        <v xml:space="preserve">Gò Công Tây - Tiền Giang </v>
      </c>
      <c r="E11" s="20">
        <f>VLOOKUP(C11,[2]Times!$B$5:$C$70,2,0)</f>
        <v>310882158</v>
      </c>
      <c r="F11" s="23" t="s">
        <v>24</v>
      </c>
      <c r="G11" s="24">
        <v>6071</v>
      </c>
      <c r="H11" s="23">
        <v>27000</v>
      </c>
      <c r="I11" s="25">
        <f t="shared" si="1"/>
        <v>163917000</v>
      </c>
      <c r="J11" s="20" t="str">
        <f>VLOOKUP(C11,[1]Vine!$A$5:$E$168,4,0)</f>
        <v>Tiền Giang</v>
      </c>
      <c r="K11" s="20"/>
    </row>
    <row r="12" spans="1:11" s="26" customFormat="1" ht="25.5" customHeight="1">
      <c r="A12" s="20">
        <f t="shared" si="0"/>
        <v>6</v>
      </c>
      <c r="B12" s="21">
        <v>42119</v>
      </c>
      <c r="C12" s="1" t="s">
        <v>7</v>
      </c>
      <c r="D12" s="22" t="str">
        <f>VLOOKUP(C12,[1]Vine!$A$5:$E$168,3,0)</f>
        <v>Rạch Giá - Kiên Giang</v>
      </c>
      <c r="E12" s="20">
        <f>VLOOKUP(C12,[2]Times!$B$5:$C$70,2,0)</f>
        <v>371008704</v>
      </c>
      <c r="F12" s="23" t="s">
        <v>24</v>
      </c>
      <c r="G12" s="24">
        <v>6275</v>
      </c>
      <c r="H12" s="23">
        <v>27000</v>
      </c>
      <c r="I12" s="25">
        <f t="shared" si="1"/>
        <v>169425000</v>
      </c>
      <c r="J12" s="20" t="str">
        <f>VLOOKUP(C12,[1]Vine!$A$5:$E$168,4,0)</f>
        <v>Kiên Giang</v>
      </c>
      <c r="K12" s="20"/>
    </row>
    <row r="13" spans="1:11" s="26" customFormat="1" ht="25.5" customHeight="1">
      <c r="A13" s="20">
        <f t="shared" si="0"/>
        <v>7</v>
      </c>
      <c r="B13" s="21">
        <v>42119</v>
      </c>
      <c r="C13" s="22" t="s">
        <v>27</v>
      </c>
      <c r="D13" s="22" t="str">
        <f>VLOOKUP(C13,[1]Vine!$A$5:$E$168,3,0)</f>
        <v>Rạch Giá - Kiên Giang</v>
      </c>
      <c r="E13" s="20">
        <f>VLOOKUP(C13,[2]Times!$B$5:$C$70,2,0)</f>
        <v>371166950</v>
      </c>
      <c r="F13" s="23" t="s">
        <v>24</v>
      </c>
      <c r="G13" s="24">
        <v>6705</v>
      </c>
      <c r="H13" s="23">
        <v>27000</v>
      </c>
      <c r="I13" s="25">
        <f t="shared" si="1"/>
        <v>181035000</v>
      </c>
      <c r="J13" s="20" t="str">
        <f>VLOOKUP(C13,[1]Vine!$A$5:$E$168,4,0)</f>
        <v>Kiên Giang</v>
      </c>
      <c r="K13" s="20"/>
    </row>
    <row r="14" spans="1:11" s="26" customFormat="1" ht="25.5" customHeight="1">
      <c r="A14" s="20">
        <f t="shared" si="0"/>
        <v>8</v>
      </c>
      <c r="B14" s="21">
        <v>42123</v>
      </c>
      <c r="C14" s="22" t="s">
        <v>33</v>
      </c>
      <c r="D14" s="22" t="str">
        <f>VLOOKUP(C14,[1]Vine!$A$5:$E$168,3,0)</f>
        <v>Rạch Giá - Kiên Giang</v>
      </c>
      <c r="E14" s="20">
        <f>VLOOKUP(C14,[2]Times!$B$5:$C$70,2,0)</f>
        <v>370511387</v>
      </c>
      <c r="F14" s="23" t="s">
        <v>26</v>
      </c>
      <c r="G14" s="24">
        <v>5540</v>
      </c>
      <c r="H14" s="23">
        <v>28000</v>
      </c>
      <c r="I14" s="25">
        <f t="shared" si="1"/>
        <v>155120000</v>
      </c>
      <c r="J14" s="20" t="str">
        <f>VLOOKUP(C14,[1]Vine!$A$5:$E$168,4,0)</f>
        <v>Kiên Giang</v>
      </c>
      <c r="K14" s="20"/>
    </row>
    <row r="15" spans="1:11" s="26" customFormat="1" ht="25.5" customHeight="1">
      <c r="A15" s="20">
        <f t="shared" si="0"/>
        <v>9</v>
      </c>
      <c r="B15" s="21">
        <v>42123</v>
      </c>
      <c r="C15" s="22" t="s">
        <v>34</v>
      </c>
      <c r="D15" s="22" t="str">
        <f>VLOOKUP(C15,[1]Vine!$A$5:$E$168,3,0)</f>
        <v>Rạch Giá - Kiên Giang</v>
      </c>
      <c r="E15" s="20">
        <f>VLOOKUP(C15,[2]Times!$B$5:$C$70,2,0)</f>
        <v>370782417</v>
      </c>
      <c r="F15" s="23" t="s">
        <v>26</v>
      </c>
      <c r="G15" s="24">
        <v>4475</v>
      </c>
      <c r="H15" s="23">
        <v>28000</v>
      </c>
      <c r="I15" s="25">
        <f t="shared" si="1"/>
        <v>125300000</v>
      </c>
      <c r="J15" s="20" t="str">
        <f>VLOOKUP(C15,[1]Vine!$A$5:$E$168,4,0)</f>
        <v>Kiên Giang</v>
      </c>
      <c r="K15" s="20"/>
    </row>
    <row r="16" spans="1:11" s="26" customFormat="1" ht="25.5" customHeight="1">
      <c r="A16" s="20">
        <f t="shared" si="0"/>
        <v>10</v>
      </c>
      <c r="B16" s="21">
        <v>42125</v>
      </c>
      <c r="C16" s="22" t="s">
        <v>19</v>
      </c>
      <c r="D16" s="22" t="str">
        <f>VLOOKUP(C16,[1]Vine!$A$5:$E$168,3,0)</f>
        <v>Phan Thiết - Bình Thuận</v>
      </c>
      <c r="E16" s="20">
        <f>VLOOKUP(C16,[2]Times!$B$5:$C$70,2,0)</f>
        <v>260178873</v>
      </c>
      <c r="F16" s="23" t="s">
        <v>20</v>
      </c>
      <c r="G16" s="24">
        <v>6840</v>
      </c>
      <c r="H16" s="23">
        <v>25000</v>
      </c>
      <c r="I16" s="25">
        <f t="shared" si="1"/>
        <v>171000000</v>
      </c>
      <c r="J16" s="20" t="str">
        <f>VLOOKUP(C16,[1]Vine!$A$5:$E$168,4,0)</f>
        <v>Bình Thuận</v>
      </c>
      <c r="K16" s="20"/>
    </row>
    <row r="17" spans="1:12" s="26" customFormat="1" ht="25.5" customHeight="1">
      <c r="A17" s="20">
        <f t="shared" si="0"/>
        <v>11</v>
      </c>
      <c r="B17" s="21">
        <v>42125</v>
      </c>
      <c r="C17" s="22" t="s">
        <v>21</v>
      </c>
      <c r="D17" s="22" t="str">
        <f>VLOOKUP(C17,[1]Vine!$A$5:$E$168,3,0)</f>
        <v>Phan Thiết - Bình Thuận</v>
      </c>
      <c r="E17" s="20">
        <f>VLOOKUP(C17,[2]Times!$B$5:$C$70,2,0)</f>
        <v>260850613</v>
      </c>
      <c r="F17" s="23" t="s">
        <v>20</v>
      </c>
      <c r="G17" s="24">
        <v>7920</v>
      </c>
      <c r="H17" s="23">
        <v>25000</v>
      </c>
      <c r="I17" s="25">
        <f t="shared" si="1"/>
        <v>198000000</v>
      </c>
      <c r="J17" s="20" t="str">
        <f>VLOOKUP(C17,[1]Vine!$A$5:$E$168,4,0)</f>
        <v>Bình Thuận</v>
      </c>
      <c r="K17" s="20"/>
      <c r="L17" s="27"/>
    </row>
    <row r="18" spans="1:12" s="26" customFormat="1" ht="25.5" customHeight="1">
      <c r="A18" s="20">
        <f t="shared" si="0"/>
        <v>12</v>
      </c>
      <c r="B18" s="21">
        <v>42125</v>
      </c>
      <c r="C18" s="22" t="s">
        <v>22</v>
      </c>
      <c r="D18" s="22" t="str">
        <f>VLOOKUP(C18,[1]Vine!$A$5:$E$168,3,0)</f>
        <v>Phan Thiết - Bình Thuận</v>
      </c>
      <c r="E18" s="20">
        <f>VLOOKUP(C18,[2]Times!$B$5:$C$70,2,0)</f>
        <v>280853616</v>
      </c>
      <c r="F18" s="23" t="s">
        <v>20</v>
      </c>
      <c r="G18" s="24">
        <v>7177.5</v>
      </c>
      <c r="H18" s="23">
        <v>25000</v>
      </c>
      <c r="I18" s="25">
        <f t="shared" si="1"/>
        <v>179437500</v>
      </c>
      <c r="J18" s="20" t="str">
        <f>VLOOKUP(C18,[1]Vine!$A$5:$E$168,4,0)</f>
        <v>Bình Thuận</v>
      </c>
      <c r="K18" s="20"/>
    </row>
    <row r="19" spans="1:12" s="26" customFormat="1" ht="25.5" customHeight="1">
      <c r="A19" s="20">
        <f t="shared" si="0"/>
        <v>13</v>
      </c>
      <c r="B19" s="21">
        <v>42126</v>
      </c>
      <c r="C19" s="22" t="s">
        <v>23</v>
      </c>
      <c r="D19" s="22" t="str">
        <f>VLOOKUP(C19,[1]Vine!$A$5:$E$168,3,0)</f>
        <v>Gò Công Đông - Tiền Giang</v>
      </c>
      <c r="E19" s="20">
        <f>VLOOKUP(C19,[2]Times!$B$5:$C$70,2,0)</f>
        <v>311318331</v>
      </c>
      <c r="F19" s="23" t="s">
        <v>24</v>
      </c>
      <c r="G19" s="24">
        <v>6501</v>
      </c>
      <c r="H19" s="23">
        <v>27000</v>
      </c>
      <c r="I19" s="25">
        <f t="shared" si="1"/>
        <v>175527000</v>
      </c>
      <c r="J19" s="20" t="str">
        <f>VLOOKUP(C19,[1]Vine!$A$5:$E$168,4,0)</f>
        <v>Tiền Giang</v>
      </c>
      <c r="K19" s="20"/>
    </row>
    <row r="20" spans="1:12" s="26" customFormat="1" ht="25.5" customHeight="1">
      <c r="A20" s="20">
        <f t="shared" si="0"/>
        <v>14</v>
      </c>
      <c r="B20" s="21">
        <v>42126</v>
      </c>
      <c r="C20" s="22" t="s">
        <v>6</v>
      </c>
      <c r="D20" s="22" t="str">
        <f>VLOOKUP(C20,[1]Vine!$A$5:$E$168,3,0)</f>
        <v>Gò Công Tây - Tiền Giang</v>
      </c>
      <c r="E20" s="20">
        <f>VLOOKUP(C20,[2]Times!$B$5:$C$70,2,0)</f>
        <v>310882191</v>
      </c>
      <c r="F20" s="23" t="s">
        <v>24</v>
      </c>
      <c r="G20" s="24">
        <v>6043</v>
      </c>
      <c r="H20" s="23">
        <v>27000</v>
      </c>
      <c r="I20" s="25">
        <f t="shared" si="1"/>
        <v>163161000</v>
      </c>
      <c r="J20" s="20" t="str">
        <f>VLOOKUP(C20,[1]Vine!$A$5:$E$168,4,0)</f>
        <v>Tiền Giang</v>
      </c>
      <c r="K20" s="20"/>
    </row>
    <row r="21" spans="1:12" s="26" customFormat="1" ht="25.5" customHeight="1">
      <c r="A21" s="20">
        <f t="shared" si="0"/>
        <v>15</v>
      </c>
      <c r="B21" s="21">
        <v>42126</v>
      </c>
      <c r="C21" s="22" t="s">
        <v>25</v>
      </c>
      <c r="D21" s="22" t="str">
        <f>VLOOKUP(C21,[1]Vine!$A$5:$E$168,3,0)</f>
        <v xml:space="preserve">Gò Công Tây - Tiền Giang </v>
      </c>
      <c r="E21" s="20">
        <f>VLOOKUP(C21,[2]Times!$B$5:$C$70,2,0)</f>
        <v>310882158</v>
      </c>
      <c r="F21" s="23" t="s">
        <v>24</v>
      </c>
      <c r="G21" s="24">
        <v>6420</v>
      </c>
      <c r="H21" s="23">
        <v>27000</v>
      </c>
      <c r="I21" s="25">
        <f t="shared" si="1"/>
        <v>173340000</v>
      </c>
      <c r="J21" s="20" t="str">
        <f>VLOOKUP(C21,[1]Vine!$A$5:$E$168,4,0)</f>
        <v>Tiền Giang</v>
      </c>
      <c r="K21" s="20"/>
    </row>
    <row r="22" spans="1:12" s="26" customFormat="1" ht="25.5" customHeight="1">
      <c r="A22" s="20">
        <f t="shared" si="0"/>
        <v>16</v>
      </c>
      <c r="B22" s="21">
        <v>42129</v>
      </c>
      <c r="C22" s="22" t="s">
        <v>31</v>
      </c>
      <c r="D22" s="22" t="str">
        <f>VLOOKUP(C22,[1]Vine!$A$5:$E$168,3,0)</f>
        <v>Ba Tri - Bến Tre</v>
      </c>
      <c r="E22" s="20" t="e">
        <f>VLOOKUP(C22,[2]Times!$B$5:$C$70,2,0)</f>
        <v>#N/A</v>
      </c>
      <c r="F22" s="23" t="s">
        <v>24</v>
      </c>
      <c r="G22" s="24">
        <v>5540</v>
      </c>
      <c r="H22" s="23">
        <v>28000</v>
      </c>
      <c r="I22" s="25">
        <f t="shared" si="1"/>
        <v>155120000</v>
      </c>
      <c r="J22" s="20" t="str">
        <f>VLOOKUP(C22,[1]Vine!$A$5:$E$168,4,0)</f>
        <v>Bến Tre</v>
      </c>
      <c r="K22" s="20"/>
    </row>
    <row r="23" spans="1:12" s="26" customFormat="1" ht="25.5" customHeight="1">
      <c r="A23" s="20">
        <f t="shared" si="0"/>
        <v>17</v>
      </c>
      <c r="B23" s="21">
        <v>42129</v>
      </c>
      <c r="C23" s="22" t="s">
        <v>32</v>
      </c>
      <c r="D23" s="22" t="str">
        <f>VLOOKUP(C23,[1]Vine!$A$5:$E$168,3,0)</f>
        <v>Ba Tri - Bến Tre</v>
      </c>
      <c r="E23" s="20" t="e">
        <f>VLOOKUP(C23,[2]Times!$B$5:$C$70,2,0)</f>
        <v>#N/A</v>
      </c>
      <c r="F23" s="23" t="s">
        <v>24</v>
      </c>
      <c r="G23" s="24">
        <v>4290</v>
      </c>
      <c r="H23" s="23">
        <v>28000</v>
      </c>
      <c r="I23" s="25">
        <f t="shared" si="1"/>
        <v>120120000</v>
      </c>
      <c r="J23" s="20" t="str">
        <f>VLOOKUP(C23,[1]Vine!$A$5:$E$168,4,0)</f>
        <v>Bến Tre</v>
      </c>
      <c r="K23" s="20"/>
    </row>
    <row r="24" spans="1:12" s="26" customFormat="1" ht="25.5" customHeight="1">
      <c r="A24" s="20"/>
      <c r="B24" s="21"/>
      <c r="C24" s="22"/>
      <c r="D24" s="22"/>
      <c r="E24" s="20"/>
      <c r="F24" s="23"/>
      <c r="G24" s="24"/>
      <c r="H24" s="23"/>
      <c r="I24" s="25"/>
      <c r="J24" s="20"/>
      <c r="K24" s="20"/>
    </row>
    <row r="25" spans="1:12" s="34" customFormat="1" ht="25.5" customHeight="1">
      <c r="A25" s="132" t="s">
        <v>28</v>
      </c>
      <c r="B25" s="133"/>
      <c r="C25" s="133"/>
      <c r="D25" s="133"/>
      <c r="E25" s="133"/>
      <c r="F25" s="134"/>
      <c r="G25" s="29">
        <f>SUM(G7:G24)</f>
        <v>102562.5</v>
      </c>
      <c r="H25" s="30"/>
      <c r="I25" s="31">
        <f>SUM(I7:I24)</f>
        <v>2755767500</v>
      </c>
      <c r="J25" s="32"/>
      <c r="K25" s="33"/>
    </row>
    <row r="26" spans="1:12" ht="7.5" customHeight="1">
      <c r="G26" s="37"/>
    </row>
    <row r="27" spans="1:12" ht="18" customHeight="1">
      <c r="G27" s="37"/>
    </row>
    <row r="28" spans="1:12">
      <c r="A28" s="41"/>
      <c r="C28" s="42"/>
      <c r="F28" s="43"/>
      <c r="G28" s="44"/>
      <c r="H28" s="131" t="s">
        <v>35</v>
      </c>
      <c r="I28" s="131"/>
      <c r="J28" s="131"/>
      <c r="K28" s="131"/>
    </row>
    <row r="29" spans="1:12">
      <c r="B29" s="128" t="s">
        <v>29</v>
      </c>
      <c r="C29" s="128"/>
      <c r="D29" s="8"/>
      <c r="F29" s="39"/>
      <c r="G29" s="37"/>
      <c r="H29" s="131" t="s">
        <v>30</v>
      </c>
      <c r="I29" s="131"/>
      <c r="J29" s="131"/>
      <c r="K29" s="131"/>
    </row>
    <row r="30" spans="1:12">
      <c r="G30" s="37"/>
    </row>
    <row r="31" spans="1:12">
      <c r="G31" s="45"/>
    </row>
    <row r="35" spans="2:3">
      <c r="B35" s="126" t="s">
        <v>5</v>
      </c>
      <c r="C35" s="126"/>
    </row>
    <row r="36" spans="2:3">
      <c r="B36" s="127"/>
      <c r="C36" s="127"/>
    </row>
    <row r="37" spans="2:3">
      <c r="B37" s="127"/>
      <c r="C37" s="127"/>
    </row>
    <row r="38" spans="2:3">
      <c r="B38" s="127"/>
      <c r="C38" s="127"/>
    </row>
    <row r="39" spans="2:3">
      <c r="B39" s="127"/>
      <c r="C39" s="127"/>
    </row>
    <row r="40" spans="2:3">
      <c r="B40" s="127"/>
      <c r="C40" s="127"/>
    </row>
    <row r="41" spans="2:3">
      <c r="B41" s="127"/>
      <c r="C41" s="127"/>
    </row>
    <row r="42" spans="2:3">
      <c r="B42" s="127"/>
      <c r="C42" s="127"/>
    </row>
    <row r="43" spans="2:3">
      <c r="B43" s="127"/>
      <c r="C43" s="127"/>
    </row>
  </sheetData>
  <sortState ref="A7:L23">
    <sortCondition ref="B7:B23"/>
  </sortState>
  <mergeCells count="24">
    <mergeCell ref="B42:C42"/>
    <mergeCell ref="B43:C43"/>
    <mergeCell ref="B37:C37"/>
    <mergeCell ref="B38:C38"/>
    <mergeCell ref="B39:C39"/>
    <mergeCell ref="B40:C40"/>
    <mergeCell ref="B35:C35"/>
    <mergeCell ref="B36:C36"/>
    <mergeCell ref="B29:C29"/>
    <mergeCell ref="B41:C41"/>
    <mergeCell ref="I5:I6"/>
    <mergeCell ref="H28:K28"/>
    <mergeCell ref="H29:K29"/>
    <mergeCell ref="A25:F25"/>
    <mergeCell ref="K5:K6"/>
    <mergeCell ref="A1:C1"/>
    <mergeCell ref="A3:K3"/>
    <mergeCell ref="A5:A6"/>
    <mergeCell ref="B5:B6"/>
    <mergeCell ref="C5:E5"/>
    <mergeCell ref="F5:F6"/>
    <mergeCell ref="G5:G6"/>
    <mergeCell ref="H5:H6"/>
    <mergeCell ref="J5:J6"/>
  </mergeCells>
  <phoneticPr fontId="2" type="noConversion"/>
  <conditionalFormatting sqref="C5:D6 E6">
    <cfRule type="cellIs" dxfId="5"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dimension ref="A1:L44"/>
  <sheetViews>
    <sheetView workbookViewId="0">
      <selection activeCell="C19" sqref="C19:C21"/>
    </sheetView>
  </sheetViews>
  <sheetFormatPr defaultRowHeight="15.75"/>
  <cols>
    <col min="1" max="1" width="4.25" style="8" customWidth="1"/>
    <col min="2" max="2" width="9.375" style="35" customWidth="1"/>
    <col min="3" max="3" width="19.375" style="8" customWidth="1"/>
    <col min="4" max="4" width="21.375" style="48" customWidth="1"/>
    <col min="5" max="5" width="13.625" style="48" hidden="1" customWidth="1"/>
    <col min="6" max="6" width="14.375" style="8" customWidth="1"/>
    <col min="7" max="7" width="11.625" style="48" customWidth="1"/>
    <col min="8" max="8" width="12.375" style="38" customWidth="1"/>
    <col min="9" max="9" width="14.375" style="39" bestFit="1" customWidth="1"/>
    <col min="10" max="10" width="13.5" style="40" customWidth="1"/>
    <col min="11" max="11" width="8.875" style="48" customWidth="1"/>
    <col min="12" max="12" width="14.375" style="8" bestFit="1" customWidth="1"/>
    <col min="13" max="256" width="9" style="8"/>
    <col min="257" max="257" width="4.25" style="8" customWidth="1"/>
    <col min="258" max="258" width="9.375" style="8" customWidth="1"/>
    <col min="259" max="259" width="19.375" style="8" customWidth="1"/>
    <col min="260" max="260" width="21.375" style="8" customWidth="1"/>
    <col min="261" max="261" width="0" style="8" hidden="1" customWidth="1"/>
    <col min="262" max="262" width="14.375" style="8" customWidth="1"/>
    <col min="263" max="263" width="11.625" style="8" customWidth="1"/>
    <col min="264" max="264" width="12.375" style="8" customWidth="1"/>
    <col min="265" max="265" width="14.375" style="8" bestFit="1" customWidth="1"/>
    <col min="266" max="266" width="13.5" style="8" customWidth="1"/>
    <col min="267" max="267" width="8.875" style="8" customWidth="1"/>
    <col min="268" max="268" width="14.375" style="8" bestFit="1" customWidth="1"/>
    <col min="269" max="512" width="9" style="8"/>
    <col min="513" max="513" width="4.25" style="8" customWidth="1"/>
    <col min="514" max="514" width="9.375" style="8" customWidth="1"/>
    <col min="515" max="515" width="19.375" style="8" customWidth="1"/>
    <col min="516" max="516" width="21.375" style="8" customWidth="1"/>
    <col min="517" max="517" width="0" style="8" hidden="1" customWidth="1"/>
    <col min="518" max="518" width="14.375" style="8" customWidth="1"/>
    <col min="519" max="519" width="11.625" style="8" customWidth="1"/>
    <col min="520" max="520" width="12.375" style="8" customWidth="1"/>
    <col min="521" max="521" width="14.375" style="8" bestFit="1" customWidth="1"/>
    <col min="522" max="522" width="13.5" style="8" customWidth="1"/>
    <col min="523" max="523" width="8.875" style="8" customWidth="1"/>
    <col min="524" max="524" width="14.375" style="8" bestFit="1" customWidth="1"/>
    <col min="525" max="768" width="9" style="8"/>
    <col min="769" max="769" width="4.25" style="8" customWidth="1"/>
    <col min="770" max="770" width="9.375" style="8" customWidth="1"/>
    <col min="771" max="771" width="19.375" style="8" customWidth="1"/>
    <col min="772" max="772" width="21.375" style="8" customWidth="1"/>
    <col min="773" max="773" width="0" style="8" hidden="1" customWidth="1"/>
    <col min="774" max="774" width="14.375" style="8" customWidth="1"/>
    <col min="775" max="775" width="11.625" style="8" customWidth="1"/>
    <col min="776" max="776" width="12.375" style="8" customWidth="1"/>
    <col min="777" max="777" width="14.375" style="8" bestFit="1" customWidth="1"/>
    <col min="778" max="778" width="13.5" style="8" customWidth="1"/>
    <col min="779" max="779" width="8.875" style="8" customWidth="1"/>
    <col min="780" max="780" width="14.375" style="8" bestFit="1" customWidth="1"/>
    <col min="781" max="1024" width="9" style="8"/>
    <col min="1025" max="1025" width="4.25" style="8" customWidth="1"/>
    <col min="1026" max="1026" width="9.375" style="8" customWidth="1"/>
    <col min="1027" max="1027" width="19.375" style="8" customWidth="1"/>
    <col min="1028" max="1028" width="21.375" style="8" customWidth="1"/>
    <col min="1029" max="1029" width="0" style="8" hidden="1" customWidth="1"/>
    <col min="1030" max="1030" width="14.375" style="8" customWidth="1"/>
    <col min="1031" max="1031" width="11.625" style="8" customWidth="1"/>
    <col min="1032" max="1032" width="12.375" style="8" customWidth="1"/>
    <col min="1033" max="1033" width="14.375" style="8" bestFit="1" customWidth="1"/>
    <col min="1034" max="1034" width="13.5" style="8" customWidth="1"/>
    <col min="1035" max="1035" width="8.875" style="8" customWidth="1"/>
    <col min="1036" max="1036" width="14.375" style="8" bestFit="1" customWidth="1"/>
    <col min="1037" max="1280" width="9" style="8"/>
    <col min="1281" max="1281" width="4.25" style="8" customWidth="1"/>
    <col min="1282" max="1282" width="9.375" style="8" customWidth="1"/>
    <col min="1283" max="1283" width="19.375" style="8" customWidth="1"/>
    <col min="1284" max="1284" width="21.375" style="8" customWidth="1"/>
    <col min="1285" max="1285" width="0" style="8" hidden="1" customWidth="1"/>
    <col min="1286" max="1286" width="14.375" style="8" customWidth="1"/>
    <col min="1287" max="1287" width="11.625" style="8" customWidth="1"/>
    <col min="1288" max="1288" width="12.375" style="8" customWidth="1"/>
    <col min="1289" max="1289" width="14.375" style="8" bestFit="1" customWidth="1"/>
    <col min="1290" max="1290" width="13.5" style="8" customWidth="1"/>
    <col min="1291" max="1291" width="8.875" style="8" customWidth="1"/>
    <col min="1292" max="1292" width="14.375" style="8" bestFit="1" customWidth="1"/>
    <col min="1293" max="1536" width="9" style="8"/>
    <col min="1537" max="1537" width="4.25" style="8" customWidth="1"/>
    <col min="1538" max="1538" width="9.375" style="8" customWidth="1"/>
    <col min="1539" max="1539" width="19.375" style="8" customWidth="1"/>
    <col min="1540" max="1540" width="21.375" style="8" customWidth="1"/>
    <col min="1541" max="1541" width="0" style="8" hidden="1" customWidth="1"/>
    <col min="1542" max="1542" width="14.375" style="8" customWidth="1"/>
    <col min="1543" max="1543" width="11.625" style="8" customWidth="1"/>
    <col min="1544" max="1544" width="12.375" style="8" customWidth="1"/>
    <col min="1545" max="1545" width="14.375" style="8" bestFit="1" customWidth="1"/>
    <col min="1546" max="1546" width="13.5" style="8" customWidth="1"/>
    <col min="1547" max="1547" width="8.875" style="8" customWidth="1"/>
    <col min="1548" max="1548" width="14.375" style="8" bestFit="1" customWidth="1"/>
    <col min="1549" max="1792" width="9" style="8"/>
    <col min="1793" max="1793" width="4.25" style="8" customWidth="1"/>
    <col min="1794" max="1794" width="9.375" style="8" customWidth="1"/>
    <col min="1795" max="1795" width="19.375" style="8" customWidth="1"/>
    <col min="1796" max="1796" width="21.375" style="8" customWidth="1"/>
    <col min="1797" max="1797" width="0" style="8" hidden="1" customWidth="1"/>
    <col min="1798" max="1798" width="14.375" style="8" customWidth="1"/>
    <col min="1799" max="1799" width="11.625" style="8" customWidth="1"/>
    <col min="1800" max="1800" width="12.375" style="8" customWidth="1"/>
    <col min="1801" max="1801" width="14.375" style="8" bestFit="1" customWidth="1"/>
    <col min="1802" max="1802" width="13.5" style="8" customWidth="1"/>
    <col min="1803" max="1803" width="8.875" style="8" customWidth="1"/>
    <col min="1804" max="1804" width="14.375" style="8" bestFit="1" customWidth="1"/>
    <col min="1805" max="2048" width="9" style="8"/>
    <col min="2049" max="2049" width="4.25" style="8" customWidth="1"/>
    <col min="2050" max="2050" width="9.375" style="8" customWidth="1"/>
    <col min="2051" max="2051" width="19.375" style="8" customWidth="1"/>
    <col min="2052" max="2052" width="21.375" style="8" customWidth="1"/>
    <col min="2053" max="2053" width="0" style="8" hidden="1" customWidth="1"/>
    <col min="2054" max="2054" width="14.375" style="8" customWidth="1"/>
    <col min="2055" max="2055" width="11.625" style="8" customWidth="1"/>
    <col min="2056" max="2056" width="12.375" style="8" customWidth="1"/>
    <col min="2057" max="2057" width="14.375" style="8" bestFit="1" customWidth="1"/>
    <col min="2058" max="2058" width="13.5" style="8" customWidth="1"/>
    <col min="2059" max="2059" width="8.875" style="8" customWidth="1"/>
    <col min="2060" max="2060" width="14.375" style="8" bestFit="1" customWidth="1"/>
    <col min="2061" max="2304" width="9" style="8"/>
    <col min="2305" max="2305" width="4.25" style="8" customWidth="1"/>
    <col min="2306" max="2306" width="9.375" style="8" customWidth="1"/>
    <col min="2307" max="2307" width="19.375" style="8" customWidth="1"/>
    <col min="2308" max="2308" width="21.375" style="8" customWidth="1"/>
    <col min="2309" max="2309" width="0" style="8" hidden="1" customWidth="1"/>
    <col min="2310" max="2310" width="14.375" style="8" customWidth="1"/>
    <col min="2311" max="2311" width="11.625" style="8" customWidth="1"/>
    <col min="2312" max="2312" width="12.375" style="8" customWidth="1"/>
    <col min="2313" max="2313" width="14.375" style="8" bestFit="1" customWidth="1"/>
    <col min="2314" max="2314" width="13.5" style="8" customWidth="1"/>
    <col min="2315" max="2315" width="8.875" style="8" customWidth="1"/>
    <col min="2316" max="2316" width="14.375" style="8" bestFit="1" customWidth="1"/>
    <col min="2317" max="2560" width="9" style="8"/>
    <col min="2561" max="2561" width="4.25" style="8" customWidth="1"/>
    <col min="2562" max="2562" width="9.375" style="8" customWidth="1"/>
    <col min="2563" max="2563" width="19.375" style="8" customWidth="1"/>
    <col min="2564" max="2564" width="21.375" style="8" customWidth="1"/>
    <col min="2565" max="2565" width="0" style="8" hidden="1" customWidth="1"/>
    <col min="2566" max="2566" width="14.375" style="8" customWidth="1"/>
    <col min="2567" max="2567" width="11.625" style="8" customWidth="1"/>
    <col min="2568" max="2568" width="12.375" style="8" customWidth="1"/>
    <col min="2569" max="2569" width="14.375" style="8" bestFit="1" customWidth="1"/>
    <col min="2570" max="2570" width="13.5" style="8" customWidth="1"/>
    <col min="2571" max="2571" width="8.875" style="8" customWidth="1"/>
    <col min="2572" max="2572" width="14.375" style="8" bestFit="1" customWidth="1"/>
    <col min="2573" max="2816" width="9" style="8"/>
    <col min="2817" max="2817" width="4.25" style="8" customWidth="1"/>
    <col min="2818" max="2818" width="9.375" style="8" customWidth="1"/>
    <col min="2819" max="2819" width="19.375" style="8" customWidth="1"/>
    <col min="2820" max="2820" width="21.375" style="8" customWidth="1"/>
    <col min="2821" max="2821" width="0" style="8" hidden="1" customWidth="1"/>
    <col min="2822" max="2822" width="14.375" style="8" customWidth="1"/>
    <col min="2823" max="2823" width="11.625" style="8" customWidth="1"/>
    <col min="2824" max="2824" width="12.375" style="8" customWidth="1"/>
    <col min="2825" max="2825" width="14.375" style="8" bestFit="1" customWidth="1"/>
    <col min="2826" max="2826" width="13.5" style="8" customWidth="1"/>
    <col min="2827" max="2827" width="8.875" style="8" customWidth="1"/>
    <col min="2828" max="2828" width="14.375" style="8" bestFit="1" customWidth="1"/>
    <col min="2829" max="3072" width="9" style="8"/>
    <col min="3073" max="3073" width="4.25" style="8" customWidth="1"/>
    <col min="3074" max="3074" width="9.375" style="8" customWidth="1"/>
    <col min="3075" max="3075" width="19.375" style="8" customWidth="1"/>
    <col min="3076" max="3076" width="21.375" style="8" customWidth="1"/>
    <col min="3077" max="3077" width="0" style="8" hidden="1" customWidth="1"/>
    <col min="3078" max="3078" width="14.375" style="8" customWidth="1"/>
    <col min="3079" max="3079" width="11.625" style="8" customWidth="1"/>
    <col min="3080" max="3080" width="12.375" style="8" customWidth="1"/>
    <col min="3081" max="3081" width="14.375" style="8" bestFit="1" customWidth="1"/>
    <col min="3082" max="3082" width="13.5" style="8" customWidth="1"/>
    <col min="3083" max="3083" width="8.875" style="8" customWidth="1"/>
    <col min="3084" max="3084" width="14.375" style="8" bestFit="1" customWidth="1"/>
    <col min="3085" max="3328" width="9" style="8"/>
    <col min="3329" max="3329" width="4.25" style="8" customWidth="1"/>
    <col min="3330" max="3330" width="9.375" style="8" customWidth="1"/>
    <col min="3331" max="3331" width="19.375" style="8" customWidth="1"/>
    <col min="3332" max="3332" width="21.375" style="8" customWidth="1"/>
    <col min="3333" max="3333" width="0" style="8" hidden="1" customWidth="1"/>
    <col min="3334" max="3334" width="14.375" style="8" customWidth="1"/>
    <col min="3335" max="3335" width="11.625" style="8" customWidth="1"/>
    <col min="3336" max="3336" width="12.375" style="8" customWidth="1"/>
    <col min="3337" max="3337" width="14.375" style="8" bestFit="1" customWidth="1"/>
    <col min="3338" max="3338" width="13.5" style="8" customWidth="1"/>
    <col min="3339" max="3339" width="8.875" style="8" customWidth="1"/>
    <col min="3340" max="3340" width="14.375" style="8" bestFit="1" customWidth="1"/>
    <col min="3341" max="3584" width="9" style="8"/>
    <col min="3585" max="3585" width="4.25" style="8" customWidth="1"/>
    <col min="3586" max="3586" width="9.375" style="8" customWidth="1"/>
    <col min="3587" max="3587" width="19.375" style="8" customWidth="1"/>
    <col min="3588" max="3588" width="21.375" style="8" customWidth="1"/>
    <col min="3589" max="3589" width="0" style="8" hidden="1" customWidth="1"/>
    <col min="3590" max="3590" width="14.375" style="8" customWidth="1"/>
    <col min="3591" max="3591" width="11.625" style="8" customWidth="1"/>
    <col min="3592" max="3592" width="12.375" style="8" customWidth="1"/>
    <col min="3593" max="3593" width="14.375" style="8" bestFit="1" customWidth="1"/>
    <col min="3594" max="3594" width="13.5" style="8" customWidth="1"/>
    <col min="3595" max="3595" width="8.875" style="8" customWidth="1"/>
    <col min="3596" max="3596" width="14.375" style="8" bestFit="1" customWidth="1"/>
    <col min="3597" max="3840" width="9" style="8"/>
    <col min="3841" max="3841" width="4.25" style="8" customWidth="1"/>
    <col min="3842" max="3842" width="9.375" style="8" customWidth="1"/>
    <col min="3843" max="3843" width="19.375" style="8" customWidth="1"/>
    <col min="3844" max="3844" width="21.375" style="8" customWidth="1"/>
    <col min="3845" max="3845" width="0" style="8" hidden="1" customWidth="1"/>
    <col min="3846" max="3846" width="14.375" style="8" customWidth="1"/>
    <col min="3847" max="3847" width="11.625" style="8" customWidth="1"/>
    <col min="3848" max="3848" width="12.375" style="8" customWidth="1"/>
    <col min="3849" max="3849" width="14.375" style="8" bestFit="1" customWidth="1"/>
    <col min="3850" max="3850" width="13.5" style="8" customWidth="1"/>
    <col min="3851" max="3851" width="8.875" style="8" customWidth="1"/>
    <col min="3852" max="3852" width="14.375" style="8" bestFit="1" customWidth="1"/>
    <col min="3853" max="4096" width="9" style="8"/>
    <col min="4097" max="4097" width="4.25" style="8" customWidth="1"/>
    <col min="4098" max="4098" width="9.375" style="8" customWidth="1"/>
    <col min="4099" max="4099" width="19.375" style="8" customWidth="1"/>
    <col min="4100" max="4100" width="21.375" style="8" customWidth="1"/>
    <col min="4101" max="4101" width="0" style="8" hidden="1" customWidth="1"/>
    <col min="4102" max="4102" width="14.375" style="8" customWidth="1"/>
    <col min="4103" max="4103" width="11.625" style="8" customWidth="1"/>
    <col min="4104" max="4104" width="12.375" style="8" customWidth="1"/>
    <col min="4105" max="4105" width="14.375" style="8" bestFit="1" customWidth="1"/>
    <col min="4106" max="4106" width="13.5" style="8" customWidth="1"/>
    <col min="4107" max="4107" width="8.875" style="8" customWidth="1"/>
    <col min="4108" max="4108" width="14.375" style="8" bestFit="1" customWidth="1"/>
    <col min="4109" max="4352" width="9" style="8"/>
    <col min="4353" max="4353" width="4.25" style="8" customWidth="1"/>
    <col min="4354" max="4354" width="9.375" style="8" customWidth="1"/>
    <col min="4355" max="4355" width="19.375" style="8" customWidth="1"/>
    <col min="4356" max="4356" width="21.375" style="8" customWidth="1"/>
    <col min="4357" max="4357" width="0" style="8" hidden="1" customWidth="1"/>
    <col min="4358" max="4358" width="14.375" style="8" customWidth="1"/>
    <col min="4359" max="4359" width="11.625" style="8" customWidth="1"/>
    <col min="4360" max="4360" width="12.375" style="8" customWidth="1"/>
    <col min="4361" max="4361" width="14.375" style="8" bestFit="1" customWidth="1"/>
    <col min="4362" max="4362" width="13.5" style="8" customWidth="1"/>
    <col min="4363" max="4363" width="8.875" style="8" customWidth="1"/>
    <col min="4364" max="4364" width="14.375" style="8" bestFit="1" customWidth="1"/>
    <col min="4365" max="4608" width="9" style="8"/>
    <col min="4609" max="4609" width="4.25" style="8" customWidth="1"/>
    <col min="4610" max="4610" width="9.375" style="8" customWidth="1"/>
    <col min="4611" max="4611" width="19.375" style="8" customWidth="1"/>
    <col min="4612" max="4612" width="21.375" style="8" customWidth="1"/>
    <col min="4613" max="4613" width="0" style="8" hidden="1" customWidth="1"/>
    <col min="4614" max="4614" width="14.375" style="8" customWidth="1"/>
    <col min="4615" max="4615" width="11.625" style="8" customWidth="1"/>
    <col min="4616" max="4616" width="12.375" style="8" customWidth="1"/>
    <col min="4617" max="4617" width="14.375" style="8" bestFit="1" customWidth="1"/>
    <col min="4618" max="4618" width="13.5" style="8" customWidth="1"/>
    <col min="4619" max="4619" width="8.875" style="8" customWidth="1"/>
    <col min="4620" max="4620" width="14.375" style="8" bestFit="1" customWidth="1"/>
    <col min="4621" max="4864" width="9" style="8"/>
    <col min="4865" max="4865" width="4.25" style="8" customWidth="1"/>
    <col min="4866" max="4866" width="9.375" style="8" customWidth="1"/>
    <col min="4867" max="4867" width="19.375" style="8" customWidth="1"/>
    <col min="4868" max="4868" width="21.375" style="8" customWidth="1"/>
    <col min="4869" max="4869" width="0" style="8" hidden="1" customWidth="1"/>
    <col min="4870" max="4870" width="14.375" style="8" customWidth="1"/>
    <col min="4871" max="4871" width="11.625" style="8" customWidth="1"/>
    <col min="4872" max="4872" width="12.375" style="8" customWidth="1"/>
    <col min="4873" max="4873" width="14.375" style="8" bestFit="1" customWidth="1"/>
    <col min="4874" max="4874" width="13.5" style="8" customWidth="1"/>
    <col min="4875" max="4875" width="8.875" style="8" customWidth="1"/>
    <col min="4876" max="4876" width="14.375" style="8" bestFit="1" customWidth="1"/>
    <col min="4877" max="5120" width="9" style="8"/>
    <col min="5121" max="5121" width="4.25" style="8" customWidth="1"/>
    <col min="5122" max="5122" width="9.375" style="8" customWidth="1"/>
    <col min="5123" max="5123" width="19.375" style="8" customWidth="1"/>
    <col min="5124" max="5124" width="21.375" style="8" customWidth="1"/>
    <col min="5125" max="5125" width="0" style="8" hidden="1" customWidth="1"/>
    <col min="5126" max="5126" width="14.375" style="8" customWidth="1"/>
    <col min="5127" max="5127" width="11.625" style="8" customWidth="1"/>
    <col min="5128" max="5128" width="12.375" style="8" customWidth="1"/>
    <col min="5129" max="5129" width="14.375" style="8" bestFit="1" customWidth="1"/>
    <col min="5130" max="5130" width="13.5" style="8" customWidth="1"/>
    <col min="5131" max="5131" width="8.875" style="8" customWidth="1"/>
    <col min="5132" max="5132" width="14.375" style="8" bestFit="1" customWidth="1"/>
    <col min="5133" max="5376" width="9" style="8"/>
    <col min="5377" max="5377" width="4.25" style="8" customWidth="1"/>
    <col min="5378" max="5378" width="9.375" style="8" customWidth="1"/>
    <col min="5379" max="5379" width="19.375" style="8" customWidth="1"/>
    <col min="5380" max="5380" width="21.375" style="8" customWidth="1"/>
    <col min="5381" max="5381" width="0" style="8" hidden="1" customWidth="1"/>
    <col min="5382" max="5382" width="14.375" style="8" customWidth="1"/>
    <col min="5383" max="5383" width="11.625" style="8" customWidth="1"/>
    <col min="5384" max="5384" width="12.375" style="8" customWidth="1"/>
    <col min="5385" max="5385" width="14.375" style="8" bestFit="1" customWidth="1"/>
    <col min="5386" max="5386" width="13.5" style="8" customWidth="1"/>
    <col min="5387" max="5387" width="8.875" style="8" customWidth="1"/>
    <col min="5388" max="5388" width="14.375" style="8" bestFit="1" customWidth="1"/>
    <col min="5389" max="5632" width="9" style="8"/>
    <col min="5633" max="5633" width="4.25" style="8" customWidth="1"/>
    <col min="5634" max="5634" width="9.375" style="8" customWidth="1"/>
    <col min="5635" max="5635" width="19.375" style="8" customWidth="1"/>
    <col min="5636" max="5636" width="21.375" style="8" customWidth="1"/>
    <col min="5637" max="5637" width="0" style="8" hidden="1" customWidth="1"/>
    <col min="5638" max="5638" width="14.375" style="8" customWidth="1"/>
    <col min="5639" max="5639" width="11.625" style="8" customWidth="1"/>
    <col min="5640" max="5640" width="12.375" style="8" customWidth="1"/>
    <col min="5641" max="5641" width="14.375" style="8" bestFit="1" customWidth="1"/>
    <col min="5642" max="5642" width="13.5" style="8" customWidth="1"/>
    <col min="5643" max="5643" width="8.875" style="8" customWidth="1"/>
    <col min="5644" max="5644" width="14.375" style="8" bestFit="1" customWidth="1"/>
    <col min="5645" max="5888" width="9" style="8"/>
    <col min="5889" max="5889" width="4.25" style="8" customWidth="1"/>
    <col min="5890" max="5890" width="9.375" style="8" customWidth="1"/>
    <col min="5891" max="5891" width="19.375" style="8" customWidth="1"/>
    <col min="5892" max="5892" width="21.375" style="8" customWidth="1"/>
    <col min="5893" max="5893" width="0" style="8" hidden="1" customWidth="1"/>
    <col min="5894" max="5894" width="14.375" style="8" customWidth="1"/>
    <col min="5895" max="5895" width="11.625" style="8" customWidth="1"/>
    <col min="5896" max="5896" width="12.375" style="8" customWidth="1"/>
    <col min="5897" max="5897" width="14.375" style="8" bestFit="1" customWidth="1"/>
    <col min="5898" max="5898" width="13.5" style="8" customWidth="1"/>
    <col min="5899" max="5899" width="8.875" style="8" customWidth="1"/>
    <col min="5900" max="5900" width="14.375" style="8" bestFit="1" customWidth="1"/>
    <col min="5901" max="6144" width="9" style="8"/>
    <col min="6145" max="6145" width="4.25" style="8" customWidth="1"/>
    <col min="6146" max="6146" width="9.375" style="8" customWidth="1"/>
    <col min="6147" max="6147" width="19.375" style="8" customWidth="1"/>
    <col min="6148" max="6148" width="21.375" style="8" customWidth="1"/>
    <col min="6149" max="6149" width="0" style="8" hidden="1" customWidth="1"/>
    <col min="6150" max="6150" width="14.375" style="8" customWidth="1"/>
    <col min="6151" max="6151" width="11.625" style="8" customWidth="1"/>
    <col min="6152" max="6152" width="12.375" style="8" customWidth="1"/>
    <col min="6153" max="6153" width="14.375" style="8" bestFit="1" customWidth="1"/>
    <col min="6154" max="6154" width="13.5" style="8" customWidth="1"/>
    <col min="6155" max="6155" width="8.875" style="8" customWidth="1"/>
    <col min="6156" max="6156" width="14.375" style="8" bestFit="1" customWidth="1"/>
    <col min="6157" max="6400" width="9" style="8"/>
    <col min="6401" max="6401" width="4.25" style="8" customWidth="1"/>
    <col min="6402" max="6402" width="9.375" style="8" customWidth="1"/>
    <col min="6403" max="6403" width="19.375" style="8" customWidth="1"/>
    <col min="6404" max="6404" width="21.375" style="8" customWidth="1"/>
    <col min="6405" max="6405" width="0" style="8" hidden="1" customWidth="1"/>
    <col min="6406" max="6406" width="14.375" style="8" customWidth="1"/>
    <col min="6407" max="6407" width="11.625" style="8" customWidth="1"/>
    <col min="6408" max="6408" width="12.375" style="8" customWidth="1"/>
    <col min="6409" max="6409" width="14.375" style="8" bestFit="1" customWidth="1"/>
    <col min="6410" max="6410" width="13.5" style="8" customWidth="1"/>
    <col min="6411" max="6411" width="8.875" style="8" customWidth="1"/>
    <col min="6412" max="6412" width="14.375" style="8" bestFit="1" customWidth="1"/>
    <col min="6413" max="6656" width="9" style="8"/>
    <col min="6657" max="6657" width="4.25" style="8" customWidth="1"/>
    <col min="6658" max="6658" width="9.375" style="8" customWidth="1"/>
    <col min="6659" max="6659" width="19.375" style="8" customWidth="1"/>
    <col min="6660" max="6660" width="21.375" style="8" customWidth="1"/>
    <col min="6661" max="6661" width="0" style="8" hidden="1" customWidth="1"/>
    <col min="6662" max="6662" width="14.375" style="8" customWidth="1"/>
    <col min="6663" max="6663" width="11.625" style="8" customWidth="1"/>
    <col min="6664" max="6664" width="12.375" style="8" customWidth="1"/>
    <col min="6665" max="6665" width="14.375" style="8" bestFit="1" customWidth="1"/>
    <col min="6666" max="6666" width="13.5" style="8" customWidth="1"/>
    <col min="6667" max="6667" width="8.875" style="8" customWidth="1"/>
    <col min="6668" max="6668" width="14.375" style="8" bestFit="1" customWidth="1"/>
    <col min="6669" max="6912" width="9" style="8"/>
    <col min="6913" max="6913" width="4.25" style="8" customWidth="1"/>
    <col min="6914" max="6914" width="9.375" style="8" customWidth="1"/>
    <col min="6915" max="6915" width="19.375" style="8" customWidth="1"/>
    <col min="6916" max="6916" width="21.375" style="8" customWidth="1"/>
    <col min="6917" max="6917" width="0" style="8" hidden="1" customWidth="1"/>
    <col min="6918" max="6918" width="14.375" style="8" customWidth="1"/>
    <col min="6919" max="6919" width="11.625" style="8" customWidth="1"/>
    <col min="6920" max="6920" width="12.375" style="8" customWidth="1"/>
    <col min="6921" max="6921" width="14.375" style="8" bestFit="1" customWidth="1"/>
    <col min="6922" max="6922" width="13.5" style="8" customWidth="1"/>
    <col min="6923" max="6923" width="8.875" style="8" customWidth="1"/>
    <col min="6924" max="6924" width="14.375" style="8" bestFit="1" customWidth="1"/>
    <col min="6925" max="7168" width="9" style="8"/>
    <col min="7169" max="7169" width="4.25" style="8" customWidth="1"/>
    <col min="7170" max="7170" width="9.375" style="8" customWidth="1"/>
    <col min="7171" max="7171" width="19.375" style="8" customWidth="1"/>
    <col min="7172" max="7172" width="21.375" style="8" customWidth="1"/>
    <col min="7173" max="7173" width="0" style="8" hidden="1" customWidth="1"/>
    <col min="7174" max="7174" width="14.375" style="8" customWidth="1"/>
    <col min="7175" max="7175" width="11.625" style="8" customWidth="1"/>
    <col min="7176" max="7176" width="12.375" style="8" customWidth="1"/>
    <col min="7177" max="7177" width="14.375" style="8" bestFit="1" customWidth="1"/>
    <col min="7178" max="7178" width="13.5" style="8" customWidth="1"/>
    <col min="7179" max="7179" width="8.875" style="8" customWidth="1"/>
    <col min="7180" max="7180" width="14.375" style="8" bestFit="1" customWidth="1"/>
    <col min="7181" max="7424" width="9" style="8"/>
    <col min="7425" max="7425" width="4.25" style="8" customWidth="1"/>
    <col min="7426" max="7426" width="9.375" style="8" customWidth="1"/>
    <col min="7427" max="7427" width="19.375" style="8" customWidth="1"/>
    <col min="7428" max="7428" width="21.375" style="8" customWidth="1"/>
    <col min="7429" max="7429" width="0" style="8" hidden="1" customWidth="1"/>
    <col min="7430" max="7430" width="14.375" style="8" customWidth="1"/>
    <col min="7431" max="7431" width="11.625" style="8" customWidth="1"/>
    <col min="7432" max="7432" width="12.375" style="8" customWidth="1"/>
    <col min="7433" max="7433" width="14.375" style="8" bestFit="1" customWidth="1"/>
    <col min="7434" max="7434" width="13.5" style="8" customWidth="1"/>
    <col min="7435" max="7435" width="8.875" style="8" customWidth="1"/>
    <col min="7436" max="7436" width="14.375" style="8" bestFit="1" customWidth="1"/>
    <col min="7437" max="7680" width="9" style="8"/>
    <col min="7681" max="7681" width="4.25" style="8" customWidth="1"/>
    <col min="7682" max="7682" width="9.375" style="8" customWidth="1"/>
    <col min="7683" max="7683" width="19.375" style="8" customWidth="1"/>
    <col min="7684" max="7684" width="21.375" style="8" customWidth="1"/>
    <col min="7685" max="7685" width="0" style="8" hidden="1" customWidth="1"/>
    <col min="7686" max="7686" width="14.375" style="8" customWidth="1"/>
    <col min="7687" max="7687" width="11.625" style="8" customWidth="1"/>
    <col min="7688" max="7688" width="12.375" style="8" customWidth="1"/>
    <col min="7689" max="7689" width="14.375" style="8" bestFit="1" customWidth="1"/>
    <col min="7690" max="7690" width="13.5" style="8" customWidth="1"/>
    <col min="7691" max="7691" width="8.875" style="8" customWidth="1"/>
    <col min="7692" max="7692" width="14.375" style="8" bestFit="1" customWidth="1"/>
    <col min="7693" max="7936" width="9" style="8"/>
    <col min="7937" max="7937" width="4.25" style="8" customWidth="1"/>
    <col min="7938" max="7938" width="9.375" style="8" customWidth="1"/>
    <col min="7939" max="7939" width="19.375" style="8" customWidth="1"/>
    <col min="7940" max="7940" width="21.375" style="8" customWidth="1"/>
    <col min="7941" max="7941" width="0" style="8" hidden="1" customWidth="1"/>
    <col min="7942" max="7942" width="14.375" style="8" customWidth="1"/>
    <col min="7943" max="7943" width="11.625" style="8" customWidth="1"/>
    <col min="7944" max="7944" width="12.375" style="8" customWidth="1"/>
    <col min="7945" max="7945" width="14.375" style="8" bestFit="1" customWidth="1"/>
    <col min="7946" max="7946" width="13.5" style="8" customWidth="1"/>
    <col min="7947" max="7947" width="8.875" style="8" customWidth="1"/>
    <col min="7948" max="7948" width="14.375" style="8" bestFit="1" customWidth="1"/>
    <col min="7949" max="8192" width="9" style="8"/>
    <col min="8193" max="8193" width="4.25" style="8" customWidth="1"/>
    <col min="8194" max="8194" width="9.375" style="8" customWidth="1"/>
    <col min="8195" max="8195" width="19.375" style="8" customWidth="1"/>
    <col min="8196" max="8196" width="21.375" style="8" customWidth="1"/>
    <col min="8197" max="8197" width="0" style="8" hidden="1" customWidth="1"/>
    <col min="8198" max="8198" width="14.375" style="8" customWidth="1"/>
    <col min="8199" max="8199" width="11.625" style="8" customWidth="1"/>
    <col min="8200" max="8200" width="12.375" style="8" customWidth="1"/>
    <col min="8201" max="8201" width="14.375" style="8" bestFit="1" customWidth="1"/>
    <col min="8202" max="8202" width="13.5" style="8" customWidth="1"/>
    <col min="8203" max="8203" width="8.875" style="8" customWidth="1"/>
    <col min="8204" max="8204" width="14.375" style="8" bestFit="1" customWidth="1"/>
    <col min="8205" max="8448" width="9" style="8"/>
    <col min="8449" max="8449" width="4.25" style="8" customWidth="1"/>
    <col min="8450" max="8450" width="9.375" style="8" customWidth="1"/>
    <col min="8451" max="8451" width="19.375" style="8" customWidth="1"/>
    <col min="8452" max="8452" width="21.375" style="8" customWidth="1"/>
    <col min="8453" max="8453" width="0" style="8" hidden="1" customWidth="1"/>
    <col min="8454" max="8454" width="14.375" style="8" customWidth="1"/>
    <col min="8455" max="8455" width="11.625" style="8" customWidth="1"/>
    <col min="8456" max="8456" width="12.375" style="8" customWidth="1"/>
    <col min="8457" max="8457" width="14.375" style="8" bestFit="1" customWidth="1"/>
    <col min="8458" max="8458" width="13.5" style="8" customWidth="1"/>
    <col min="8459" max="8459" width="8.875" style="8" customWidth="1"/>
    <col min="8460" max="8460" width="14.375" style="8" bestFit="1" customWidth="1"/>
    <col min="8461" max="8704" width="9" style="8"/>
    <col min="8705" max="8705" width="4.25" style="8" customWidth="1"/>
    <col min="8706" max="8706" width="9.375" style="8" customWidth="1"/>
    <col min="8707" max="8707" width="19.375" style="8" customWidth="1"/>
    <col min="8708" max="8708" width="21.375" style="8" customWidth="1"/>
    <col min="8709" max="8709" width="0" style="8" hidden="1" customWidth="1"/>
    <col min="8710" max="8710" width="14.375" style="8" customWidth="1"/>
    <col min="8711" max="8711" width="11.625" style="8" customWidth="1"/>
    <col min="8712" max="8712" width="12.375" style="8" customWidth="1"/>
    <col min="8713" max="8713" width="14.375" style="8" bestFit="1" customWidth="1"/>
    <col min="8714" max="8714" width="13.5" style="8" customWidth="1"/>
    <col min="8715" max="8715" width="8.875" style="8" customWidth="1"/>
    <col min="8716" max="8716" width="14.375" style="8" bestFit="1" customWidth="1"/>
    <col min="8717" max="8960" width="9" style="8"/>
    <col min="8961" max="8961" width="4.25" style="8" customWidth="1"/>
    <col min="8962" max="8962" width="9.375" style="8" customWidth="1"/>
    <col min="8963" max="8963" width="19.375" style="8" customWidth="1"/>
    <col min="8964" max="8964" width="21.375" style="8" customWidth="1"/>
    <col min="8965" max="8965" width="0" style="8" hidden="1" customWidth="1"/>
    <col min="8966" max="8966" width="14.375" style="8" customWidth="1"/>
    <col min="8967" max="8967" width="11.625" style="8" customWidth="1"/>
    <col min="8968" max="8968" width="12.375" style="8" customWidth="1"/>
    <col min="8969" max="8969" width="14.375" style="8" bestFit="1" customWidth="1"/>
    <col min="8970" max="8970" width="13.5" style="8" customWidth="1"/>
    <col min="8971" max="8971" width="8.875" style="8" customWidth="1"/>
    <col min="8972" max="8972" width="14.375" style="8" bestFit="1" customWidth="1"/>
    <col min="8973" max="9216" width="9" style="8"/>
    <col min="9217" max="9217" width="4.25" style="8" customWidth="1"/>
    <col min="9218" max="9218" width="9.375" style="8" customWidth="1"/>
    <col min="9219" max="9219" width="19.375" style="8" customWidth="1"/>
    <col min="9220" max="9220" width="21.375" style="8" customWidth="1"/>
    <col min="9221" max="9221" width="0" style="8" hidden="1" customWidth="1"/>
    <col min="9222" max="9222" width="14.375" style="8" customWidth="1"/>
    <col min="9223" max="9223" width="11.625" style="8" customWidth="1"/>
    <col min="9224" max="9224" width="12.375" style="8" customWidth="1"/>
    <col min="9225" max="9225" width="14.375" style="8" bestFit="1" customWidth="1"/>
    <col min="9226" max="9226" width="13.5" style="8" customWidth="1"/>
    <col min="9227" max="9227" width="8.875" style="8" customWidth="1"/>
    <col min="9228" max="9228" width="14.375" style="8" bestFit="1" customWidth="1"/>
    <col min="9229" max="9472" width="9" style="8"/>
    <col min="9473" max="9473" width="4.25" style="8" customWidth="1"/>
    <col min="9474" max="9474" width="9.375" style="8" customWidth="1"/>
    <col min="9475" max="9475" width="19.375" style="8" customWidth="1"/>
    <col min="9476" max="9476" width="21.375" style="8" customWidth="1"/>
    <col min="9477" max="9477" width="0" style="8" hidden="1" customWidth="1"/>
    <col min="9478" max="9478" width="14.375" style="8" customWidth="1"/>
    <col min="9479" max="9479" width="11.625" style="8" customWidth="1"/>
    <col min="9480" max="9480" width="12.375" style="8" customWidth="1"/>
    <col min="9481" max="9481" width="14.375" style="8" bestFit="1" customWidth="1"/>
    <col min="9482" max="9482" width="13.5" style="8" customWidth="1"/>
    <col min="9483" max="9483" width="8.875" style="8" customWidth="1"/>
    <col min="9484" max="9484" width="14.375" style="8" bestFit="1" customWidth="1"/>
    <col min="9485" max="9728" width="9" style="8"/>
    <col min="9729" max="9729" width="4.25" style="8" customWidth="1"/>
    <col min="9730" max="9730" width="9.375" style="8" customWidth="1"/>
    <col min="9731" max="9731" width="19.375" style="8" customWidth="1"/>
    <col min="9732" max="9732" width="21.375" style="8" customWidth="1"/>
    <col min="9733" max="9733" width="0" style="8" hidden="1" customWidth="1"/>
    <col min="9734" max="9734" width="14.375" style="8" customWidth="1"/>
    <col min="9735" max="9735" width="11.625" style="8" customWidth="1"/>
    <col min="9736" max="9736" width="12.375" style="8" customWidth="1"/>
    <col min="9737" max="9737" width="14.375" style="8" bestFit="1" customWidth="1"/>
    <col min="9738" max="9738" width="13.5" style="8" customWidth="1"/>
    <col min="9739" max="9739" width="8.875" style="8" customWidth="1"/>
    <col min="9740" max="9740" width="14.375" style="8" bestFit="1" customWidth="1"/>
    <col min="9741" max="9984" width="9" style="8"/>
    <col min="9985" max="9985" width="4.25" style="8" customWidth="1"/>
    <col min="9986" max="9986" width="9.375" style="8" customWidth="1"/>
    <col min="9987" max="9987" width="19.375" style="8" customWidth="1"/>
    <col min="9988" max="9988" width="21.375" style="8" customWidth="1"/>
    <col min="9989" max="9989" width="0" style="8" hidden="1" customWidth="1"/>
    <col min="9990" max="9990" width="14.375" style="8" customWidth="1"/>
    <col min="9991" max="9991" width="11.625" style="8" customWidth="1"/>
    <col min="9992" max="9992" width="12.375" style="8" customWidth="1"/>
    <col min="9993" max="9993" width="14.375" style="8" bestFit="1" customWidth="1"/>
    <col min="9994" max="9994" width="13.5" style="8" customWidth="1"/>
    <col min="9995" max="9995" width="8.875" style="8" customWidth="1"/>
    <col min="9996" max="9996" width="14.375" style="8" bestFit="1" customWidth="1"/>
    <col min="9997" max="10240" width="9" style="8"/>
    <col min="10241" max="10241" width="4.25" style="8" customWidth="1"/>
    <col min="10242" max="10242" width="9.375" style="8" customWidth="1"/>
    <col min="10243" max="10243" width="19.375" style="8" customWidth="1"/>
    <col min="10244" max="10244" width="21.375" style="8" customWidth="1"/>
    <col min="10245" max="10245" width="0" style="8" hidden="1" customWidth="1"/>
    <col min="10246" max="10246" width="14.375" style="8" customWidth="1"/>
    <col min="10247" max="10247" width="11.625" style="8" customWidth="1"/>
    <col min="10248" max="10248" width="12.375" style="8" customWidth="1"/>
    <col min="10249" max="10249" width="14.375" style="8" bestFit="1" customWidth="1"/>
    <col min="10250" max="10250" width="13.5" style="8" customWidth="1"/>
    <col min="10251" max="10251" width="8.875" style="8" customWidth="1"/>
    <col min="10252" max="10252" width="14.375" style="8" bestFit="1" customWidth="1"/>
    <col min="10253" max="10496" width="9" style="8"/>
    <col min="10497" max="10497" width="4.25" style="8" customWidth="1"/>
    <col min="10498" max="10498" width="9.375" style="8" customWidth="1"/>
    <col min="10499" max="10499" width="19.375" style="8" customWidth="1"/>
    <col min="10500" max="10500" width="21.375" style="8" customWidth="1"/>
    <col min="10501" max="10501" width="0" style="8" hidden="1" customWidth="1"/>
    <col min="10502" max="10502" width="14.375" style="8" customWidth="1"/>
    <col min="10503" max="10503" width="11.625" style="8" customWidth="1"/>
    <col min="10504" max="10504" width="12.375" style="8" customWidth="1"/>
    <col min="10505" max="10505" width="14.375" style="8" bestFit="1" customWidth="1"/>
    <col min="10506" max="10506" width="13.5" style="8" customWidth="1"/>
    <col min="10507" max="10507" width="8.875" style="8" customWidth="1"/>
    <col min="10508" max="10508" width="14.375" style="8" bestFit="1" customWidth="1"/>
    <col min="10509" max="10752" width="9" style="8"/>
    <col min="10753" max="10753" width="4.25" style="8" customWidth="1"/>
    <col min="10754" max="10754" width="9.375" style="8" customWidth="1"/>
    <col min="10755" max="10755" width="19.375" style="8" customWidth="1"/>
    <col min="10756" max="10756" width="21.375" style="8" customWidth="1"/>
    <col min="10757" max="10757" width="0" style="8" hidden="1" customWidth="1"/>
    <col min="10758" max="10758" width="14.375" style="8" customWidth="1"/>
    <col min="10759" max="10759" width="11.625" style="8" customWidth="1"/>
    <col min="10760" max="10760" width="12.375" style="8" customWidth="1"/>
    <col min="10761" max="10761" width="14.375" style="8" bestFit="1" customWidth="1"/>
    <col min="10762" max="10762" width="13.5" style="8" customWidth="1"/>
    <col min="10763" max="10763" width="8.875" style="8" customWidth="1"/>
    <col min="10764" max="10764" width="14.375" style="8" bestFit="1" customWidth="1"/>
    <col min="10765" max="11008" width="9" style="8"/>
    <col min="11009" max="11009" width="4.25" style="8" customWidth="1"/>
    <col min="11010" max="11010" width="9.375" style="8" customWidth="1"/>
    <col min="11011" max="11011" width="19.375" style="8" customWidth="1"/>
    <col min="11012" max="11012" width="21.375" style="8" customWidth="1"/>
    <col min="11013" max="11013" width="0" style="8" hidden="1" customWidth="1"/>
    <col min="11014" max="11014" width="14.375" style="8" customWidth="1"/>
    <col min="11015" max="11015" width="11.625" style="8" customWidth="1"/>
    <col min="11016" max="11016" width="12.375" style="8" customWidth="1"/>
    <col min="11017" max="11017" width="14.375" style="8" bestFit="1" customWidth="1"/>
    <col min="11018" max="11018" width="13.5" style="8" customWidth="1"/>
    <col min="11019" max="11019" width="8.875" style="8" customWidth="1"/>
    <col min="11020" max="11020" width="14.375" style="8" bestFit="1" customWidth="1"/>
    <col min="11021" max="11264" width="9" style="8"/>
    <col min="11265" max="11265" width="4.25" style="8" customWidth="1"/>
    <col min="11266" max="11266" width="9.375" style="8" customWidth="1"/>
    <col min="11267" max="11267" width="19.375" style="8" customWidth="1"/>
    <col min="11268" max="11268" width="21.375" style="8" customWidth="1"/>
    <col min="11269" max="11269" width="0" style="8" hidden="1" customWidth="1"/>
    <col min="11270" max="11270" width="14.375" style="8" customWidth="1"/>
    <col min="11271" max="11271" width="11.625" style="8" customWidth="1"/>
    <col min="11272" max="11272" width="12.375" style="8" customWidth="1"/>
    <col min="11273" max="11273" width="14.375" style="8" bestFit="1" customWidth="1"/>
    <col min="11274" max="11274" width="13.5" style="8" customWidth="1"/>
    <col min="11275" max="11275" width="8.875" style="8" customWidth="1"/>
    <col min="11276" max="11276" width="14.375" style="8" bestFit="1" customWidth="1"/>
    <col min="11277" max="11520" width="9" style="8"/>
    <col min="11521" max="11521" width="4.25" style="8" customWidth="1"/>
    <col min="11522" max="11522" width="9.375" style="8" customWidth="1"/>
    <col min="11523" max="11523" width="19.375" style="8" customWidth="1"/>
    <col min="11524" max="11524" width="21.375" style="8" customWidth="1"/>
    <col min="11525" max="11525" width="0" style="8" hidden="1" customWidth="1"/>
    <col min="11526" max="11526" width="14.375" style="8" customWidth="1"/>
    <col min="11527" max="11527" width="11.625" style="8" customWidth="1"/>
    <col min="11528" max="11528" width="12.375" style="8" customWidth="1"/>
    <col min="11529" max="11529" width="14.375" style="8" bestFit="1" customWidth="1"/>
    <col min="11530" max="11530" width="13.5" style="8" customWidth="1"/>
    <col min="11531" max="11531" width="8.875" style="8" customWidth="1"/>
    <col min="11532" max="11532" width="14.375" style="8" bestFit="1" customWidth="1"/>
    <col min="11533" max="11776" width="9" style="8"/>
    <col min="11777" max="11777" width="4.25" style="8" customWidth="1"/>
    <col min="11778" max="11778" width="9.375" style="8" customWidth="1"/>
    <col min="11779" max="11779" width="19.375" style="8" customWidth="1"/>
    <col min="11780" max="11780" width="21.375" style="8" customWidth="1"/>
    <col min="11781" max="11781" width="0" style="8" hidden="1" customWidth="1"/>
    <col min="11782" max="11782" width="14.375" style="8" customWidth="1"/>
    <col min="11783" max="11783" width="11.625" style="8" customWidth="1"/>
    <col min="11784" max="11784" width="12.375" style="8" customWidth="1"/>
    <col min="11785" max="11785" width="14.375" style="8" bestFit="1" customWidth="1"/>
    <col min="11786" max="11786" width="13.5" style="8" customWidth="1"/>
    <col min="11787" max="11787" width="8.875" style="8" customWidth="1"/>
    <col min="11788" max="11788" width="14.375" style="8" bestFit="1" customWidth="1"/>
    <col min="11789" max="12032" width="9" style="8"/>
    <col min="12033" max="12033" width="4.25" style="8" customWidth="1"/>
    <col min="12034" max="12034" width="9.375" style="8" customWidth="1"/>
    <col min="12035" max="12035" width="19.375" style="8" customWidth="1"/>
    <col min="12036" max="12036" width="21.375" style="8" customWidth="1"/>
    <col min="12037" max="12037" width="0" style="8" hidden="1" customWidth="1"/>
    <col min="12038" max="12038" width="14.375" style="8" customWidth="1"/>
    <col min="12039" max="12039" width="11.625" style="8" customWidth="1"/>
    <col min="12040" max="12040" width="12.375" style="8" customWidth="1"/>
    <col min="12041" max="12041" width="14.375" style="8" bestFit="1" customWidth="1"/>
    <col min="12042" max="12042" width="13.5" style="8" customWidth="1"/>
    <col min="12043" max="12043" width="8.875" style="8" customWidth="1"/>
    <col min="12044" max="12044" width="14.375" style="8" bestFit="1" customWidth="1"/>
    <col min="12045" max="12288" width="9" style="8"/>
    <col min="12289" max="12289" width="4.25" style="8" customWidth="1"/>
    <col min="12290" max="12290" width="9.375" style="8" customWidth="1"/>
    <col min="12291" max="12291" width="19.375" style="8" customWidth="1"/>
    <col min="12292" max="12292" width="21.375" style="8" customWidth="1"/>
    <col min="12293" max="12293" width="0" style="8" hidden="1" customWidth="1"/>
    <col min="12294" max="12294" width="14.375" style="8" customWidth="1"/>
    <col min="12295" max="12295" width="11.625" style="8" customWidth="1"/>
    <col min="12296" max="12296" width="12.375" style="8" customWidth="1"/>
    <col min="12297" max="12297" width="14.375" style="8" bestFit="1" customWidth="1"/>
    <col min="12298" max="12298" width="13.5" style="8" customWidth="1"/>
    <col min="12299" max="12299" width="8.875" style="8" customWidth="1"/>
    <col min="12300" max="12300" width="14.375" style="8" bestFit="1" customWidth="1"/>
    <col min="12301" max="12544" width="9" style="8"/>
    <col min="12545" max="12545" width="4.25" style="8" customWidth="1"/>
    <col min="12546" max="12546" width="9.375" style="8" customWidth="1"/>
    <col min="12547" max="12547" width="19.375" style="8" customWidth="1"/>
    <col min="12548" max="12548" width="21.375" style="8" customWidth="1"/>
    <col min="12549" max="12549" width="0" style="8" hidden="1" customWidth="1"/>
    <col min="12550" max="12550" width="14.375" style="8" customWidth="1"/>
    <col min="12551" max="12551" width="11.625" style="8" customWidth="1"/>
    <col min="12552" max="12552" width="12.375" style="8" customWidth="1"/>
    <col min="12553" max="12553" width="14.375" style="8" bestFit="1" customWidth="1"/>
    <col min="12554" max="12554" width="13.5" style="8" customWidth="1"/>
    <col min="12555" max="12555" width="8.875" style="8" customWidth="1"/>
    <col min="12556" max="12556" width="14.375" style="8" bestFit="1" customWidth="1"/>
    <col min="12557" max="12800" width="9" style="8"/>
    <col min="12801" max="12801" width="4.25" style="8" customWidth="1"/>
    <col min="12802" max="12802" width="9.375" style="8" customWidth="1"/>
    <col min="12803" max="12803" width="19.375" style="8" customWidth="1"/>
    <col min="12804" max="12804" width="21.375" style="8" customWidth="1"/>
    <col min="12805" max="12805" width="0" style="8" hidden="1" customWidth="1"/>
    <col min="12806" max="12806" width="14.375" style="8" customWidth="1"/>
    <col min="12807" max="12807" width="11.625" style="8" customWidth="1"/>
    <col min="12808" max="12808" width="12.375" style="8" customWidth="1"/>
    <col min="12809" max="12809" width="14.375" style="8" bestFit="1" customWidth="1"/>
    <col min="12810" max="12810" width="13.5" style="8" customWidth="1"/>
    <col min="12811" max="12811" width="8.875" style="8" customWidth="1"/>
    <col min="12812" max="12812" width="14.375" style="8" bestFit="1" customWidth="1"/>
    <col min="12813" max="13056" width="9" style="8"/>
    <col min="13057" max="13057" width="4.25" style="8" customWidth="1"/>
    <col min="13058" max="13058" width="9.375" style="8" customWidth="1"/>
    <col min="13059" max="13059" width="19.375" style="8" customWidth="1"/>
    <col min="13060" max="13060" width="21.375" style="8" customWidth="1"/>
    <col min="13061" max="13061" width="0" style="8" hidden="1" customWidth="1"/>
    <col min="13062" max="13062" width="14.375" style="8" customWidth="1"/>
    <col min="13063" max="13063" width="11.625" style="8" customWidth="1"/>
    <col min="13064" max="13064" width="12.375" style="8" customWidth="1"/>
    <col min="13065" max="13065" width="14.375" style="8" bestFit="1" customWidth="1"/>
    <col min="13066" max="13066" width="13.5" style="8" customWidth="1"/>
    <col min="13067" max="13067" width="8.875" style="8" customWidth="1"/>
    <col min="13068" max="13068" width="14.375" style="8" bestFit="1" customWidth="1"/>
    <col min="13069" max="13312" width="9" style="8"/>
    <col min="13313" max="13313" width="4.25" style="8" customWidth="1"/>
    <col min="13314" max="13314" width="9.375" style="8" customWidth="1"/>
    <col min="13315" max="13315" width="19.375" style="8" customWidth="1"/>
    <col min="13316" max="13316" width="21.375" style="8" customWidth="1"/>
    <col min="13317" max="13317" width="0" style="8" hidden="1" customWidth="1"/>
    <col min="13318" max="13318" width="14.375" style="8" customWidth="1"/>
    <col min="13319" max="13319" width="11.625" style="8" customWidth="1"/>
    <col min="13320" max="13320" width="12.375" style="8" customWidth="1"/>
    <col min="13321" max="13321" width="14.375" style="8" bestFit="1" customWidth="1"/>
    <col min="13322" max="13322" width="13.5" style="8" customWidth="1"/>
    <col min="13323" max="13323" width="8.875" style="8" customWidth="1"/>
    <col min="13324" max="13324" width="14.375" style="8" bestFit="1" customWidth="1"/>
    <col min="13325" max="13568" width="9" style="8"/>
    <col min="13569" max="13569" width="4.25" style="8" customWidth="1"/>
    <col min="13570" max="13570" width="9.375" style="8" customWidth="1"/>
    <col min="13571" max="13571" width="19.375" style="8" customWidth="1"/>
    <col min="13572" max="13572" width="21.375" style="8" customWidth="1"/>
    <col min="13573" max="13573" width="0" style="8" hidden="1" customWidth="1"/>
    <col min="13574" max="13574" width="14.375" style="8" customWidth="1"/>
    <col min="13575" max="13575" width="11.625" style="8" customWidth="1"/>
    <col min="13576" max="13576" width="12.375" style="8" customWidth="1"/>
    <col min="13577" max="13577" width="14.375" style="8" bestFit="1" customWidth="1"/>
    <col min="13578" max="13578" width="13.5" style="8" customWidth="1"/>
    <col min="13579" max="13579" width="8.875" style="8" customWidth="1"/>
    <col min="13580" max="13580" width="14.375" style="8" bestFit="1" customWidth="1"/>
    <col min="13581" max="13824" width="9" style="8"/>
    <col min="13825" max="13825" width="4.25" style="8" customWidth="1"/>
    <col min="13826" max="13826" width="9.375" style="8" customWidth="1"/>
    <col min="13827" max="13827" width="19.375" style="8" customWidth="1"/>
    <col min="13828" max="13828" width="21.375" style="8" customWidth="1"/>
    <col min="13829" max="13829" width="0" style="8" hidden="1" customWidth="1"/>
    <col min="13830" max="13830" width="14.375" style="8" customWidth="1"/>
    <col min="13831" max="13831" width="11.625" style="8" customWidth="1"/>
    <col min="13832" max="13832" width="12.375" style="8" customWidth="1"/>
    <col min="13833" max="13833" width="14.375" style="8" bestFit="1" customWidth="1"/>
    <col min="13834" max="13834" width="13.5" style="8" customWidth="1"/>
    <col min="13835" max="13835" width="8.875" style="8" customWidth="1"/>
    <col min="13836" max="13836" width="14.375" style="8" bestFit="1" customWidth="1"/>
    <col min="13837" max="14080" width="9" style="8"/>
    <col min="14081" max="14081" width="4.25" style="8" customWidth="1"/>
    <col min="14082" max="14082" width="9.375" style="8" customWidth="1"/>
    <col min="14083" max="14083" width="19.375" style="8" customWidth="1"/>
    <col min="14084" max="14084" width="21.375" style="8" customWidth="1"/>
    <col min="14085" max="14085" width="0" style="8" hidden="1" customWidth="1"/>
    <col min="14086" max="14086" width="14.375" style="8" customWidth="1"/>
    <col min="14087" max="14087" width="11.625" style="8" customWidth="1"/>
    <col min="14088" max="14088" width="12.375" style="8" customWidth="1"/>
    <col min="14089" max="14089" width="14.375" style="8" bestFit="1" customWidth="1"/>
    <col min="14090" max="14090" width="13.5" style="8" customWidth="1"/>
    <col min="14091" max="14091" width="8.875" style="8" customWidth="1"/>
    <col min="14092" max="14092" width="14.375" style="8" bestFit="1" customWidth="1"/>
    <col min="14093" max="14336" width="9" style="8"/>
    <col min="14337" max="14337" width="4.25" style="8" customWidth="1"/>
    <col min="14338" max="14338" width="9.375" style="8" customWidth="1"/>
    <col min="14339" max="14339" width="19.375" style="8" customWidth="1"/>
    <col min="14340" max="14340" width="21.375" style="8" customWidth="1"/>
    <col min="14341" max="14341" width="0" style="8" hidden="1" customWidth="1"/>
    <col min="14342" max="14342" width="14.375" style="8" customWidth="1"/>
    <col min="14343" max="14343" width="11.625" style="8" customWidth="1"/>
    <col min="14344" max="14344" width="12.375" style="8" customWidth="1"/>
    <col min="14345" max="14345" width="14.375" style="8" bestFit="1" customWidth="1"/>
    <col min="14346" max="14346" width="13.5" style="8" customWidth="1"/>
    <col min="14347" max="14347" width="8.875" style="8" customWidth="1"/>
    <col min="14348" max="14348" width="14.375" style="8" bestFit="1" customWidth="1"/>
    <col min="14349" max="14592" width="9" style="8"/>
    <col min="14593" max="14593" width="4.25" style="8" customWidth="1"/>
    <col min="14594" max="14594" width="9.375" style="8" customWidth="1"/>
    <col min="14595" max="14595" width="19.375" style="8" customWidth="1"/>
    <col min="14596" max="14596" width="21.375" style="8" customWidth="1"/>
    <col min="14597" max="14597" width="0" style="8" hidden="1" customWidth="1"/>
    <col min="14598" max="14598" width="14.375" style="8" customWidth="1"/>
    <col min="14599" max="14599" width="11.625" style="8" customWidth="1"/>
    <col min="14600" max="14600" width="12.375" style="8" customWidth="1"/>
    <col min="14601" max="14601" width="14.375" style="8" bestFit="1" customWidth="1"/>
    <col min="14602" max="14602" width="13.5" style="8" customWidth="1"/>
    <col min="14603" max="14603" width="8.875" style="8" customWidth="1"/>
    <col min="14604" max="14604" width="14.375" style="8" bestFit="1" customWidth="1"/>
    <col min="14605" max="14848" width="9" style="8"/>
    <col min="14849" max="14849" width="4.25" style="8" customWidth="1"/>
    <col min="14850" max="14850" width="9.375" style="8" customWidth="1"/>
    <col min="14851" max="14851" width="19.375" style="8" customWidth="1"/>
    <col min="14852" max="14852" width="21.375" style="8" customWidth="1"/>
    <col min="14853" max="14853" width="0" style="8" hidden="1" customWidth="1"/>
    <col min="14854" max="14854" width="14.375" style="8" customWidth="1"/>
    <col min="14855" max="14855" width="11.625" style="8" customWidth="1"/>
    <col min="14856" max="14856" width="12.375" style="8" customWidth="1"/>
    <col min="14857" max="14857" width="14.375" style="8" bestFit="1" customWidth="1"/>
    <col min="14858" max="14858" width="13.5" style="8" customWidth="1"/>
    <col min="14859" max="14859" width="8.875" style="8" customWidth="1"/>
    <col min="14860" max="14860" width="14.375" style="8" bestFit="1" customWidth="1"/>
    <col min="14861" max="15104" width="9" style="8"/>
    <col min="15105" max="15105" width="4.25" style="8" customWidth="1"/>
    <col min="15106" max="15106" width="9.375" style="8" customWidth="1"/>
    <col min="15107" max="15107" width="19.375" style="8" customWidth="1"/>
    <col min="15108" max="15108" width="21.375" style="8" customWidth="1"/>
    <col min="15109" max="15109" width="0" style="8" hidden="1" customWidth="1"/>
    <col min="15110" max="15110" width="14.375" style="8" customWidth="1"/>
    <col min="15111" max="15111" width="11.625" style="8" customWidth="1"/>
    <col min="15112" max="15112" width="12.375" style="8" customWidth="1"/>
    <col min="15113" max="15113" width="14.375" style="8" bestFit="1" customWidth="1"/>
    <col min="15114" max="15114" width="13.5" style="8" customWidth="1"/>
    <col min="15115" max="15115" width="8.875" style="8" customWidth="1"/>
    <col min="15116" max="15116" width="14.375" style="8" bestFit="1" customWidth="1"/>
    <col min="15117" max="15360" width="9" style="8"/>
    <col min="15361" max="15361" width="4.25" style="8" customWidth="1"/>
    <col min="15362" max="15362" width="9.375" style="8" customWidth="1"/>
    <col min="15363" max="15363" width="19.375" style="8" customWidth="1"/>
    <col min="15364" max="15364" width="21.375" style="8" customWidth="1"/>
    <col min="15365" max="15365" width="0" style="8" hidden="1" customWidth="1"/>
    <col min="15366" max="15366" width="14.375" style="8" customWidth="1"/>
    <col min="15367" max="15367" width="11.625" style="8" customWidth="1"/>
    <col min="15368" max="15368" width="12.375" style="8" customWidth="1"/>
    <col min="15369" max="15369" width="14.375" style="8" bestFit="1" customWidth="1"/>
    <col min="15370" max="15370" width="13.5" style="8" customWidth="1"/>
    <col min="15371" max="15371" width="8.875" style="8" customWidth="1"/>
    <col min="15372" max="15372" width="14.375" style="8" bestFit="1" customWidth="1"/>
    <col min="15373" max="15616" width="9" style="8"/>
    <col min="15617" max="15617" width="4.25" style="8" customWidth="1"/>
    <col min="15618" max="15618" width="9.375" style="8" customWidth="1"/>
    <col min="15619" max="15619" width="19.375" style="8" customWidth="1"/>
    <col min="15620" max="15620" width="21.375" style="8" customWidth="1"/>
    <col min="15621" max="15621" width="0" style="8" hidden="1" customWidth="1"/>
    <col min="15622" max="15622" width="14.375" style="8" customWidth="1"/>
    <col min="15623" max="15623" width="11.625" style="8" customWidth="1"/>
    <col min="15624" max="15624" width="12.375" style="8" customWidth="1"/>
    <col min="15625" max="15625" width="14.375" style="8" bestFit="1" customWidth="1"/>
    <col min="15626" max="15626" width="13.5" style="8" customWidth="1"/>
    <col min="15627" max="15627" width="8.875" style="8" customWidth="1"/>
    <col min="15628" max="15628" width="14.375" style="8" bestFit="1" customWidth="1"/>
    <col min="15629" max="15872" width="9" style="8"/>
    <col min="15873" max="15873" width="4.25" style="8" customWidth="1"/>
    <col min="15874" max="15874" width="9.375" style="8" customWidth="1"/>
    <col min="15875" max="15875" width="19.375" style="8" customWidth="1"/>
    <col min="15876" max="15876" width="21.375" style="8" customWidth="1"/>
    <col min="15877" max="15877" width="0" style="8" hidden="1" customWidth="1"/>
    <col min="15878" max="15878" width="14.375" style="8" customWidth="1"/>
    <col min="15879" max="15879" width="11.625" style="8" customWidth="1"/>
    <col min="15880" max="15880" width="12.375" style="8" customWidth="1"/>
    <col min="15881" max="15881" width="14.375" style="8" bestFit="1" customWidth="1"/>
    <col min="15882" max="15882" width="13.5" style="8" customWidth="1"/>
    <col min="15883" max="15883" width="8.875" style="8" customWidth="1"/>
    <col min="15884" max="15884" width="14.375" style="8" bestFit="1" customWidth="1"/>
    <col min="15885" max="16128" width="9" style="8"/>
    <col min="16129" max="16129" width="4.25" style="8" customWidth="1"/>
    <col min="16130" max="16130" width="9.375" style="8" customWidth="1"/>
    <col min="16131" max="16131" width="19.375" style="8" customWidth="1"/>
    <col min="16132" max="16132" width="21.375" style="8" customWidth="1"/>
    <col min="16133" max="16133" width="0" style="8" hidden="1" customWidth="1"/>
    <col min="16134" max="16134" width="14.375" style="8" customWidth="1"/>
    <col min="16135" max="16135" width="11.625" style="8" customWidth="1"/>
    <col min="16136" max="16136" width="12.375" style="8" customWidth="1"/>
    <col min="16137" max="16137" width="14.375" style="8" bestFit="1" customWidth="1"/>
    <col min="16138" max="16138" width="13.5" style="8" customWidth="1"/>
    <col min="16139" max="16139" width="8.875" style="8" customWidth="1"/>
    <col min="16140" max="16140" width="14.375" style="8" bestFit="1" customWidth="1"/>
    <col min="16141" max="16384" width="9" style="8"/>
  </cols>
  <sheetData>
    <row r="1" spans="1:11" ht="18.75" customHeight="1">
      <c r="A1" s="110" t="s">
        <v>8</v>
      </c>
      <c r="B1" s="110"/>
      <c r="C1" s="110"/>
      <c r="D1" s="3"/>
      <c r="E1" s="3"/>
      <c r="F1" s="4"/>
      <c r="G1" s="3"/>
      <c r="H1" s="5"/>
      <c r="I1" s="6"/>
      <c r="J1" s="7" t="s">
        <v>9</v>
      </c>
      <c r="K1" s="3" t="s">
        <v>10</v>
      </c>
    </row>
    <row r="2" spans="1:11" ht="21" customHeight="1">
      <c r="A2" s="46"/>
      <c r="B2" s="9"/>
      <c r="C2" s="46"/>
      <c r="D2" s="3"/>
      <c r="E2" s="3"/>
      <c r="F2" s="4"/>
      <c r="G2" s="3"/>
      <c r="H2" s="5"/>
      <c r="I2" s="6"/>
      <c r="J2" s="7"/>
      <c r="K2" s="3"/>
    </row>
    <row r="3" spans="1:11" ht="24.75" customHeight="1">
      <c r="A3" s="111" t="s">
        <v>11</v>
      </c>
      <c r="B3" s="111"/>
      <c r="C3" s="111"/>
      <c r="D3" s="111"/>
      <c r="E3" s="111"/>
      <c r="F3" s="111"/>
      <c r="G3" s="111"/>
      <c r="H3" s="111"/>
      <c r="I3" s="111"/>
      <c r="J3" s="111"/>
      <c r="K3" s="111"/>
    </row>
    <row r="4" spans="1:11" ht="20.25" customHeight="1">
      <c r="A4" s="10"/>
      <c r="B4" s="11"/>
      <c r="C4" s="10"/>
      <c r="D4" s="12"/>
      <c r="E4" s="12"/>
      <c r="F4" s="10"/>
      <c r="G4" s="12"/>
      <c r="H4" s="13"/>
      <c r="I4" s="14"/>
      <c r="J4" s="15"/>
      <c r="K4" s="16"/>
    </row>
    <row r="5" spans="1:11" ht="22.5" customHeight="1">
      <c r="A5" s="112" t="s">
        <v>12</v>
      </c>
      <c r="B5" s="114" t="s">
        <v>13</v>
      </c>
      <c r="C5" s="116" t="s">
        <v>3</v>
      </c>
      <c r="D5" s="117"/>
      <c r="E5" s="117"/>
      <c r="F5" s="118" t="s">
        <v>1</v>
      </c>
      <c r="G5" s="120" t="s">
        <v>14</v>
      </c>
      <c r="H5" s="122" t="s">
        <v>0</v>
      </c>
      <c r="I5" s="129" t="s">
        <v>15</v>
      </c>
      <c r="J5" s="124" t="s">
        <v>16</v>
      </c>
      <c r="K5" s="135" t="s">
        <v>4</v>
      </c>
    </row>
    <row r="6" spans="1:11" ht="22.5" customHeight="1">
      <c r="A6" s="113"/>
      <c r="B6" s="115"/>
      <c r="C6" s="18" t="s">
        <v>17</v>
      </c>
      <c r="D6" s="47" t="s">
        <v>2</v>
      </c>
      <c r="E6" s="19" t="s">
        <v>18</v>
      </c>
      <c r="F6" s="119"/>
      <c r="G6" s="121"/>
      <c r="H6" s="123"/>
      <c r="I6" s="130"/>
      <c r="J6" s="125"/>
      <c r="K6" s="136"/>
    </row>
    <row r="7" spans="1:11" s="26" customFormat="1" ht="25.5" customHeight="1">
      <c r="A7" s="20">
        <f t="shared" ref="A7:A24" si="0">ROW()-6</f>
        <v>1</v>
      </c>
      <c r="B7" s="21">
        <v>42126</v>
      </c>
      <c r="C7" s="22" t="s">
        <v>36</v>
      </c>
      <c r="D7" s="22" t="str">
        <f>VLOOKUP(C7,[1]Vine!$A$5:$E$168,3,0)</f>
        <v>Ba Tri - Bến Tre</v>
      </c>
      <c r="E7" s="20" t="e">
        <f>VLOOKUP(C7,[2]Times!$B$5:$C$70,2,0)</f>
        <v>#N/A</v>
      </c>
      <c r="F7" s="23" t="s">
        <v>37</v>
      </c>
      <c r="G7" s="24">
        <v>6010</v>
      </c>
      <c r="H7" s="23">
        <v>19000</v>
      </c>
      <c r="I7" s="25">
        <f t="shared" ref="I7:I24" si="1">H7*G7</f>
        <v>114190000</v>
      </c>
      <c r="J7" s="20" t="str">
        <f>VLOOKUP(C7,[1]Vine!$A$5:$E$168,4,0)</f>
        <v>Bến Tre</v>
      </c>
      <c r="K7" s="20"/>
    </row>
    <row r="8" spans="1:11" s="26" customFormat="1" ht="25.5" customHeight="1">
      <c r="A8" s="20">
        <f t="shared" si="0"/>
        <v>2</v>
      </c>
      <c r="B8" s="21">
        <v>42126</v>
      </c>
      <c r="C8" s="22" t="s">
        <v>38</v>
      </c>
      <c r="D8" s="22" t="str">
        <f>VLOOKUP(C8,[1]Vine!$A$5:$E$168,3,0)</f>
        <v>Ba Tri - Bến Tre</v>
      </c>
      <c r="E8" s="20" t="e">
        <f>VLOOKUP(C8,[2]Times!$B$5:$C$70,2,0)</f>
        <v>#N/A</v>
      </c>
      <c r="F8" s="23" t="s">
        <v>37</v>
      </c>
      <c r="G8" s="24">
        <v>6720</v>
      </c>
      <c r="H8" s="23">
        <v>19000</v>
      </c>
      <c r="I8" s="25">
        <f t="shared" si="1"/>
        <v>127680000</v>
      </c>
      <c r="J8" s="20" t="str">
        <f>VLOOKUP(C8,[1]Vine!$A$5:$E$168,4,0)</f>
        <v>Bến Tre</v>
      </c>
      <c r="K8" s="20"/>
    </row>
    <row r="9" spans="1:11" s="26" customFormat="1" ht="25.5" customHeight="1">
      <c r="A9" s="20">
        <f t="shared" si="0"/>
        <v>3</v>
      </c>
      <c r="B9" s="21">
        <v>42126</v>
      </c>
      <c r="C9" s="22" t="s">
        <v>31</v>
      </c>
      <c r="D9" s="22" t="str">
        <f>VLOOKUP(C9,[1]Vine!$A$5:$E$168,3,0)</f>
        <v>Ba Tri - Bến Tre</v>
      </c>
      <c r="E9" s="20" t="e">
        <f>VLOOKUP(C9,[2]Times!$B$5:$C$70,2,0)</f>
        <v>#N/A</v>
      </c>
      <c r="F9" s="23" t="s">
        <v>37</v>
      </c>
      <c r="G9" s="28">
        <v>6080</v>
      </c>
      <c r="H9" s="23">
        <v>19000</v>
      </c>
      <c r="I9" s="25">
        <f t="shared" si="1"/>
        <v>115520000</v>
      </c>
      <c r="J9" s="20" t="str">
        <f>VLOOKUP(C9,[1]Vine!$A$5:$E$168,4,0)</f>
        <v>Bến Tre</v>
      </c>
      <c r="K9" s="20"/>
    </row>
    <row r="10" spans="1:11" s="26" customFormat="1" ht="25.5" customHeight="1">
      <c r="A10" s="20">
        <f t="shared" si="0"/>
        <v>4</v>
      </c>
      <c r="B10" s="21">
        <v>42126</v>
      </c>
      <c r="C10" s="22" t="s">
        <v>32</v>
      </c>
      <c r="D10" s="22" t="str">
        <f>VLOOKUP(C10,[1]Vine!$A$5:$E$168,3,0)</f>
        <v>Ba Tri - Bến Tre</v>
      </c>
      <c r="E10" s="20" t="e">
        <f>VLOOKUP(C10,[2]Times!$B$5:$C$70,2,0)</f>
        <v>#N/A</v>
      </c>
      <c r="F10" s="23" t="s">
        <v>37</v>
      </c>
      <c r="G10" s="24">
        <v>5760</v>
      </c>
      <c r="H10" s="23">
        <v>19000</v>
      </c>
      <c r="I10" s="25">
        <f t="shared" si="1"/>
        <v>109440000</v>
      </c>
      <c r="J10" s="20" t="str">
        <f>VLOOKUP(C10,[1]Vine!$A$5:$E$168,4,0)</f>
        <v>Bến Tre</v>
      </c>
      <c r="K10" s="20"/>
    </row>
    <row r="11" spans="1:11" s="26" customFormat="1" ht="25.5" customHeight="1">
      <c r="A11" s="20">
        <f t="shared" si="0"/>
        <v>5</v>
      </c>
      <c r="B11" s="21">
        <v>42131</v>
      </c>
      <c r="C11" s="22" t="s">
        <v>39</v>
      </c>
      <c r="D11" s="22" t="str">
        <f>VLOOKUP(C11,[1]Vine!$A$5:$E$168,3,0)</f>
        <v>Kiên lương - Kiên Giang</v>
      </c>
      <c r="E11" s="20">
        <f>VLOOKUP(C11,[2]Times!$B$5:$C$70,2,0)</f>
        <v>370803567</v>
      </c>
      <c r="F11" s="23" t="s">
        <v>37</v>
      </c>
      <c r="G11" s="24">
        <v>5830</v>
      </c>
      <c r="H11" s="23">
        <v>19000</v>
      </c>
      <c r="I11" s="25">
        <f t="shared" si="1"/>
        <v>110770000</v>
      </c>
      <c r="J11" s="20" t="str">
        <f>VLOOKUP(C11,[1]Vine!$A$5:$E$168,4,0)</f>
        <v>Kiên Giang</v>
      </c>
      <c r="K11" s="20"/>
    </row>
    <row r="12" spans="1:11" s="26" customFormat="1" ht="25.5" customHeight="1">
      <c r="A12" s="20">
        <f t="shared" si="0"/>
        <v>6</v>
      </c>
      <c r="B12" s="21">
        <v>42131</v>
      </c>
      <c r="C12" s="22" t="s">
        <v>40</v>
      </c>
      <c r="D12" s="22" t="str">
        <f>VLOOKUP(C12,[1]Vine!$A$5:$E$168,3,0)</f>
        <v>Rạch Giá - Kiên Giang</v>
      </c>
      <c r="E12" s="20">
        <f>VLOOKUP(C12,[2]Times!$B$5:$C$70,2,0)</f>
        <v>370004125</v>
      </c>
      <c r="F12" s="23" t="s">
        <v>37</v>
      </c>
      <c r="G12" s="24">
        <v>6073</v>
      </c>
      <c r="H12" s="23">
        <v>19000</v>
      </c>
      <c r="I12" s="25">
        <f t="shared" si="1"/>
        <v>115387000</v>
      </c>
      <c r="J12" s="20" t="str">
        <f>VLOOKUP(C12,[1]Vine!$A$5:$E$168,4,0)</f>
        <v>Kiên Giang</v>
      </c>
      <c r="K12" s="20"/>
    </row>
    <row r="13" spans="1:11" s="26" customFormat="1" ht="25.5" customHeight="1">
      <c r="A13" s="20">
        <f t="shared" si="0"/>
        <v>7</v>
      </c>
      <c r="B13" s="21">
        <v>42131</v>
      </c>
      <c r="C13" s="22" t="s">
        <v>41</v>
      </c>
      <c r="D13" s="22" t="str">
        <f>VLOOKUP(C13,[1]Vine!$A$5:$E$168,3,0)</f>
        <v>Rạch Giá - Kiên Giang</v>
      </c>
      <c r="E13" s="20">
        <f>VLOOKUP(C13,[2]Times!$B$5:$C$70,2,0)</f>
        <v>370033286</v>
      </c>
      <c r="F13" s="23" t="s">
        <v>37</v>
      </c>
      <c r="G13" s="24">
        <v>5970</v>
      </c>
      <c r="H13" s="23">
        <v>19000</v>
      </c>
      <c r="I13" s="25">
        <f t="shared" si="1"/>
        <v>113430000</v>
      </c>
      <c r="J13" s="20" t="str">
        <f>VLOOKUP(C13,[1]Vine!$A$5:$E$168,4,0)</f>
        <v>Kiên Giang</v>
      </c>
      <c r="K13" s="20"/>
    </row>
    <row r="14" spans="1:11" s="26" customFormat="1" ht="25.5" customHeight="1">
      <c r="A14" s="20">
        <f t="shared" si="0"/>
        <v>8</v>
      </c>
      <c r="B14" s="21">
        <v>42131</v>
      </c>
      <c r="C14" s="22" t="s">
        <v>42</v>
      </c>
      <c r="D14" s="22" t="str">
        <f>VLOOKUP(C14,[1]Vine!$A$5:$E$168,3,0)</f>
        <v>Rạch Giá - Kiên Giang</v>
      </c>
      <c r="E14" s="20">
        <f>VLOOKUP(C14,[2]Times!$B$5:$C$70,2,0)</f>
        <v>370047763</v>
      </c>
      <c r="F14" s="23" t="s">
        <v>37</v>
      </c>
      <c r="G14" s="24">
        <v>6180</v>
      </c>
      <c r="H14" s="23">
        <v>19000</v>
      </c>
      <c r="I14" s="25">
        <f t="shared" si="1"/>
        <v>117420000</v>
      </c>
      <c r="J14" s="20" t="str">
        <f>VLOOKUP(C14,[1]Vine!$A$5:$E$168,4,0)</f>
        <v>Kiên Giang</v>
      </c>
      <c r="K14" s="20"/>
    </row>
    <row r="15" spans="1:11" s="26" customFormat="1" ht="25.5" customHeight="1">
      <c r="A15" s="20">
        <f t="shared" si="0"/>
        <v>9</v>
      </c>
      <c r="B15" s="21">
        <v>42132</v>
      </c>
      <c r="C15" s="22" t="s">
        <v>43</v>
      </c>
      <c r="D15" s="22" t="str">
        <f>VLOOKUP(C15,[1]Vine!$A$5:$E$168,3,0)</f>
        <v>Châu Thành - Tiền Giang</v>
      </c>
      <c r="E15" s="20">
        <f>VLOOKUP(C15,[2]Times!$B$5:$C$70,2,0)</f>
        <v>311704830</v>
      </c>
      <c r="F15" s="23" t="s">
        <v>37</v>
      </c>
      <c r="G15" s="28">
        <v>5790</v>
      </c>
      <c r="H15" s="23">
        <v>19000</v>
      </c>
      <c r="I15" s="25">
        <f t="shared" si="1"/>
        <v>110010000</v>
      </c>
      <c r="J15" s="20" t="str">
        <f>VLOOKUP(C15,[1]Vine!$A$5:$E$168,4,0)</f>
        <v>Tiền Giang</v>
      </c>
      <c r="K15" s="20"/>
    </row>
    <row r="16" spans="1:11" s="26" customFormat="1" ht="25.5" customHeight="1">
      <c r="A16" s="20">
        <f t="shared" si="0"/>
        <v>10</v>
      </c>
      <c r="B16" s="21">
        <v>42132</v>
      </c>
      <c r="C16" s="1" t="s">
        <v>23</v>
      </c>
      <c r="D16" s="22" t="str">
        <f>VLOOKUP(C16,[1]Vine!$A$5:$E$168,3,0)</f>
        <v>Gò Công Đông - Tiền Giang</v>
      </c>
      <c r="E16" s="20">
        <f>VLOOKUP(C16,[2]Times!$B$5:$C$70,2,0)</f>
        <v>311318331</v>
      </c>
      <c r="F16" s="23" t="s">
        <v>37</v>
      </c>
      <c r="G16" s="24">
        <v>6380</v>
      </c>
      <c r="H16" s="23">
        <v>19000</v>
      </c>
      <c r="I16" s="25">
        <f t="shared" si="1"/>
        <v>121220000</v>
      </c>
      <c r="J16" s="20" t="str">
        <f>VLOOKUP(C16,[1]Vine!$A$5:$E$168,4,0)</f>
        <v>Tiền Giang</v>
      </c>
      <c r="K16" s="20"/>
    </row>
    <row r="17" spans="1:12" s="26" customFormat="1" ht="25.5" customHeight="1">
      <c r="A17" s="20">
        <f t="shared" si="0"/>
        <v>11</v>
      </c>
      <c r="B17" s="21">
        <v>42132</v>
      </c>
      <c r="C17" s="1" t="s">
        <v>6</v>
      </c>
      <c r="D17" s="22" t="str">
        <f>VLOOKUP(C17,[1]Vine!$A$5:$E$168,3,0)</f>
        <v>Gò Công Tây - Tiền Giang</v>
      </c>
      <c r="E17" s="20">
        <f>VLOOKUP(C17,[2]Times!$B$5:$C$70,2,0)</f>
        <v>310882191</v>
      </c>
      <c r="F17" s="23" t="s">
        <v>37</v>
      </c>
      <c r="G17" s="24">
        <v>6873</v>
      </c>
      <c r="H17" s="23">
        <v>19000</v>
      </c>
      <c r="I17" s="25">
        <f t="shared" si="1"/>
        <v>130587000</v>
      </c>
      <c r="J17" s="20" t="str">
        <f>VLOOKUP(C17,[1]Vine!$A$5:$E$168,4,0)</f>
        <v>Tiền Giang</v>
      </c>
      <c r="K17" s="20"/>
    </row>
    <row r="18" spans="1:12" s="26" customFormat="1" ht="25.5" customHeight="1">
      <c r="A18" s="20">
        <f t="shared" si="0"/>
        <v>12</v>
      </c>
      <c r="B18" s="21">
        <v>42132</v>
      </c>
      <c r="C18" s="1" t="s">
        <v>25</v>
      </c>
      <c r="D18" s="22" t="str">
        <f>VLOOKUP(C18,[1]Vine!$A$5:$E$168,3,0)</f>
        <v xml:space="preserve">Gò Công Tây - Tiền Giang </v>
      </c>
      <c r="E18" s="20">
        <f>VLOOKUP(C18,[2]Times!$B$5:$C$70,2,0)</f>
        <v>310882158</v>
      </c>
      <c r="F18" s="23" t="s">
        <v>37</v>
      </c>
      <c r="G18" s="24">
        <v>6980</v>
      </c>
      <c r="H18" s="23">
        <v>19000</v>
      </c>
      <c r="I18" s="25">
        <f t="shared" si="1"/>
        <v>132620000</v>
      </c>
      <c r="J18" s="20" t="str">
        <f>VLOOKUP(C18,[1]Vine!$A$5:$E$168,4,0)</f>
        <v>Tiền Giang</v>
      </c>
      <c r="K18" s="20"/>
    </row>
    <row r="19" spans="1:12" s="26" customFormat="1" ht="25.5" customHeight="1">
      <c r="A19" s="20">
        <f t="shared" si="0"/>
        <v>13</v>
      </c>
      <c r="B19" s="21">
        <v>42136</v>
      </c>
      <c r="C19" s="1" t="s">
        <v>44</v>
      </c>
      <c r="D19" s="22" t="str">
        <f>VLOOKUP(C19,[1]Vine!$A$5:$E$168,3,0)</f>
        <v>Giồng Trôm - Bến Tre</v>
      </c>
      <c r="E19" s="20" t="e">
        <f>VLOOKUP(C19,[2]Times!$B$5:$C$70,2,0)</f>
        <v>#N/A</v>
      </c>
      <c r="F19" s="23" t="s">
        <v>37</v>
      </c>
      <c r="G19" s="24">
        <v>6790</v>
      </c>
      <c r="H19" s="23">
        <v>19000</v>
      </c>
      <c r="I19" s="25">
        <f t="shared" si="1"/>
        <v>129010000</v>
      </c>
      <c r="J19" s="20" t="str">
        <f>VLOOKUP(C19,[1]Vine!$A$5:$E$168,4,0)</f>
        <v>Bến Tre</v>
      </c>
      <c r="K19" s="20"/>
    </row>
    <row r="20" spans="1:12" s="26" customFormat="1" ht="25.5" customHeight="1">
      <c r="A20" s="20">
        <f t="shared" si="0"/>
        <v>14</v>
      </c>
      <c r="B20" s="21">
        <v>42136</v>
      </c>
      <c r="C20" s="1" t="s">
        <v>45</v>
      </c>
      <c r="D20" s="22" t="str">
        <f>VLOOKUP(C20,[1]Vine!$A$5:$E$168,3,0)</f>
        <v>Giồng Trôm - Bến Tre</v>
      </c>
      <c r="E20" s="20" t="e">
        <f>VLOOKUP(C20,[2]Times!$B$5:$C$70,2,0)</f>
        <v>#N/A</v>
      </c>
      <c r="F20" s="23" t="s">
        <v>37</v>
      </c>
      <c r="G20" s="24">
        <v>6830</v>
      </c>
      <c r="H20" s="23">
        <v>19000</v>
      </c>
      <c r="I20" s="25">
        <f t="shared" si="1"/>
        <v>129770000</v>
      </c>
      <c r="J20" s="20" t="str">
        <f>VLOOKUP(C20,[1]Vine!$A$5:$E$168,4,0)</f>
        <v>Bến Tre</v>
      </c>
      <c r="K20" s="20"/>
    </row>
    <row r="21" spans="1:12" s="26" customFormat="1" ht="25.5" customHeight="1">
      <c r="A21" s="20">
        <f t="shared" si="0"/>
        <v>15</v>
      </c>
      <c r="B21" s="21">
        <v>42136</v>
      </c>
      <c r="C21" s="1" t="s">
        <v>46</v>
      </c>
      <c r="D21" s="22" t="str">
        <f>VLOOKUP(C21,[1]Vine!$A$5:$E$168,3,0)</f>
        <v>Giồng Trôm - Bến Tre</v>
      </c>
      <c r="E21" s="20" t="e">
        <f>VLOOKUP(C21,[2]Times!$B$5:$C$70,2,0)</f>
        <v>#N/A</v>
      </c>
      <c r="F21" s="23" t="s">
        <v>37</v>
      </c>
      <c r="G21" s="24">
        <v>6940</v>
      </c>
      <c r="H21" s="23">
        <v>19000</v>
      </c>
      <c r="I21" s="25">
        <f t="shared" si="1"/>
        <v>131860000</v>
      </c>
      <c r="J21" s="20" t="str">
        <f>VLOOKUP(C21,[1]Vine!$A$5:$E$168,4,0)</f>
        <v>Bến Tre</v>
      </c>
      <c r="K21" s="20"/>
    </row>
    <row r="22" spans="1:12" s="26" customFormat="1" ht="25.5" customHeight="1">
      <c r="A22" s="20">
        <f t="shared" si="0"/>
        <v>16</v>
      </c>
      <c r="B22" s="21">
        <v>42136</v>
      </c>
      <c r="C22" s="1" t="s">
        <v>47</v>
      </c>
      <c r="D22" s="22" t="str">
        <f>VLOOKUP(C22,[1]Vine!$A$5:$E$168,3,0)</f>
        <v>Giồng Trôm - Bến Tre</v>
      </c>
      <c r="E22" s="20">
        <f>VLOOKUP(C22,[2]Times!$B$5:$C$70,2,0)</f>
        <v>320878272</v>
      </c>
      <c r="F22" s="23" t="s">
        <v>37</v>
      </c>
      <c r="G22" s="24">
        <v>6830</v>
      </c>
      <c r="H22" s="23">
        <v>19000</v>
      </c>
      <c r="I22" s="25">
        <f t="shared" si="1"/>
        <v>129770000</v>
      </c>
      <c r="J22" s="20" t="str">
        <f>VLOOKUP(C22,[1]Vine!$A$5:$E$168,4,0)</f>
        <v>Bến Tre</v>
      </c>
      <c r="K22" s="20"/>
      <c r="L22" s="27"/>
    </row>
    <row r="23" spans="1:12" s="26" customFormat="1" ht="25.5" customHeight="1">
      <c r="A23" s="20">
        <f t="shared" si="0"/>
        <v>17</v>
      </c>
      <c r="B23" s="21">
        <v>42139</v>
      </c>
      <c r="C23" s="1" t="s">
        <v>48</v>
      </c>
      <c r="D23" s="22" t="str">
        <f>VLOOKUP(C23,[1]Vine!$A$5:$E$168,3,0)</f>
        <v>Hòn Đất, Kiên Giang</v>
      </c>
      <c r="E23" s="20" t="e">
        <f>VLOOKUP(C23,[2]Times!$B$5:$C$70,2,0)</f>
        <v>#N/A</v>
      </c>
      <c r="F23" s="23" t="s">
        <v>37</v>
      </c>
      <c r="G23" s="24">
        <v>6793</v>
      </c>
      <c r="H23" s="23">
        <v>19000</v>
      </c>
      <c r="I23" s="25">
        <f t="shared" si="1"/>
        <v>129067000</v>
      </c>
      <c r="J23" s="20" t="str">
        <f>VLOOKUP(C23,[1]Vine!$A$5:$E$168,4,0)</f>
        <v>Kiên Giang</v>
      </c>
      <c r="K23" s="20"/>
    </row>
    <row r="24" spans="1:12" s="26" customFormat="1" ht="25.5" customHeight="1">
      <c r="A24" s="20">
        <f t="shared" si="0"/>
        <v>18</v>
      </c>
      <c r="B24" s="21">
        <v>42139</v>
      </c>
      <c r="C24" s="22" t="s">
        <v>39</v>
      </c>
      <c r="D24" s="22" t="str">
        <f>VLOOKUP(C24,[1]Vine!$A$5:$E$168,3,0)</f>
        <v>Kiên lương - Kiên Giang</v>
      </c>
      <c r="E24" s="20">
        <f>VLOOKUP(C24,[2]Times!$B$5:$C$70,2,0)</f>
        <v>370803567</v>
      </c>
      <c r="F24" s="23" t="s">
        <v>37</v>
      </c>
      <c r="G24" s="28">
        <f>115050-SUM(G7:G23)</f>
        <v>6221</v>
      </c>
      <c r="H24" s="23">
        <v>19000</v>
      </c>
      <c r="I24" s="25">
        <f t="shared" si="1"/>
        <v>118199000</v>
      </c>
      <c r="J24" s="20" t="str">
        <f>VLOOKUP(C24,[1]Vine!$A$5:$E$168,4,0)</f>
        <v>Kiên Giang</v>
      </c>
      <c r="K24" s="20"/>
    </row>
    <row r="25" spans="1:12" s="26" customFormat="1" ht="25.5" customHeight="1">
      <c r="A25" s="20"/>
      <c r="B25" s="21"/>
      <c r="C25" s="22"/>
      <c r="D25" s="22"/>
      <c r="E25" s="20"/>
      <c r="F25" s="23"/>
      <c r="G25" s="24"/>
      <c r="H25" s="23"/>
      <c r="I25" s="25"/>
      <c r="J25" s="20"/>
      <c r="K25" s="20"/>
    </row>
    <row r="26" spans="1:12" s="34" customFormat="1" ht="25.5" customHeight="1">
      <c r="A26" s="132" t="s">
        <v>28</v>
      </c>
      <c r="B26" s="133"/>
      <c r="C26" s="133"/>
      <c r="D26" s="133"/>
      <c r="E26" s="133"/>
      <c r="F26" s="134"/>
      <c r="G26" s="29">
        <f>SUM(G7:G25)</f>
        <v>115050</v>
      </c>
      <c r="H26" s="30"/>
      <c r="I26" s="31">
        <f>SUM(I7:I25)</f>
        <v>2185950000</v>
      </c>
      <c r="J26" s="32"/>
      <c r="K26" s="33"/>
    </row>
    <row r="27" spans="1:12" ht="7.5" customHeight="1">
      <c r="G27" s="37"/>
    </row>
    <row r="28" spans="1:12" ht="18" customHeight="1">
      <c r="G28" s="37"/>
    </row>
    <row r="29" spans="1:12">
      <c r="A29" s="41"/>
      <c r="C29" s="42"/>
      <c r="F29" s="43"/>
      <c r="G29" s="44"/>
      <c r="H29" s="131" t="s">
        <v>49</v>
      </c>
      <c r="I29" s="131"/>
      <c r="J29" s="131"/>
      <c r="K29" s="131"/>
    </row>
    <row r="30" spans="1:12">
      <c r="B30" s="128" t="s">
        <v>29</v>
      </c>
      <c r="C30" s="128"/>
      <c r="D30" s="8"/>
      <c r="F30" s="39"/>
      <c r="G30" s="37"/>
      <c r="H30" s="131" t="s">
        <v>30</v>
      </c>
      <c r="I30" s="131"/>
      <c r="J30" s="131"/>
      <c r="K30" s="131"/>
    </row>
    <row r="31" spans="1:12">
      <c r="G31" s="37"/>
    </row>
    <row r="32" spans="1:12">
      <c r="G32" s="45"/>
    </row>
    <row r="36" spans="2:3">
      <c r="B36" s="126" t="s">
        <v>5</v>
      </c>
      <c r="C36" s="126"/>
    </row>
    <row r="37" spans="2:3">
      <c r="B37" s="127"/>
      <c r="C37" s="127"/>
    </row>
    <row r="38" spans="2:3">
      <c r="B38" s="127"/>
      <c r="C38" s="127"/>
    </row>
    <row r="39" spans="2:3">
      <c r="B39" s="127"/>
      <c r="C39" s="127"/>
    </row>
    <row r="40" spans="2:3">
      <c r="B40" s="127"/>
      <c r="C40" s="127"/>
    </row>
    <row r="41" spans="2:3">
      <c r="B41" s="127"/>
      <c r="C41" s="127"/>
    </row>
    <row r="42" spans="2:3">
      <c r="B42" s="127"/>
      <c r="C42" s="127"/>
    </row>
    <row r="43" spans="2:3">
      <c r="B43" s="127"/>
      <c r="C43" s="127"/>
    </row>
    <row r="44" spans="2:3">
      <c r="B44" s="127"/>
      <c r="C44" s="127"/>
    </row>
  </sheetData>
  <autoFilter ref="A6:L24"/>
  <mergeCells count="24">
    <mergeCell ref="B36:C36"/>
    <mergeCell ref="A1:C1"/>
    <mergeCell ref="A3:K3"/>
    <mergeCell ref="A5:A6"/>
    <mergeCell ref="B5:B6"/>
    <mergeCell ref="C5:E5"/>
    <mergeCell ref="F5:F6"/>
    <mergeCell ref="G5:G6"/>
    <mergeCell ref="H5:H6"/>
    <mergeCell ref="I5:I6"/>
    <mergeCell ref="J5:J6"/>
    <mergeCell ref="K5:K6"/>
    <mergeCell ref="A26:F26"/>
    <mergeCell ref="H29:K29"/>
    <mergeCell ref="B30:C30"/>
    <mergeCell ref="H30:K30"/>
    <mergeCell ref="B43:C43"/>
    <mergeCell ref="B44:C44"/>
    <mergeCell ref="B37:C37"/>
    <mergeCell ref="B38:C38"/>
    <mergeCell ref="B39:C39"/>
    <mergeCell ref="B40:C40"/>
    <mergeCell ref="B41:C41"/>
    <mergeCell ref="B42:C42"/>
  </mergeCells>
  <conditionalFormatting sqref="C5:D6 E6">
    <cfRule type="cellIs" dxfId="4"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dimension ref="A1:CE39"/>
  <sheetViews>
    <sheetView zoomScaleSheetLayoutView="100" workbookViewId="0">
      <selection activeCell="D34" sqref="D34"/>
    </sheetView>
  </sheetViews>
  <sheetFormatPr defaultRowHeight="15.75"/>
  <cols>
    <col min="1" max="1" width="11" style="54" customWidth="1"/>
    <col min="2" max="2" width="21" style="52" customWidth="1"/>
    <col min="3" max="3" width="21.625" style="52" customWidth="1"/>
    <col min="4" max="4" width="12.125" style="52" customWidth="1"/>
    <col min="5" max="5" width="13.375" style="52" customWidth="1"/>
    <col min="6" max="6" width="9.125" style="56" customWidth="1"/>
    <col min="7" max="7" width="9.25" style="56" customWidth="1"/>
    <col min="8" max="8" width="11.25" style="52" customWidth="1"/>
    <col min="9" max="9" width="9.5" style="52" customWidth="1"/>
    <col min="10" max="10" width="9" style="52"/>
    <col min="11" max="83" width="9" style="53"/>
    <col min="84" max="256" width="9" style="52"/>
    <col min="257" max="257" width="11" style="52" customWidth="1"/>
    <col min="258" max="258" width="21" style="52" customWidth="1"/>
    <col min="259" max="259" width="21.625" style="52" customWidth="1"/>
    <col min="260" max="260" width="12.125" style="52" customWidth="1"/>
    <col min="261" max="261" width="13.375" style="52" customWidth="1"/>
    <col min="262" max="262" width="9.125" style="52" customWidth="1"/>
    <col min="263" max="263" width="9.25" style="52" customWidth="1"/>
    <col min="264" max="264" width="11.25" style="52" customWidth="1"/>
    <col min="265" max="265" width="9.5" style="52" customWidth="1"/>
    <col min="266" max="512" width="9" style="52"/>
    <col min="513" max="513" width="11" style="52" customWidth="1"/>
    <col min="514" max="514" width="21" style="52" customWidth="1"/>
    <col min="515" max="515" width="21.625" style="52" customWidth="1"/>
    <col min="516" max="516" width="12.125" style="52" customWidth="1"/>
    <col min="517" max="517" width="13.375" style="52" customWidth="1"/>
    <col min="518" max="518" width="9.125" style="52" customWidth="1"/>
    <col min="519" max="519" width="9.25" style="52" customWidth="1"/>
    <col min="520" max="520" width="11.25" style="52" customWidth="1"/>
    <col min="521" max="521" width="9.5" style="52" customWidth="1"/>
    <col min="522" max="768" width="9" style="52"/>
    <col min="769" max="769" width="11" style="52" customWidth="1"/>
    <col min="770" max="770" width="21" style="52" customWidth="1"/>
    <col min="771" max="771" width="21.625" style="52" customWidth="1"/>
    <col min="772" max="772" width="12.125" style="52" customWidth="1"/>
    <col min="773" max="773" width="13.375" style="52" customWidth="1"/>
    <col min="774" max="774" width="9.125" style="52" customWidth="1"/>
    <col min="775" max="775" width="9.25" style="52" customWidth="1"/>
    <col min="776" max="776" width="11.25" style="52" customWidth="1"/>
    <col min="777" max="777" width="9.5" style="52" customWidth="1"/>
    <col min="778" max="1024" width="9" style="52"/>
    <col min="1025" max="1025" width="11" style="52" customWidth="1"/>
    <col min="1026" max="1026" width="21" style="52" customWidth="1"/>
    <col min="1027" max="1027" width="21.625" style="52" customWidth="1"/>
    <col min="1028" max="1028" width="12.125" style="52" customWidth="1"/>
    <col min="1029" max="1029" width="13.375" style="52" customWidth="1"/>
    <col min="1030" max="1030" width="9.125" style="52" customWidth="1"/>
    <col min="1031" max="1031" width="9.25" style="52" customWidth="1"/>
    <col min="1032" max="1032" width="11.25" style="52" customWidth="1"/>
    <col min="1033" max="1033" width="9.5" style="52" customWidth="1"/>
    <col min="1034" max="1280" width="9" style="52"/>
    <col min="1281" max="1281" width="11" style="52" customWidth="1"/>
    <col min="1282" max="1282" width="21" style="52" customWidth="1"/>
    <col min="1283" max="1283" width="21.625" style="52" customWidth="1"/>
    <col min="1284" max="1284" width="12.125" style="52" customWidth="1"/>
    <col min="1285" max="1285" width="13.375" style="52" customWidth="1"/>
    <col min="1286" max="1286" width="9.125" style="52" customWidth="1"/>
    <col min="1287" max="1287" width="9.25" style="52" customWidth="1"/>
    <col min="1288" max="1288" width="11.25" style="52" customWidth="1"/>
    <col min="1289" max="1289" width="9.5" style="52" customWidth="1"/>
    <col min="1290" max="1536" width="9" style="52"/>
    <col min="1537" max="1537" width="11" style="52" customWidth="1"/>
    <col min="1538" max="1538" width="21" style="52" customWidth="1"/>
    <col min="1539" max="1539" width="21.625" style="52" customWidth="1"/>
    <col min="1540" max="1540" width="12.125" style="52" customWidth="1"/>
    <col min="1541" max="1541" width="13.375" style="52" customWidth="1"/>
    <col min="1542" max="1542" width="9.125" style="52" customWidth="1"/>
    <col min="1543" max="1543" width="9.25" style="52" customWidth="1"/>
    <col min="1544" max="1544" width="11.25" style="52" customWidth="1"/>
    <col min="1545" max="1545" width="9.5" style="52" customWidth="1"/>
    <col min="1546" max="1792" width="9" style="52"/>
    <col min="1793" max="1793" width="11" style="52" customWidth="1"/>
    <col min="1794" max="1794" width="21" style="52" customWidth="1"/>
    <col min="1795" max="1795" width="21.625" style="52" customWidth="1"/>
    <col min="1796" max="1796" width="12.125" style="52" customWidth="1"/>
    <col min="1797" max="1797" width="13.375" style="52" customWidth="1"/>
    <col min="1798" max="1798" width="9.125" style="52" customWidth="1"/>
    <col min="1799" max="1799" width="9.25" style="52" customWidth="1"/>
    <col min="1800" max="1800" width="11.25" style="52" customWidth="1"/>
    <col min="1801" max="1801" width="9.5" style="52" customWidth="1"/>
    <col min="1802" max="2048" width="9" style="52"/>
    <col min="2049" max="2049" width="11" style="52" customWidth="1"/>
    <col min="2050" max="2050" width="21" style="52" customWidth="1"/>
    <col min="2051" max="2051" width="21.625" style="52" customWidth="1"/>
    <col min="2052" max="2052" width="12.125" style="52" customWidth="1"/>
    <col min="2053" max="2053" width="13.375" style="52" customWidth="1"/>
    <col min="2054" max="2054" width="9.125" style="52" customWidth="1"/>
    <col min="2055" max="2055" width="9.25" style="52" customWidth="1"/>
    <col min="2056" max="2056" width="11.25" style="52" customWidth="1"/>
    <col min="2057" max="2057" width="9.5" style="52" customWidth="1"/>
    <col min="2058" max="2304" width="9" style="52"/>
    <col min="2305" max="2305" width="11" style="52" customWidth="1"/>
    <col min="2306" max="2306" width="21" style="52" customWidth="1"/>
    <col min="2307" max="2307" width="21.625" style="52" customWidth="1"/>
    <col min="2308" max="2308" width="12.125" style="52" customWidth="1"/>
    <col min="2309" max="2309" width="13.375" style="52" customWidth="1"/>
    <col min="2310" max="2310" width="9.125" style="52" customWidth="1"/>
    <col min="2311" max="2311" width="9.25" style="52" customWidth="1"/>
    <col min="2312" max="2312" width="11.25" style="52" customWidth="1"/>
    <col min="2313" max="2313" width="9.5" style="52" customWidth="1"/>
    <col min="2314" max="2560" width="9" style="52"/>
    <col min="2561" max="2561" width="11" style="52" customWidth="1"/>
    <col min="2562" max="2562" width="21" style="52" customWidth="1"/>
    <col min="2563" max="2563" width="21.625" style="52" customWidth="1"/>
    <col min="2564" max="2564" width="12.125" style="52" customWidth="1"/>
    <col min="2565" max="2565" width="13.375" style="52" customWidth="1"/>
    <col min="2566" max="2566" width="9.125" style="52" customWidth="1"/>
    <col min="2567" max="2567" width="9.25" style="52" customWidth="1"/>
    <col min="2568" max="2568" width="11.25" style="52" customWidth="1"/>
    <col min="2569" max="2569" width="9.5" style="52" customWidth="1"/>
    <col min="2570" max="2816" width="9" style="52"/>
    <col min="2817" max="2817" width="11" style="52" customWidth="1"/>
    <col min="2818" max="2818" width="21" style="52" customWidth="1"/>
    <col min="2819" max="2819" width="21.625" style="52" customWidth="1"/>
    <col min="2820" max="2820" width="12.125" style="52" customWidth="1"/>
    <col min="2821" max="2821" width="13.375" style="52" customWidth="1"/>
    <col min="2822" max="2822" width="9.125" style="52" customWidth="1"/>
    <col min="2823" max="2823" width="9.25" style="52" customWidth="1"/>
    <col min="2824" max="2824" width="11.25" style="52" customWidth="1"/>
    <col min="2825" max="2825" width="9.5" style="52" customWidth="1"/>
    <col min="2826" max="3072" width="9" style="52"/>
    <col min="3073" max="3073" width="11" style="52" customWidth="1"/>
    <col min="3074" max="3074" width="21" style="52" customWidth="1"/>
    <col min="3075" max="3075" width="21.625" style="52" customWidth="1"/>
    <col min="3076" max="3076" width="12.125" style="52" customWidth="1"/>
    <col min="3077" max="3077" width="13.375" style="52" customWidth="1"/>
    <col min="3078" max="3078" width="9.125" style="52" customWidth="1"/>
    <col min="3079" max="3079" width="9.25" style="52" customWidth="1"/>
    <col min="3080" max="3080" width="11.25" style="52" customWidth="1"/>
    <col min="3081" max="3081" width="9.5" style="52" customWidth="1"/>
    <col min="3082" max="3328" width="9" style="52"/>
    <col min="3329" max="3329" width="11" style="52" customWidth="1"/>
    <col min="3330" max="3330" width="21" style="52" customWidth="1"/>
    <col min="3331" max="3331" width="21.625" style="52" customWidth="1"/>
    <col min="3332" max="3332" width="12.125" style="52" customWidth="1"/>
    <col min="3333" max="3333" width="13.375" style="52" customWidth="1"/>
    <col min="3334" max="3334" width="9.125" style="52" customWidth="1"/>
    <col min="3335" max="3335" width="9.25" style="52" customWidth="1"/>
    <col min="3336" max="3336" width="11.25" style="52" customWidth="1"/>
    <col min="3337" max="3337" width="9.5" style="52" customWidth="1"/>
    <col min="3338" max="3584" width="9" style="52"/>
    <col min="3585" max="3585" width="11" style="52" customWidth="1"/>
    <col min="3586" max="3586" width="21" style="52" customWidth="1"/>
    <col min="3587" max="3587" width="21.625" style="52" customWidth="1"/>
    <col min="3588" max="3588" width="12.125" style="52" customWidth="1"/>
    <col min="3589" max="3589" width="13.375" style="52" customWidth="1"/>
    <col min="3590" max="3590" width="9.125" style="52" customWidth="1"/>
    <col min="3591" max="3591" width="9.25" style="52" customWidth="1"/>
    <col min="3592" max="3592" width="11.25" style="52" customWidth="1"/>
    <col min="3593" max="3593" width="9.5" style="52" customWidth="1"/>
    <col min="3594" max="3840" width="9" style="52"/>
    <col min="3841" max="3841" width="11" style="52" customWidth="1"/>
    <col min="3842" max="3842" width="21" style="52" customWidth="1"/>
    <col min="3843" max="3843" width="21.625" style="52" customWidth="1"/>
    <col min="3844" max="3844" width="12.125" style="52" customWidth="1"/>
    <col min="3845" max="3845" width="13.375" style="52" customWidth="1"/>
    <col min="3846" max="3846" width="9.125" style="52" customWidth="1"/>
    <col min="3847" max="3847" width="9.25" style="52" customWidth="1"/>
    <col min="3848" max="3848" width="11.25" style="52" customWidth="1"/>
    <col min="3849" max="3849" width="9.5" style="52" customWidth="1"/>
    <col min="3850" max="4096" width="9" style="52"/>
    <col min="4097" max="4097" width="11" style="52" customWidth="1"/>
    <col min="4098" max="4098" width="21" style="52" customWidth="1"/>
    <col min="4099" max="4099" width="21.625" style="52" customWidth="1"/>
    <col min="4100" max="4100" width="12.125" style="52" customWidth="1"/>
    <col min="4101" max="4101" width="13.375" style="52" customWidth="1"/>
    <col min="4102" max="4102" width="9.125" style="52" customWidth="1"/>
    <col min="4103" max="4103" width="9.25" style="52" customWidth="1"/>
    <col min="4104" max="4104" width="11.25" style="52" customWidth="1"/>
    <col min="4105" max="4105" width="9.5" style="52" customWidth="1"/>
    <col min="4106" max="4352" width="9" style="52"/>
    <col min="4353" max="4353" width="11" style="52" customWidth="1"/>
    <col min="4354" max="4354" width="21" style="52" customWidth="1"/>
    <col min="4355" max="4355" width="21.625" style="52" customWidth="1"/>
    <col min="4356" max="4356" width="12.125" style="52" customWidth="1"/>
    <col min="4357" max="4357" width="13.375" style="52" customWidth="1"/>
    <col min="4358" max="4358" width="9.125" style="52" customWidth="1"/>
    <col min="4359" max="4359" width="9.25" style="52" customWidth="1"/>
    <col min="4360" max="4360" width="11.25" style="52" customWidth="1"/>
    <col min="4361" max="4361" width="9.5" style="52" customWidth="1"/>
    <col min="4362" max="4608" width="9" style="52"/>
    <col min="4609" max="4609" width="11" style="52" customWidth="1"/>
    <col min="4610" max="4610" width="21" style="52" customWidth="1"/>
    <col min="4611" max="4611" width="21.625" style="52" customWidth="1"/>
    <col min="4612" max="4612" width="12.125" style="52" customWidth="1"/>
    <col min="4613" max="4613" width="13.375" style="52" customWidth="1"/>
    <col min="4614" max="4614" width="9.125" style="52" customWidth="1"/>
    <col min="4615" max="4615" width="9.25" style="52" customWidth="1"/>
    <col min="4616" max="4616" width="11.25" style="52" customWidth="1"/>
    <col min="4617" max="4617" width="9.5" style="52" customWidth="1"/>
    <col min="4618" max="4864" width="9" style="52"/>
    <col min="4865" max="4865" width="11" style="52" customWidth="1"/>
    <col min="4866" max="4866" width="21" style="52" customWidth="1"/>
    <col min="4867" max="4867" width="21.625" style="52" customWidth="1"/>
    <col min="4868" max="4868" width="12.125" style="52" customWidth="1"/>
    <col min="4869" max="4869" width="13.375" style="52" customWidth="1"/>
    <col min="4870" max="4870" width="9.125" style="52" customWidth="1"/>
    <col min="4871" max="4871" width="9.25" style="52" customWidth="1"/>
    <col min="4872" max="4872" width="11.25" style="52" customWidth="1"/>
    <col min="4873" max="4873" width="9.5" style="52" customWidth="1"/>
    <col min="4874" max="5120" width="9" style="52"/>
    <col min="5121" max="5121" width="11" style="52" customWidth="1"/>
    <col min="5122" max="5122" width="21" style="52" customWidth="1"/>
    <col min="5123" max="5123" width="21.625" style="52" customWidth="1"/>
    <col min="5124" max="5124" width="12.125" style="52" customWidth="1"/>
    <col min="5125" max="5125" width="13.375" style="52" customWidth="1"/>
    <col min="5126" max="5126" width="9.125" style="52" customWidth="1"/>
    <col min="5127" max="5127" width="9.25" style="52" customWidth="1"/>
    <col min="5128" max="5128" width="11.25" style="52" customWidth="1"/>
    <col min="5129" max="5129" width="9.5" style="52" customWidth="1"/>
    <col min="5130" max="5376" width="9" style="52"/>
    <col min="5377" max="5377" width="11" style="52" customWidth="1"/>
    <col min="5378" max="5378" width="21" style="52" customWidth="1"/>
    <col min="5379" max="5379" width="21.625" style="52" customWidth="1"/>
    <col min="5380" max="5380" width="12.125" style="52" customWidth="1"/>
    <col min="5381" max="5381" width="13.375" style="52" customWidth="1"/>
    <col min="5382" max="5382" width="9.125" style="52" customWidth="1"/>
    <col min="5383" max="5383" width="9.25" style="52" customWidth="1"/>
    <col min="5384" max="5384" width="11.25" style="52" customWidth="1"/>
    <col min="5385" max="5385" width="9.5" style="52" customWidth="1"/>
    <col min="5386" max="5632" width="9" style="52"/>
    <col min="5633" max="5633" width="11" style="52" customWidth="1"/>
    <col min="5634" max="5634" width="21" style="52" customWidth="1"/>
    <col min="5635" max="5635" width="21.625" style="52" customWidth="1"/>
    <col min="5636" max="5636" width="12.125" style="52" customWidth="1"/>
    <col min="5637" max="5637" width="13.375" style="52" customWidth="1"/>
    <col min="5638" max="5638" width="9.125" style="52" customWidth="1"/>
    <col min="5639" max="5639" width="9.25" style="52" customWidth="1"/>
    <col min="5640" max="5640" width="11.25" style="52" customWidth="1"/>
    <col min="5641" max="5641" width="9.5" style="52" customWidth="1"/>
    <col min="5642" max="5888" width="9" style="52"/>
    <col min="5889" max="5889" width="11" style="52" customWidth="1"/>
    <col min="5890" max="5890" width="21" style="52" customWidth="1"/>
    <col min="5891" max="5891" width="21.625" style="52" customWidth="1"/>
    <col min="5892" max="5892" width="12.125" style="52" customWidth="1"/>
    <col min="5893" max="5893" width="13.375" style="52" customWidth="1"/>
    <col min="5894" max="5894" width="9.125" style="52" customWidth="1"/>
    <col min="5895" max="5895" width="9.25" style="52" customWidth="1"/>
    <col min="5896" max="5896" width="11.25" style="52" customWidth="1"/>
    <col min="5897" max="5897" width="9.5" style="52" customWidth="1"/>
    <col min="5898" max="6144" width="9" style="52"/>
    <col min="6145" max="6145" width="11" style="52" customWidth="1"/>
    <col min="6146" max="6146" width="21" style="52" customWidth="1"/>
    <col min="6147" max="6147" width="21.625" style="52" customWidth="1"/>
    <col min="6148" max="6148" width="12.125" style="52" customWidth="1"/>
    <col min="6149" max="6149" width="13.375" style="52" customWidth="1"/>
    <col min="6150" max="6150" width="9.125" style="52" customWidth="1"/>
    <col min="6151" max="6151" width="9.25" style="52" customWidth="1"/>
    <col min="6152" max="6152" width="11.25" style="52" customWidth="1"/>
    <col min="6153" max="6153" width="9.5" style="52" customWidth="1"/>
    <col min="6154" max="6400" width="9" style="52"/>
    <col min="6401" max="6401" width="11" style="52" customWidth="1"/>
    <col min="6402" max="6402" width="21" style="52" customWidth="1"/>
    <col min="6403" max="6403" width="21.625" style="52" customWidth="1"/>
    <col min="6404" max="6404" width="12.125" style="52" customWidth="1"/>
    <col min="6405" max="6405" width="13.375" style="52" customWidth="1"/>
    <col min="6406" max="6406" width="9.125" style="52" customWidth="1"/>
    <col min="6407" max="6407" width="9.25" style="52" customWidth="1"/>
    <col min="6408" max="6408" width="11.25" style="52" customWidth="1"/>
    <col min="6409" max="6409" width="9.5" style="52" customWidth="1"/>
    <col min="6410" max="6656" width="9" style="52"/>
    <col min="6657" max="6657" width="11" style="52" customWidth="1"/>
    <col min="6658" max="6658" width="21" style="52" customWidth="1"/>
    <col min="6659" max="6659" width="21.625" style="52" customWidth="1"/>
    <col min="6660" max="6660" width="12.125" style="52" customWidth="1"/>
    <col min="6661" max="6661" width="13.375" style="52" customWidth="1"/>
    <col min="6662" max="6662" width="9.125" style="52" customWidth="1"/>
    <col min="6663" max="6663" width="9.25" style="52" customWidth="1"/>
    <col min="6664" max="6664" width="11.25" style="52" customWidth="1"/>
    <col min="6665" max="6665" width="9.5" style="52" customWidth="1"/>
    <col min="6666" max="6912" width="9" style="52"/>
    <col min="6913" max="6913" width="11" style="52" customWidth="1"/>
    <col min="6914" max="6914" width="21" style="52" customWidth="1"/>
    <col min="6915" max="6915" width="21.625" style="52" customWidth="1"/>
    <col min="6916" max="6916" width="12.125" style="52" customWidth="1"/>
    <col min="6917" max="6917" width="13.375" style="52" customWidth="1"/>
    <col min="6918" max="6918" width="9.125" style="52" customWidth="1"/>
    <col min="6919" max="6919" width="9.25" style="52" customWidth="1"/>
    <col min="6920" max="6920" width="11.25" style="52" customWidth="1"/>
    <col min="6921" max="6921" width="9.5" style="52" customWidth="1"/>
    <col min="6922" max="7168" width="9" style="52"/>
    <col min="7169" max="7169" width="11" style="52" customWidth="1"/>
    <col min="7170" max="7170" width="21" style="52" customWidth="1"/>
    <col min="7171" max="7171" width="21.625" style="52" customWidth="1"/>
    <col min="7172" max="7172" width="12.125" style="52" customWidth="1"/>
    <col min="7173" max="7173" width="13.375" style="52" customWidth="1"/>
    <col min="7174" max="7174" width="9.125" style="52" customWidth="1"/>
    <col min="7175" max="7175" width="9.25" style="52" customWidth="1"/>
    <col min="7176" max="7176" width="11.25" style="52" customWidth="1"/>
    <col min="7177" max="7177" width="9.5" style="52" customWidth="1"/>
    <col min="7178" max="7424" width="9" style="52"/>
    <col min="7425" max="7425" width="11" style="52" customWidth="1"/>
    <col min="7426" max="7426" width="21" style="52" customWidth="1"/>
    <col min="7427" max="7427" width="21.625" style="52" customWidth="1"/>
    <col min="7428" max="7428" width="12.125" style="52" customWidth="1"/>
    <col min="7429" max="7429" width="13.375" style="52" customWidth="1"/>
    <col min="7430" max="7430" width="9.125" style="52" customWidth="1"/>
    <col min="7431" max="7431" width="9.25" style="52" customWidth="1"/>
    <col min="7432" max="7432" width="11.25" style="52" customWidth="1"/>
    <col min="7433" max="7433" width="9.5" style="52" customWidth="1"/>
    <col min="7434" max="7680" width="9" style="52"/>
    <col min="7681" max="7681" width="11" style="52" customWidth="1"/>
    <col min="7682" max="7682" width="21" style="52" customWidth="1"/>
    <col min="7683" max="7683" width="21.625" style="52" customWidth="1"/>
    <col min="7684" max="7684" width="12.125" style="52" customWidth="1"/>
    <col min="7685" max="7685" width="13.375" style="52" customWidth="1"/>
    <col min="7686" max="7686" width="9.125" style="52" customWidth="1"/>
    <col min="7687" max="7687" width="9.25" style="52" customWidth="1"/>
    <col min="7688" max="7688" width="11.25" style="52" customWidth="1"/>
    <col min="7689" max="7689" width="9.5" style="52" customWidth="1"/>
    <col min="7690" max="7936" width="9" style="52"/>
    <col min="7937" max="7937" width="11" style="52" customWidth="1"/>
    <col min="7938" max="7938" width="21" style="52" customWidth="1"/>
    <col min="7939" max="7939" width="21.625" style="52" customWidth="1"/>
    <col min="7940" max="7940" width="12.125" style="52" customWidth="1"/>
    <col min="7941" max="7941" width="13.375" style="52" customWidth="1"/>
    <col min="7942" max="7942" width="9.125" style="52" customWidth="1"/>
    <col min="7943" max="7943" width="9.25" style="52" customWidth="1"/>
    <col min="7944" max="7944" width="11.25" style="52" customWidth="1"/>
    <col min="7945" max="7945" width="9.5" style="52" customWidth="1"/>
    <col min="7946" max="8192" width="9" style="52"/>
    <col min="8193" max="8193" width="11" style="52" customWidth="1"/>
    <col min="8194" max="8194" width="21" style="52" customWidth="1"/>
    <col min="8195" max="8195" width="21.625" style="52" customWidth="1"/>
    <col min="8196" max="8196" width="12.125" style="52" customWidth="1"/>
    <col min="8197" max="8197" width="13.375" style="52" customWidth="1"/>
    <col min="8198" max="8198" width="9.125" style="52" customWidth="1"/>
    <col min="8199" max="8199" width="9.25" style="52" customWidth="1"/>
    <col min="8200" max="8200" width="11.25" style="52" customWidth="1"/>
    <col min="8201" max="8201" width="9.5" style="52" customWidth="1"/>
    <col min="8202" max="8448" width="9" style="52"/>
    <col min="8449" max="8449" width="11" style="52" customWidth="1"/>
    <col min="8450" max="8450" width="21" style="52" customWidth="1"/>
    <col min="8451" max="8451" width="21.625" style="52" customWidth="1"/>
    <col min="8452" max="8452" width="12.125" style="52" customWidth="1"/>
    <col min="8453" max="8453" width="13.375" style="52" customWidth="1"/>
    <col min="8454" max="8454" width="9.125" style="52" customWidth="1"/>
    <col min="8455" max="8455" width="9.25" style="52" customWidth="1"/>
    <col min="8456" max="8456" width="11.25" style="52" customWidth="1"/>
    <col min="8457" max="8457" width="9.5" style="52" customWidth="1"/>
    <col min="8458" max="8704" width="9" style="52"/>
    <col min="8705" max="8705" width="11" style="52" customWidth="1"/>
    <col min="8706" max="8706" width="21" style="52" customWidth="1"/>
    <col min="8707" max="8707" width="21.625" style="52" customWidth="1"/>
    <col min="8708" max="8708" width="12.125" style="52" customWidth="1"/>
    <col min="8709" max="8709" width="13.375" style="52" customWidth="1"/>
    <col min="8710" max="8710" width="9.125" style="52" customWidth="1"/>
    <col min="8711" max="8711" width="9.25" style="52" customWidth="1"/>
    <col min="8712" max="8712" width="11.25" style="52" customWidth="1"/>
    <col min="8713" max="8713" width="9.5" style="52" customWidth="1"/>
    <col min="8714" max="8960" width="9" style="52"/>
    <col min="8961" max="8961" width="11" style="52" customWidth="1"/>
    <col min="8962" max="8962" width="21" style="52" customWidth="1"/>
    <col min="8963" max="8963" width="21.625" style="52" customWidth="1"/>
    <col min="8964" max="8964" width="12.125" style="52" customWidth="1"/>
    <col min="8965" max="8965" width="13.375" style="52" customWidth="1"/>
    <col min="8966" max="8966" width="9.125" style="52" customWidth="1"/>
    <col min="8967" max="8967" width="9.25" style="52" customWidth="1"/>
    <col min="8968" max="8968" width="11.25" style="52" customWidth="1"/>
    <col min="8969" max="8969" width="9.5" style="52" customWidth="1"/>
    <col min="8970" max="9216" width="9" style="52"/>
    <col min="9217" max="9217" width="11" style="52" customWidth="1"/>
    <col min="9218" max="9218" width="21" style="52" customWidth="1"/>
    <col min="9219" max="9219" width="21.625" style="52" customWidth="1"/>
    <col min="9220" max="9220" width="12.125" style="52" customWidth="1"/>
    <col min="9221" max="9221" width="13.375" style="52" customWidth="1"/>
    <col min="9222" max="9222" width="9.125" style="52" customWidth="1"/>
    <col min="9223" max="9223" width="9.25" style="52" customWidth="1"/>
    <col min="9224" max="9224" width="11.25" style="52" customWidth="1"/>
    <col min="9225" max="9225" width="9.5" style="52" customWidth="1"/>
    <col min="9226" max="9472" width="9" style="52"/>
    <col min="9473" max="9473" width="11" style="52" customWidth="1"/>
    <col min="9474" max="9474" width="21" style="52" customWidth="1"/>
    <col min="9475" max="9475" width="21.625" style="52" customWidth="1"/>
    <col min="9476" max="9476" width="12.125" style="52" customWidth="1"/>
    <col min="9477" max="9477" width="13.375" style="52" customWidth="1"/>
    <col min="9478" max="9478" width="9.125" style="52" customWidth="1"/>
    <col min="9479" max="9479" width="9.25" style="52" customWidth="1"/>
    <col min="9480" max="9480" width="11.25" style="52" customWidth="1"/>
    <col min="9481" max="9481" width="9.5" style="52" customWidth="1"/>
    <col min="9482" max="9728" width="9" style="52"/>
    <col min="9729" max="9729" width="11" style="52" customWidth="1"/>
    <col min="9730" max="9730" width="21" style="52" customWidth="1"/>
    <col min="9731" max="9731" width="21.625" style="52" customWidth="1"/>
    <col min="9732" max="9732" width="12.125" style="52" customWidth="1"/>
    <col min="9733" max="9733" width="13.375" style="52" customWidth="1"/>
    <col min="9734" max="9734" width="9.125" style="52" customWidth="1"/>
    <col min="9735" max="9735" width="9.25" style="52" customWidth="1"/>
    <col min="9736" max="9736" width="11.25" style="52" customWidth="1"/>
    <col min="9737" max="9737" width="9.5" style="52" customWidth="1"/>
    <col min="9738" max="9984" width="9" style="52"/>
    <col min="9985" max="9985" width="11" style="52" customWidth="1"/>
    <col min="9986" max="9986" width="21" style="52" customWidth="1"/>
    <col min="9987" max="9987" width="21.625" style="52" customWidth="1"/>
    <col min="9988" max="9988" width="12.125" style="52" customWidth="1"/>
    <col min="9989" max="9989" width="13.375" style="52" customWidth="1"/>
    <col min="9990" max="9990" width="9.125" style="52" customWidth="1"/>
    <col min="9991" max="9991" width="9.25" style="52" customWidth="1"/>
    <col min="9992" max="9992" width="11.25" style="52" customWidth="1"/>
    <col min="9993" max="9993" width="9.5" style="52" customWidth="1"/>
    <col min="9994" max="10240" width="9" style="52"/>
    <col min="10241" max="10241" width="11" style="52" customWidth="1"/>
    <col min="10242" max="10242" width="21" style="52" customWidth="1"/>
    <col min="10243" max="10243" width="21.625" style="52" customWidth="1"/>
    <col min="10244" max="10244" width="12.125" style="52" customWidth="1"/>
    <col min="10245" max="10245" width="13.375" style="52" customWidth="1"/>
    <col min="10246" max="10246" width="9.125" style="52" customWidth="1"/>
    <col min="10247" max="10247" width="9.25" style="52" customWidth="1"/>
    <col min="10248" max="10248" width="11.25" style="52" customWidth="1"/>
    <col min="10249" max="10249" width="9.5" style="52" customWidth="1"/>
    <col min="10250" max="10496" width="9" style="52"/>
    <col min="10497" max="10497" width="11" style="52" customWidth="1"/>
    <col min="10498" max="10498" width="21" style="52" customWidth="1"/>
    <col min="10499" max="10499" width="21.625" style="52" customWidth="1"/>
    <col min="10500" max="10500" width="12.125" style="52" customWidth="1"/>
    <col min="10501" max="10501" width="13.375" style="52" customWidth="1"/>
    <col min="10502" max="10502" width="9.125" style="52" customWidth="1"/>
    <col min="10503" max="10503" width="9.25" style="52" customWidth="1"/>
    <col min="10504" max="10504" width="11.25" style="52" customWidth="1"/>
    <col min="10505" max="10505" width="9.5" style="52" customWidth="1"/>
    <col min="10506" max="10752" width="9" style="52"/>
    <col min="10753" max="10753" width="11" style="52" customWidth="1"/>
    <col min="10754" max="10754" width="21" style="52" customWidth="1"/>
    <col min="10755" max="10755" width="21.625" style="52" customWidth="1"/>
    <col min="10756" max="10756" width="12.125" style="52" customWidth="1"/>
    <col min="10757" max="10757" width="13.375" style="52" customWidth="1"/>
    <col min="10758" max="10758" width="9.125" style="52" customWidth="1"/>
    <col min="10759" max="10759" width="9.25" style="52" customWidth="1"/>
    <col min="10760" max="10760" width="11.25" style="52" customWidth="1"/>
    <col min="10761" max="10761" width="9.5" style="52" customWidth="1"/>
    <col min="10762" max="11008" width="9" style="52"/>
    <col min="11009" max="11009" width="11" style="52" customWidth="1"/>
    <col min="11010" max="11010" width="21" style="52" customWidth="1"/>
    <col min="11011" max="11011" width="21.625" style="52" customWidth="1"/>
    <col min="11012" max="11012" width="12.125" style="52" customWidth="1"/>
    <col min="11013" max="11013" width="13.375" style="52" customWidth="1"/>
    <col min="11014" max="11014" width="9.125" style="52" customWidth="1"/>
    <col min="11015" max="11015" width="9.25" style="52" customWidth="1"/>
    <col min="11016" max="11016" width="11.25" style="52" customWidth="1"/>
    <col min="11017" max="11017" width="9.5" style="52" customWidth="1"/>
    <col min="11018" max="11264" width="9" style="52"/>
    <col min="11265" max="11265" width="11" style="52" customWidth="1"/>
    <col min="11266" max="11266" width="21" style="52" customWidth="1"/>
    <col min="11267" max="11267" width="21.625" style="52" customWidth="1"/>
    <col min="11268" max="11268" width="12.125" style="52" customWidth="1"/>
    <col min="11269" max="11269" width="13.375" style="52" customWidth="1"/>
    <col min="11270" max="11270" width="9.125" style="52" customWidth="1"/>
    <col min="11271" max="11271" width="9.25" style="52" customWidth="1"/>
    <col min="11272" max="11272" width="11.25" style="52" customWidth="1"/>
    <col min="11273" max="11273" width="9.5" style="52" customWidth="1"/>
    <col min="11274" max="11520" width="9" style="52"/>
    <col min="11521" max="11521" width="11" style="52" customWidth="1"/>
    <col min="11522" max="11522" width="21" style="52" customWidth="1"/>
    <col min="11523" max="11523" width="21.625" style="52" customWidth="1"/>
    <col min="11524" max="11524" width="12.125" style="52" customWidth="1"/>
    <col min="11525" max="11525" width="13.375" style="52" customWidth="1"/>
    <col min="11526" max="11526" width="9.125" style="52" customWidth="1"/>
    <col min="11527" max="11527" width="9.25" style="52" customWidth="1"/>
    <col min="11528" max="11528" width="11.25" style="52" customWidth="1"/>
    <col min="11529" max="11529" width="9.5" style="52" customWidth="1"/>
    <col min="11530" max="11776" width="9" style="52"/>
    <col min="11777" max="11777" width="11" style="52" customWidth="1"/>
    <col min="11778" max="11778" width="21" style="52" customWidth="1"/>
    <col min="11779" max="11779" width="21.625" style="52" customWidth="1"/>
    <col min="11780" max="11780" width="12.125" style="52" customWidth="1"/>
    <col min="11781" max="11781" width="13.375" style="52" customWidth="1"/>
    <col min="11782" max="11782" width="9.125" style="52" customWidth="1"/>
    <col min="11783" max="11783" width="9.25" style="52" customWidth="1"/>
    <col min="11784" max="11784" width="11.25" style="52" customWidth="1"/>
    <col min="11785" max="11785" width="9.5" style="52" customWidth="1"/>
    <col min="11786" max="12032" width="9" style="52"/>
    <col min="12033" max="12033" width="11" style="52" customWidth="1"/>
    <col min="12034" max="12034" width="21" style="52" customWidth="1"/>
    <col min="12035" max="12035" width="21.625" style="52" customWidth="1"/>
    <col min="12036" max="12036" width="12.125" style="52" customWidth="1"/>
    <col min="12037" max="12037" width="13.375" style="52" customWidth="1"/>
    <col min="12038" max="12038" width="9.125" style="52" customWidth="1"/>
    <col min="12039" max="12039" width="9.25" style="52" customWidth="1"/>
    <col min="12040" max="12040" width="11.25" style="52" customWidth="1"/>
    <col min="12041" max="12041" width="9.5" style="52" customWidth="1"/>
    <col min="12042" max="12288" width="9" style="52"/>
    <col min="12289" max="12289" width="11" style="52" customWidth="1"/>
    <col min="12290" max="12290" width="21" style="52" customWidth="1"/>
    <col min="12291" max="12291" width="21.625" style="52" customWidth="1"/>
    <col min="12292" max="12292" width="12.125" style="52" customWidth="1"/>
    <col min="12293" max="12293" width="13.375" style="52" customWidth="1"/>
    <col min="12294" max="12294" width="9.125" style="52" customWidth="1"/>
    <col min="12295" max="12295" width="9.25" style="52" customWidth="1"/>
    <col min="12296" max="12296" width="11.25" style="52" customWidth="1"/>
    <col min="12297" max="12297" width="9.5" style="52" customWidth="1"/>
    <col min="12298" max="12544" width="9" style="52"/>
    <col min="12545" max="12545" width="11" style="52" customWidth="1"/>
    <col min="12546" max="12546" width="21" style="52" customWidth="1"/>
    <col min="12547" max="12547" width="21.625" style="52" customWidth="1"/>
    <col min="12548" max="12548" width="12.125" style="52" customWidth="1"/>
    <col min="12549" max="12549" width="13.375" style="52" customWidth="1"/>
    <col min="12550" max="12550" width="9.125" style="52" customWidth="1"/>
    <col min="12551" max="12551" width="9.25" style="52" customWidth="1"/>
    <col min="12552" max="12552" width="11.25" style="52" customWidth="1"/>
    <col min="12553" max="12553" width="9.5" style="52" customWidth="1"/>
    <col min="12554" max="12800" width="9" style="52"/>
    <col min="12801" max="12801" width="11" style="52" customWidth="1"/>
    <col min="12802" max="12802" width="21" style="52" customWidth="1"/>
    <col min="12803" max="12803" width="21.625" style="52" customWidth="1"/>
    <col min="12804" max="12804" width="12.125" style="52" customWidth="1"/>
    <col min="12805" max="12805" width="13.375" style="52" customWidth="1"/>
    <col min="12806" max="12806" width="9.125" style="52" customWidth="1"/>
    <col min="12807" max="12807" width="9.25" style="52" customWidth="1"/>
    <col min="12808" max="12808" width="11.25" style="52" customWidth="1"/>
    <col min="12809" max="12809" width="9.5" style="52" customWidth="1"/>
    <col min="12810" max="13056" width="9" style="52"/>
    <col min="13057" max="13057" width="11" style="52" customWidth="1"/>
    <col min="13058" max="13058" width="21" style="52" customWidth="1"/>
    <col min="13059" max="13059" width="21.625" style="52" customWidth="1"/>
    <col min="13060" max="13060" width="12.125" style="52" customWidth="1"/>
    <col min="13061" max="13061" width="13.375" style="52" customWidth="1"/>
    <col min="13062" max="13062" width="9.125" style="52" customWidth="1"/>
    <col min="13063" max="13063" width="9.25" style="52" customWidth="1"/>
    <col min="13064" max="13064" width="11.25" style="52" customWidth="1"/>
    <col min="13065" max="13065" width="9.5" style="52" customWidth="1"/>
    <col min="13066" max="13312" width="9" style="52"/>
    <col min="13313" max="13313" width="11" style="52" customWidth="1"/>
    <col min="13314" max="13314" width="21" style="52" customWidth="1"/>
    <col min="13315" max="13315" width="21.625" style="52" customWidth="1"/>
    <col min="13316" max="13316" width="12.125" style="52" customWidth="1"/>
    <col min="13317" max="13317" width="13.375" style="52" customWidth="1"/>
    <col min="13318" max="13318" width="9.125" style="52" customWidth="1"/>
    <col min="13319" max="13319" width="9.25" style="52" customWidth="1"/>
    <col min="13320" max="13320" width="11.25" style="52" customWidth="1"/>
    <col min="13321" max="13321" width="9.5" style="52" customWidth="1"/>
    <col min="13322" max="13568" width="9" style="52"/>
    <col min="13569" max="13569" width="11" style="52" customWidth="1"/>
    <col min="13570" max="13570" width="21" style="52" customWidth="1"/>
    <col min="13571" max="13571" width="21.625" style="52" customWidth="1"/>
    <col min="13572" max="13572" width="12.125" style="52" customWidth="1"/>
    <col min="13573" max="13573" width="13.375" style="52" customWidth="1"/>
    <col min="13574" max="13574" width="9.125" style="52" customWidth="1"/>
    <col min="13575" max="13575" width="9.25" style="52" customWidth="1"/>
    <col min="13576" max="13576" width="11.25" style="52" customWidth="1"/>
    <col min="13577" max="13577" width="9.5" style="52" customWidth="1"/>
    <col min="13578" max="13824" width="9" style="52"/>
    <col min="13825" max="13825" width="11" style="52" customWidth="1"/>
    <col min="13826" max="13826" width="21" style="52" customWidth="1"/>
    <col min="13827" max="13827" width="21.625" style="52" customWidth="1"/>
    <col min="13828" max="13828" width="12.125" style="52" customWidth="1"/>
    <col min="13829" max="13829" width="13.375" style="52" customWidth="1"/>
    <col min="13830" max="13830" width="9.125" style="52" customWidth="1"/>
    <col min="13831" max="13831" width="9.25" style="52" customWidth="1"/>
    <col min="13832" max="13832" width="11.25" style="52" customWidth="1"/>
    <col min="13833" max="13833" width="9.5" style="52" customWidth="1"/>
    <col min="13834" max="14080" width="9" style="52"/>
    <col min="14081" max="14081" width="11" style="52" customWidth="1"/>
    <col min="14082" max="14082" width="21" style="52" customWidth="1"/>
    <col min="14083" max="14083" width="21.625" style="52" customWidth="1"/>
    <col min="14084" max="14084" width="12.125" style="52" customWidth="1"/>
    <col min="14085" max="14085" width="13.375" style="52" customWidth="1"/>
    <col min="14086" max="14086" width="9.125" style="52" customWidth="1"/>
    <col min="14087" max="14087" width="9.25" style="52" customWidth="1"/>
    <col min="14088" max="14088" width="11.25" style="52" customWidth="1"/>
    <col min="14089" max="14089" width="9.5" style="52" customWidth="1"/>
    <col min="14090" max="14336" width="9" style="52"/>
    <col min="14337" max="14337" width="11" style="52" customWidth="1"/>
    <col min="14338" max="14338" width="21" style="52" customWidth="1"/>
    <col min="14339" max="14339" width="21.625" style="52" customWidth="1"/>
    <col min="14340" max="14340" width="12.125" style="52" customWidth="1"/>
    <col min="14341" max="14341" width="13.375" style="52" customWidth="1"/>
    <col min="14342" max="14342" width="9.125" style="52" customWidth="1"/>
    <col min="14343" max="14343" width="9.25" style="52" customWidth="1"/>
    <col min="14344" max="14344" width="11.25" style="52" customWidth="1"/>
    <col min="14345" max="14345" width="9.5" style="52" customWidth="1"/>
    <col min="14346" max="14592" width="9" style="52"/>
    <col min="14593" max="14593" width="11" style="52" customWidth="1"/>
    <col min="14594" max="14594" width="21" style="52" customWidth="1"/>
    <col min="14595" max="14595" width="21.625" style="52" customWidth="1"/>
    <col min="14596" max="14596" width="12.125" style="52" customWidth="1"/>
    <col min="14597" max="14597" width="13.375" style="52" customWidth="1"/>
    <col min="14598" max="14598" width="9.125" style="52" customWidth="1"/>
    <col min="14599" max="14599" width="9.25" style="52" customWidth="1"/>
    <col min="14600" max="14600" width="11.25" style="52" customWidth="1"/>
    <col min="14601" max="14601" width="9.5" style="52" customWidth="1"/>
    <col min="14602" max="14848" width="9" style="52"/>
    <col min="14849" max="14849" width="11" style="52" customWidth="1"/>
    <col min="14850" max="14850" width="21" style="52" customWidth="1"/>
    <col min="14851" max="14851" width="21.625" style="52" customWidth="1"/>
    <col min="14852" max="14852" width="12.125" style="52" customWidth="1"/>
    <col min="14853" max="14853" width="13.375" style="52" customWidth="1"/>
    <col min="14854" max="14854" width="9.125" style="52" customWidth="1"/>
    <col min="14855" max="14855" width="9.25" style="52" customWidth="1"/>
    <col min="14856" max="14856" width="11.25" style="52" customWidth="1"/>
    <col min="14857" max="14857" width="9.5" style="52" customWidth="1"/>
    <col min="14858" max="15104" width="9" style="52"/>
    <col min="15105" max="15105" width="11" style="52" customWidth="1"/>
    <col min="15106" max="15106" width="21" style="52" customWidth="1"/>
    <col min="15107" max="15107" width="21.625" style="52" customWidth="1"/>
    <col min="15108" max="15108" width="12.125" style="52" customWidth="1"/>
    <col min="15109" max="15109" width="13.375" style="52" customWidth="1"/>
    <col min="15110" max="15110" width="9.125" style="52" customWidth="1"/>
    <col min="15111" max="15111" width="9.25" style="52" customWidth="1"/>
    <col min="15112" max="15112" width="11.25" style="52" customWidth="1"/>
    <col min="15113" max="15113" width="9.5" style="52" customWidth="1"/>
    <col min="15114" max="15360" width="9" style="52"/>
    <col min="15361" max="15361" width="11" style="52" customWidth="1"/>
    <col min="15362" max="15362" width="21" style="52" customWidth="1"/>
    <col min="15363" max="15363" width="21.625" style="52" customWidth="1"/>
    <col min="15364" max="15364" width="12.125" style="52" customWidth="1"/>
    <col min="15365" max="15365" width="13.375" style="52" customWidth="1"/>
    <col min="15366" max="15366" width="9.125" style="52" customWidth="1"/>
    <col min="15367" max="15367" width="9.25" style="52" customWidth="1"/>
    <col min="15368" max="15368" width="11.25" style="52" customWidth="1"/>
    <col min="15369" max="15369" width="9.5" style="52" customWidth="1"/>
    <col min="15370" max="15616" width="9" style="52"/>
    <col min="15617" max="15617" width="11" style="52" customWidth="1"/>
    <col min="15618" max="15618" width="21" style="52" customWidth="1"/>
    <col min="15619" max="15619" width="21.625" style="52" customWidth="1"/>
    <col min="15620" max="15620" width="12.125" style="52" customWidth="1"/>
    <col min="15621" max="15621" width="13.375" style="52" customWidth="1"/>
    <col min="15622" max="15622" width="9.125" style="52" customWidth="1"/>
    <col min="15623" max="15623" width="9.25" style="52" customWidth="1"/>
    <col min="15624" max="15624" width="11.25" style="52" customWidth="1"/>
    <col min="15625" max="15625" width="9.5" style="52" customWidth="1"/>
    <col min="15626" max="15872" width="9" style="52"/>
    <col min="15873" max="15873" width="11" style="52" customWidth="1"/>
    <col min="15874" max="15874" width="21" style="52" customWidth="1"/>
    <col min="15875" max="15875" width="21.625" style="52" customWidth="1"/>
    <col min="15876" max="15876" width="12.125" style="52" customWidth="1"/>
    <col min="15877" max="15877" width="13.375" style="52" customWidth="1"/>
    <col min="15878" max="15878" width="9.125" style="52" customWidth="1"/>
    <col min="15879" max="15879" width="9.25" style="52" customWidth="1"/>
    <col min="15880" max="15880" width="11.25" style="52" customWidth="1"/>
    <col min="15881" max="15881" width="9.5" style="52" customWidth="1"/>
    <col min="15882" max="16128" width="9" style="52"/>
    <col min="16129" max="16129" width="11" style="52" customWidth="1"/>
    <col min="16130" max="16130" width="21" style="52" customWidth="1"/>
    <col min="16131" max="16131" width="21.625" style="52" customWidth="1"/>
    <col min="16132" max="16132" width="12.125" style="52" customWidth="1"/>
    <col min="16133" max="16133" width="13.375" style="52" customWidth="1"/>
    <col min="16134" max="16134" width="9.125" style="52" customWidth="1"/>
    <col min="16135" max="16135" width="9.25" style="52" customWidth="1"/>
    <col min="16136" max="16136" width="11.25" style="52" customWidth="1"/>
    <col min="16137" max="16137" width="9.5" style="52" customWidth="1"/>
    <col min="16138" max="16384" width="9" style="52"/>
  </cols>
  <sheetData>
    <row r="1" spans="1:83" ht="12" customHeight="1">
      <c r="A1" s="140" t="s">
        <v>50</v>
      </c>
      <c r="B1" s="140"/>
      <c r="C1" s="140"/>
      <c r="D1" s="140"/>
      <c r="E1" s="140"/>
      <c r="F1" s="140"/>
      <c r="G1" s="141"/>
      <c r="H1" s="142" t="s">
        <v>51</v>
      </c>
      <c r="I1" s="143"/>
    </row>
    <row r="2" spans="1:83" ht="12" customHeight="1">
      <c r="A2" s="140"/>
      <c r="B2" s="140"/>
      <c r="C2" s="140"/>
      <c r="D2" s="140"/>
      <c r="E2" s="140"/>
      <c r="F2" s="140"/>
      <c r="G2" s="141"/>
      <c r="H2" s="144"/>
      <c r="I2" s="145"/>
    </row>
    <row r="3" spans="1:83" ht="12" customHeight="1">
      <c r="A3" s="140"/>
      <c r="B3" s="140"/>
      <c r="C3" s="140"/>
      <c r="D3" s="140"/>
      <c r="E3" s="140"/>
      <c r="F3" s="140"/>
      <c r="G3" s="141"/>
      <c r="H3" s="144"/>
      <c r="I3" s="145"/>
    </row>
    <row r="4" spans="1:83" ht="13.5" customHeight="1">
      <c r="A4" s="148" t="s">
        <v>52</v>
      </c>
      <c r="B4" s="148"/>
      <c r="C4" s="148"/>
      <c r="D4" s="148"/>
      <c r="E4" s="148"/>
      <c r="F4" s="148"/>
      <c r="G4" s="149"/>
      <c r="H4" s="146"/>
      <c r="I4" s="147"/>
    </row>
    <row r="5" spans="1:83" ht="8.25" customHeight="1">
      <c r="C5" s="55"/>
      <c r="D5" s="55"/>
    </row>
    <row r="6" spans="1:83" ht="14.25" customHeight="1">
      <c r="A6" s="54" t="s">
        <v>53</v>
      </c>
      <c r="E6" s="52" t="s">
        <v>54</v>
      </c>
    </row>
    <row r="7" spans="1:83" ht="14.25" customHeight="1">
      <c r="A7" s="54" t="s">
        <v>55</v>
      </c>
    </row>
    <row r="8" spans="1:83" ht="14.25" customHeight="1">
      <c r="A8" s="54" t="s">
        <v>56</v>
      </c>
    </row>
    <row r="9" spans="1:83" ht="14.25" customHeight="1">
      <c r="A9" s="54" t="s">
        <v>57</v>
      </c>
    </row>
    <row r="10" spans="1:83" ht="6.75" customHeight="1"/>
    <row r="11" spans="1:83" s="58" customFormat="1" ht="21.75" customHeight="1">
      <c r="A11" s="150" t="s">
        <v>58</v>
      </c>
      <c r="B11" s="152" t="s">
        <v>3</v>
      </c>
      <c r="C11" s="153"/>
      <c r="D11" s="154"/>
      <c r="E11" s="155" t="s">
        <v>59</v>
      </c>
      <c r="F11" s="155"/>
      <c r="G11" s="155"/>
      <c r="H11" s="155"/>
      <c r="I11" s="57" t="s">
        <v>4</v>
      </c>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row>
    <row r="12" spans="1:83" s="58" customFormat="1" ht="30.75" customHeight="1">
      <c r="A12" s="151"/>
      <c r="B12" s="57" t="s">
        <v>60</v>
      </c>
      <c r="C12" s="57" t="s">
        <v>2</v>
      </c>
      <c r="D12" s="57" t="s">
        <v>61</v>
      </c>
      <c r="E12" s="57" t="s">
        <v>1</v>
      </c>
      <c r="F12" s="60" t="s">
        <v>62</v>
      </c>
      <c r="G12" s="60" t="s">
        <v>0</v>
      </c>
      <c r="H12" s="61" t="s">
        <v>63</v>
      </c>
      <c r="I12" s="57"/>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row>
    <row r="13" spans="1:83" s="66" customFormat="1" ht="10.5" customHeight="1">
      <c r="A13" s="62" t="s">
        <v>64</v>
      </c>
      <c r="B13" s="63">
        <v>2</v>
      </c>
      <c r="C13" s="63">
        <v>3</v>
      </c>
      <c r="D13" s="63">
        <v>4</v>
      </c>
      <c r="E13" s="63">
        <v>5</v>
      </c>
      <c r="F13" s="64" t="s">
        <v>65</v>
      </c>
      <c r="G13" s="64" t="s">
        <v>66</v>
      </c>
      <c r="H13" s="63">
        <v>8</v>
      </c>
      <c r="I13" s="63">
        <v>9</v>
      </c>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c r="BE13" s="65"/>
      <c r="BF13" s="65"/>
      <c r="BG13" s="65"/>
      <c r="BH13" s="65"/>
      <c r="BI13" s="65"/>
      <c r="BJ13" s="65"/>
      <c r="BK13" s="65"/>
      <c r="BL13" s="65"/>
      <c r="BM13" s="65"/>
      <c r="BN13" s="65"/>
      <c r="BO13" s="65"/>
      <c r="BP13" s="65"/>
      <c r="BQ13" s="65"/>
      <c r="BR13" s="65"/>
      <c r="BS13" s="65"/>
      <c r="BT13" s="65"/>
      <c r="BU13" s="65"/>
      <c r="BV13" s="65"/>
      <c r="BW13" s="65"/>
      <c r="BX13" s="65"/>
      <c r="BY13" s="65"/>
      <c r="BZ13" s="65"/>
      <c r="CA13" s="65"/>
      <c r="CB13" s="65"/>
      <c r="CC13" s="65"/>
      <c r="CD13" s="65"/>
      <c r="CE13" s="65"/>
    </row>
    <row r="14" spans="1:83" s="75" customFormat="1" ht="18" customHeight="1">
      <c r="A14" s="67">
        <v>42125</v>
      </c>
      <c r="B14" s="22" t="s">
        <v>36</v>
      </c>
      <c r="C14" s="68" t="str">
        <f>VLOOKUP(B14,[3]Vine!$A$5:$F$178,3,0)</f>
        <v>Ba Tri - Bến Tre</v>
      </c>
      <c r="D14" s="68">
        <f>VLOOKUP(B14,[3]Vine!$A$5:$F$178,2,0)</f>
        <v>320775664</v>
      </c>
      <c r="E14" s="69" t="s">
        <v>76</v>
      </c>
      <c r="F14" s="69">
        <v>6075</v>
      </c>
      <c r="G14" s="70">
        <v>14000</v>
      </c>
      <c r="H14" s="71">
        <f t="shared" ref="H14:H25" si="0">F14*G14</f>
        <v>85050000</v>
      </c>
      <c r="I14" s="72"/>
      <c r="J14" s="73"/>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row>
    <row r="15" spans="1:83" s="75" customFormat="1" ht="18" customHeight="1">
      <c r="A15" s="67">
        <v>42125</v>
      </c>
      <c r="B15" s="22" t="s">
        <v>38</v>
      </c>
      <c r="C15" s="68" t="str">
        <f>VLOOKUP(B15,[3]Vine!$A$5:$F$178,3,0)</f>
        <v>Ba Tri - Bến Tre</v>
      </c>
      <c r="D15" s="68">
        <f>VLOOKUP(B15,[3]Vine!$A$5:$F$178,2,0)</f>
        <v>320807672</v>
      </c>
      <c r="E15" s="69" t="s">
        <v>76</v>
      </c>
      <c r="F15" s="69">
        <v>5076</v>
      </c>
      <c r="G15" s="70">
        <v>14000</v>
      </c>
      <c r="H15" s="71">
        <f t="shared" si="0"/>
        <v>71064000</v>
      </c>
      <c r="I15" s="76"/>
      <c r="J15" s="73"/>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row>
    <row r="16" spans="1:83" s="75" customFormat="1" ht="18" customHeight="1">
      <c r="A16" s="67">
        <v>42125</v>
      </c>
      <c r="B16" s="22" t="s">
        <v>31</v>
      </c>
      <c r="C16" s="68" t="str">
        <f>VLOOKUP(B16,[3]Vine!$A$5:$F$178,3,0)</f>
        <v>Ba Tri - Bến Tre</v>
      </c>
      <c r="D16" s="68">
        <f>VLOOKUP(B16,[3]Vine!$A$5:$F$178,2,0)</f>
        <v>320881573</v>
      </c>
      <c r="E16" s="69" t="s">
        <v>76</v>
      </c>
      <c r="F16" s="69">
        <v>6740</v>
      </c>
      <c r="G16" s="70">
        <v>14000</v>
      </c>
      <c r="H16" s="71">
        <f t="shared" si="0"/>
        <v>94360000</v>
      </c>
      <c r="I16" s="76"/>
      <c r="J16" s="73"/>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row>
    <row r="17" spans="1:83" s="75" customFormat="1" ht="18" customHeight="1">
      <c r="A17" s="67">
        <v>42125</v>
      </c>
      <c r="B17" s="22" t="s">
        <v>32</v>
      </c>
      <c r="C17" s="68" t="str">
        <f>VLOOKUP(B17,[3]Vine!$A$5:$F$178,3,0)</f>
        <v>Ba Tri - Bến Tre</v>
      </c>
      <c r="D17" s="68">
        <f>VLOOKUP(B17,[3]Vine!$A$5:$F$178,2,0)</f>
        <v>320883374</v>
      </c>
      <c r="E17" s="69" t="s">
        <v>76</v>
      </c>
      <c r="F17" s="69">
        <v>6049</v>
      </c>
      <c r="G17" s="70">
        <v>14000</v>
      </c>
      <c r="H17" s="71">
        <f t="shared" si="0"/>
        <v>84686000</v>
      </c>
      <c r="I17" s="76"/>
      <c r="J17" s="73"/>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row>
    <row r="18" spans="1:83" s="75" customFormat="1" ht="18" customHeight="1">
      <c r="A18" s="67">
        <v>42133</v>
      </c>
      <c r="B18" s="1" t="s">
        <v>44</v>
      </c>
      <c r="C18" s="68" t="str">
        <f>VLOOKUP(B18,[3]Vine!$A$5:$F$178,3,0)</f>
        <v>Giồng Trôm - Bến Tre</v>
      </c>
      <c r="D18" s="68">
        <f>VLOOKUP(B18,[3]Vine!$A$5:$F$178,2,0)</f>
        <v>320876542</v>
      </c>
      <c r="E18" s="69" t="s">
        <v>76</v>
      </c>
      <c r="F18" s="69">
        <v>6083</v>
      </c>
      <c r="G18" s="70">
        <v>14000</v>
      </c>
      <c r="H18" s="71">
        <f t="shared" si="0"/>
        <v>85162000</v>
      </c>
      <c r="I18" s="76"/>
      <c r="J18" s="73"/>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row>
    <row r="19" spans="1:83" s="75" customFormat="1" ht="18" customHeight="1">
      <c r="A19" s="67">
        <v>42133</v>
      </c>
      <c r="B19" s="1" t="s">
        <v>45</v>
      </c>
      <c r="C19" s="68" t="str">
        <f>VLOOKUP(B19,[3]Vine!$A$5:$F$178,3,0)</f>
        <v>Giồng Trôm - Bến Tre</v>
      </c>
      <c r="D19" s="68">
        <f>VLOOKUP(B19,[3]Vine!$A$5:$F$178,2,0)</f>
        <v>320876558</v>
      </c>
      <c r="E19" s="69" t="s">
        <v>76</v>
      </c>
      <c r="F19" s="69">
        <v>5930</v>
      </c>
      <c r="G19" s="70">
        <v>14000</v>
      </c>
      <c r="H19" s="71">
        <f t="shared" si="0"/>
        <v>83020000</v>
      </c>
      <c r="I19" s="76"/>
      <c r="J19" s="73"/>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row>
    <row r="20" spans="1:83" s="75" customFormat="1" ht="18" customHeight="1">
      <c r="A20" s="67">
        <v>42133</v>
      </c>
      <c r="B20" s="1" t="s">
        <v>46</v>
      </c>
      <c r="C20" s="68" t="str">
        <f>VLOOKUP(B20,[3]Vine!$A$5:$F$178,3,0)</f>
        <v>Giồng Trôm - Bến Tre</v>
      </c>
      <c r="D20" s="68">
        <f>VLOOKUP(B20,[3]Vine!$A$5:$F$178,2,0)</f>
        <v>320878054</v>
      </c>
      <c r="E20" s="69" t="s">
        <v>76</v>
      </c>
      <c r="F20" s="69">
        <v>5540</v>
      </c>
      <c r="G20" s="70">
        <v>14000</v>
      </c>
      <c r="H20" s="71">
        <f>F20*G20</f>
        <v>77560000</v>
      </c>
      <c r="I20" s="76"/>
      <c r="J20" s="73"/>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row>
    <row r="21" spans="1:83" s="75" customFormat="1" ht="18" customHeight="1">
      <c r="A21" s="67">
        <v>42133</v>
      </c>
      <c r="B21" s="22" t="s">
        <v>32</v>
      </c>
      <c r="C21" s="68" t="str">
        <f>VLOOKUP(B21,[3]Vine!$A$5:$F$178,3,0)</f>
        <v>Ba Tri - Bến Tre</v>
      </c>
      <c r="D21" s="68">
        <f>VLOOKUP(B21,[3]Vine!$A$5:$F$178,2,0)</f>
        <v>320883374</v>
      </c>
      <c r="E21" s="69" t="s">
        <v>76</v>
      </c>
      <c r="F21" s="69">
        <v>6073</v>
      </c>
      <c r="G21" s="70">
        <v>14000</v>
      </c>
      <c r="H21" s="71">
        <f t="shared" ref="H21:H22" si="1">F21*G21</f>
        <v>85022000</v>
      </c>
      <c r="I21" s="76"/>
      <c r="J21" s="73"/>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row>
    <row r="22" spans="1:83" s="75" customFormat="1" ht="18" customHeight="1">
      <c r="A22" s="67">
        <v>42135</v>
      </c>
      <c r="B22" s="22" t="s">
        <v>32</v>
      </c>
      <c r="C22" s="68" t="str">
        <f>VLOOKUP(B22,[3]Vine!$A$5:$F$178,3,0)</f>
        <v>Ba Tri - Bến Tre</v>
      </c>
      <c r="D22" s="68">
        <f>VLOOKUP(B22,[3]Vine!$A$5:$F$178,2,0)</f>
        <v>320883374</v>
      </c>
      <c r="E22" s="69" t="s">
        <v>76</v>
      </c>
      <c r="F22" s="69">
        <v>5203</v>
      </c>
      <c r="G22" s="70">
        <v>14000</v>
      </c>
      <c r="H22" s="71">
        <f t="shared" si="1"/>
        <v>72842000</v>
      </c>
      <c r="I22" s="76"/>
      <c r="J22" s="73"/>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row>
    <row r="23" spans="1:83" s="75" customFormat="1" ht="18" customHeight="1">
      <c r="A23" s="67">
        <v>42135</v>
      </c>
      <c r="B23" s="22" t="s">
        <v>31</v>
      </c>
      <c r="C23" s="68" t="str">
        <f>VLOOKUP(B23,[3]Vine!$A$5:$F$178,3,0)</f>
        <v>Ba Tri - Bến Tre</v>
      </c>
      <c r="D23" s="68">
        <f>VLOOKUP(B23,[3]Vine!$A$5:$F$178,2,0)</f>
        <v>320881573</v>
      </c>
      <c r="E23" s="69" t="s">
        <v>76</v>
      </c>
      <c r="F23" s="69">
        <v>6073</v>
      </c>
      <c r="G23" s="70">
        <v>14000</v>
      </c>
      <c r="H23" s="71">
        <f>F23*G23</f>
        <v>85022000</v>
      </c>
      <c r="I23" s="76"/>
      <c r="J23" s="73"/>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row>
    <row r="24" spans="1:83" s="75" customFormat="1" ht="18" customHeight="1">
      <c r="A24" s="67">
        <v>42135</v>
      </c>
      <c r="B24" s="1" t="s">
        <v>44</v>
      </c>
      <c r="C24" s="68" t="str">
        <f>VLOOKUP(B24,[3]Vine!$A$5:$F$178,3,0)</f>
        <v>Giồng Trôm - Bến Tre</v>
      </c>
      <c r="D24" s="68">
        <f>VLOOKUP(B24,[3]Vine!$A$5:$F$178,2,0)</f>
        <v>320876542</v>
      </c>
      <c r="E24" s="69" t="s">
        <v>76</v>
      </c>
      <c r="F24" s="69">
        <v>5106</v>
      </c>
      <c r="G24" s="70">
        <v>14000</v>
      </c>
      <c r="H24" s="71">
        <f>F24*G24</f>
        <v>71484000</v>
      </c>
      <c r="I24" s="76"/>
      <c r="J24" s="73"/>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row>
    <row r="25" spans="1:83" s="75" customFormat="1" ht="18" customHeight="1">
      <c r="A25" s="67">
        <v>42135</v>
      </c>
      <c r="B25" s="1" t="s">
        <v>45</v>
      </c>
      <c r="C25" s="68" t="str">
        <f>VLOOKUP(B25,[3]Vine!$A$5:$F$178,3,0)</f>
        <v>Giồng Trôm - Bến Tre</v>
      </c>
      <c r="D25" s="68">
        <f>VLOOKUP(B25,[3]Vine!$A$5:$F$178,2,0)</f>
        <v>320876558</v>
      </c>
      <c r="E25" s="69" t="s">
        <v>76</v>
      </c>
      <c r="F25" s="69">
        <f>70840-SUM(F14:F24)</f>
        <v>6892</v>
      </c>
      <c r="G25" s="70">
        <v>14000</v>
      </c>
      <c r="H25" s="71">
        <f t="shared" si="0"/>
        <v>96488000</v>
      </c>
      <c r="I25" s="76"/>
      <c r="J25" s="73"/>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row>
    <row r="26" spans="1:83" s="75" customFormat="1" ht="12" customHeight="1">
      <c r="A26" s="67"/>
      <c r="B26" s="22"/>
      <c r="C26" s="68"/>
      <c r="D26" s="68"/>
      <c r="E26" s="69"/>
      <c r="F26" s="69"/>
      <c r="G26" s="70"/>
      <c r="H26" s="71"/>
      <c r="I26" s="71"/>
      <c r="J26" s="73"/>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row>
    <row r="27" spans="1:83" ht="18.75" customHeight="1">
      <c r="A27" s="54" t="s">
        <v>67</v>
      </c>
      <c r="C27" s="77">
        <f>SUM(H14:H26)</f>
        <v>991760000</v>
      </c>
      <c r="D27" s="77"/>
    </row>
    <row r="28" spans="1:83" ht="12.75" customHeight="1">
      <c r="C28" s="78"/>
      <c r="D28" s="56"/>
      <c r="G28" s="79" t="s">
        <v>68</v>
      </c>
      <c r="H28" s="80"/>
      <c r="I28" s="80"/>
    </row>
    <row r="29" spans="1:83">
      <c r="B29" s="81" t="s">
        <v>69</v>
      </c>
      <c r="G29" s="82" t="s">
        <v>70</v>
      </c>
    </row>
    <row r="30" spans="1:83">
      <c r="B30" s="83" t="s">
        <v>71</v>
      </c>
      <c r="D30" s="84"/>
      <c r="G30" s="85" t="s">
        <v>72</v>
      </c>
    </row>
    <row r="31" spans="1:83">
      <c r="B31" s="83"/>
      <c r="D31" s="84"/>
      <c r="G31" s="85"/>
    </row>
    <row r="32" spans="1:83">
      <c r="B32" s="83"/>
      <c r="D32" s="84"/>
      <c r="G32" s="85"/>
    </row>
    <row r="33" spans="1:9">
      <c r="B33" s="83"/>
      <c r="D33" s="84"/>
      <c r="G33" s="85"/>
    </row>
    <row r="34" spans="1:9">
      <c r="B34" s="83"/>
      <c r="D34" s="84"/>
      <c r="G34" s="85"/>
    </row>
    <row r="35" spans="1:9" ht="17.25" customHeight="1">
      <c r="B35" s="86" t="s">
        <v>5</v>
      </c>
      <c r="C35" s="86"/>
      <c r="F35" s="137"/>
      <c r="G35" s="137"/>
      <c r="H35" s="137"/>
    </row>
    <row r="37" spans="1:9">
      <c r="A37" s="87" t="s">
        <v>73</v>
      </c>
    </row>
    <row r="38" spans="1:9" ht="33.75" customHeight="1">
      <c r="A38" s="138" t="s">
        <v>74</v>
      </c>
      <c r="B38" s="139"/>
      <c r="C38" s="139"/>
      <c r="D38" s="139"/>
      <c r="E38" s="139"/>
      <c r="F38" s="139"/>
      <c r="G38" s="139"/>
      <c r="H38" s="139"/>
      <c r="I38" s="139"/>
    </row>
    <row r="39" spans="1:9" ht="33.75" customHeight="1">
      <c r="A39" s="138" t="s">
        <v>75</v>
      </c>
      <c r="B39" s="138"/>
      <c r="C39" s="138"/>
      <c r="D39" s="138"/>
      <c r="E39" s="138"/>
      <c r="F39" s="138"/>
      <c r="G39" s="138"/>
      <c r="H39" s="138"/>
      <c r="I39" s="138"/>
    </row>
  </sheetData>
  <mergeCells count="9">
    <mergeCell ref="F35:H35"/>
    <mergeCell ref="A38:I38"/>
    <mergeCell ref="A39:I39"/>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dimension ref="A1:L44"/>
  <sheetViews>
    <sheetView workbookViewId="0">
      <selection activeCell="D38" sqref="D38"/>
    </sheetView>
  </sheetViews>
  <sheetFormatPr defaultRowHeight="15.75"/>
  <cols>
    <col min="1" max="1" width="4.25" style="8" customWidth="1"/>
    <col min="2" max="2" width="9.375" style="35" customWidth="1"/>
    <col min="3" max="3" width="19.375" style="8" customWidth="1"/>
    <col min="4" max="4" width="21.375" style="49" customWidth="1"/>
    <col min="5" max="5" width="13.625" style="49" hidden="1" customWidth="1"/>
    <col min="6" max="6" width="14.375" style="8" customWidth="1"/>
    <col min="7" max="7" width="11.625" style="49" customWidth="1"/>
    <col min="8" max="8" width="12.375" style="38" customWidth="1"/>
    <col min="9" max="9" width="14.375" style="39" bestFit="1" customWidth="1"/>
    <col min="10" max="10" width="13.5" style="40" customWidth="1"/>
    <col min="11" max="11" width="8.875" style="49" customWidth="1"/>
    <col min="12" max="12" width="14.375" style="8" bestFit="1" customWidth="1"/>
    <col min="13" max="256" width="9" style="8"/>
    <col min="257" max="257" width="4.25" style="8" customWidth="1"/>
    <col min="258" max="258" width="9.375" style="8" customWidth="1"/>
    <col min="259" max="259" width="19.375" style="8" customWidth="1"/>
    <col min="260" max="260" width="21.375" style="8" customWidth="1"/>
    <col min="261" max="261" width="0" style="8" hidden="1" customWidth="1"/>
    <col min="262" max="262" width="14.375" style="8" customWidth="1"/>
    <col min="263" max="263" width="11.625" style="8" customWidth="1"/>
    <col min="264" max="264" width="12.375" style="8" customWidth="1"/>
    <col min="265" max="265" width="14.375" style="8" bestFit="1" customWidth="1"/>
    <col min="266" max="266" width="13.5" style="8" customWidth="1"/>
    <col min="267" max="267" width="8.875" style="8" customWidth="1"/>
    <col min="268" max="268" width="14.375" style="8" bestFit="1" customWidth="1"/>
    <col min="269" max="512" width="9" style="8"/>
    <col min="513" max="513" width="4.25" style="8" customWidth="1"/>
    <col min="514" max="514" width="9.375" style="8" customWidth="1"/>
    <col min="515" max="515" width="19.375" style="8" customWidth="1"/>
    <col min="516" max="516" width="21.375" style="8" customWidth="1"/>
    <col min="517" max="517" width="0" style="8" hidden="1" customWidth="1"/>
    <col min="518" max="518" width="14.375" style="8" customWidth="1"/>
    <col min="519" max="519" width="11.625" style="8" customWidth="1"/>
    <col min="520" max="520" width="12.375" style="8" customWidth="1"/>
    <col min="521" max="521" width="14.375" style="8" bestFit="1" customWidth="1"/>
    <col min="522" max="522" width="13.5" style="8" customWidth="1"/>
    <col min="523" max="523" width="8.875" style="8" customWidth="1"/>
    <col min="524" max="524" width="14.375" style="8" bestFit="1" customWidth="1"/>
    <col min="525" max="768" width="9" style="8"/>
    <col min="769" max="769" width="4.25" style="8" customWidth="1"/>
    <col min="770" max="770" width="9.375" style="8" customWidth="1"/>
    <col min="771" max="771" width="19.375" style="8" customWidth="1"/>
    <col min="772" max="772" width="21.375" style="8" customWidth="1"/>
    <col min="773" max="773" width="0" style="8" hidden="1" customWidth="1"/>
    <col min="774" max="774" width="14.375" style="8" customWidth="1"/>
    <col min="775" max="775" width="11.625" style="8" customWidth="1"/>
    <col min="776" max="776" width="12.375" style="8" customWidth="1"/>
    <col min="777" max="777" width="14.375" style="8" bestFit="1" customWidth="1"/>
    <col min="778" max="778" width="13.5" style="8" customWidth="1"/>
    <col min="779" max="779" width="8.875" style="8" customWidth="1"/>
    <col min="780" max="780" width="14.375" style="8" bestFit="1" customWidth="1"/>
    <col min="781" max="1024" width="9" style="8"/>
    <col min="1025" max="1025" width="4.25" style="8" customWidth="1"/>
    <col min="1026" max="1026" width="9.375" style="8" customWidth="1"/>
    <col min="1027" max="1027" width="19.375" style="8" customWidth="1"/>
    <col min="1028" max="1028" width="21.375" style="8" customWidth="1"/>
    <col min="1029" max="1029" width="0" style="8" hidden="1" customWidth="1"/>
    <col min="1030" max="1030" width="14.375" style="8" customWidth="1"/>
    <col min="1031" max="1031" width="11.625" style="8" customWidth="1"/>
    <col min="1032" max="1032" width="12.375" style="8" customWidth="1"/>
    <col min="1033" max="1033" width="14.375" style="8" bestFit="1" customWidth="1"/>
    <col min="1034" max="1034" width="13.5" style="8" customWidth="1"/>
    <col min="1035" max="1035" width="8.875" style="8" customWidth="1"/>
    <col min="1036" max="1036" width="14.375" style="8" bestFit="1" customWidth="1"/>
    <col min="1037" max="1280" width="9" style="8"/>
    <col min="1281" max="1281" width="4.25" style="8" customWidth="1"/>
    <col min="1282" max="1282" width="9.375" style="8" customWidth="1"/>
    <col min="1283" max="1283" width="19.375" style="8" customWidth="1"/>
    <col min="1284" max="1284" width="21.375" style="8" customWidth="1"/>
    <col min="1285" max="1285" width="0" style="8" hidden="1" customWidth="1"/>
    <col min="1286" max="1286" width="14.375" style="8" customWidth="1"/>
    <col min="1287" max="1287" width="11.625" style="8" customWidth="1"/>
    <col min="1288" max="1288" width="12.375" style="8" customWidth="1"/>
    <col min="1289" max="1289" width="14.375" style="8" bestFit="1" customWidth="1"/>
    <col min="1290" max="1290" width="13.5" style="8" customWidth="1"/>
    <col min="1291" max="1291" width="8.875" style="8" customWidth="1"/>
    <col min="1292" max="1292" width="14.375" style="8" bestFit="1" customWidth="1"/>
    <col min="1293" max="1536" width="9" style="8"/>
    <col min="1537" max="1537" width="4.25" style="8" customWidth="1"/>
    <col min="1538" max="1538" width="9.375" style="8" customWidth="1"/>
    <col min="1539" max="1539" width="19.375" style="8" customWidth="1"/>
    <col min="1540" max="1540" width="21.375" style="8" customWidth="1"/>
    <col min="1541" max="1541" width="0" style="8" hidden="1" customWidth="1"/>
    <col min="1542" max="1542" width="14.375" style="8" customWidth="1"/>
    <col min="1543" max="1543" width="11.625" style="8" customWidth="1"/>
    <col min="1544" max="1544" width="12.375" style="8" customWidth="1"/>
    <col min="1545" max="1545" width="14.375" style="8" bestFit="1" customWidth="1"/>
    <col min="1546" max="1546" width="13.5" style="8" customWidth="1"/>
    <col min="1547" max="1547" width="8.875" style="8" customWidth="1"/>
    <col min="1548" max="1548" width="14.375" style="8" bestFit="1" customWidth="1"/>
    <col min="1549" max="1792" width="9" style="8"/>
    <col min="1793" max="1793" width="4.25" style="8" customWidth="1"/>
    <col min="1794" max="1794" width="9.375" style="8" customWidth="1"/>
    <col min="1795" max="1795" width="19.375" style="8" customWidth="1"/>
    <col min="1796" max="1796" width="21.375" style="8" customWidth="1"/>
    <col min="1797" max="1797" width="0" style="8" hidden="1" customWidth="1"/>
    <col min="1798" max="1798" width="14.375" style="8" customWidth="1"/>
    <col min="1799" max="1799" width="11.625" style="8" customWidth="1"/>
    <col min="1800" max="1800" width="12.375" style="8" customWidth="1"/>
    <col min="1801" max="1801" width="14.375" style="8" bestFit="1" customWidth="1"/>
    <col min="1802" max="1802" width="13.5" style="8" customWidth="1"/>
    <col min="1803" max="1803" width="8.875" style="8" customWidth="1"/>
    <col min="1804" max="1804" width="14.375" style="8" bestFit="1" customWidth="1"/>
    <col min="1805" max="2048" width="9" style="8"/>
    <col min="2049" max="2049" width="4.25" style="8" customWidth="1"/>
    <col min="2050" max="2050" width="9.375" style="8" customWidth="1"/>
    <col min="2051" max="2051" width="19.375" style="8" customWidth="1"/>
    <col min="2052" max="2052" width="21.375" style="8" customWidth="1"/>
    <col min="2053" max="2053" width="0" style="8" hidden="1" customWidth="1"/>
    <col min="2054" max="2054" width="14.375" style="8" customWidth="1"/>
    <col min="2055" max="2055" width="11.625" style="8" customWidth="1"/>
    <col min="2056" max="2056" width="12.375" style="8" customWidth="1"/>
    <col min="2057" max="2057" width="14.375" style="8" bestFit="1" customWidth="1"/>
    <col min="2058" max="2058" width="13.5" style="8" customWidth="1"/>
    <col min="2059" max="2059" width="8.875" style="8" customWidth="1"/>
    <col min="2060" max="2060" width="14.375" style="8" bestFit="1" customWidth="1"/>
    <col min="2061" max="2304" width="9" style="8"/>
    <col min="2305" max="2305" width="4.25" style="8" customWidth="1"/>
    <col min="2306" max="2306" width="9.375" style="8" customWidth="1"/>
    <col min="2307" max="2307" width="19.375" style="8" customWidth="1"/>
    <col min="2308" max="2308" width="21.375" style="8" customWidth="1"/>
    <col min="2309" max="2309" width="0" style="8" hidden="1" customWidth="1"/>
    <col min="2310" max="2310" width="14.375" style="8" customWidth="1"/>
    <col min="2311" max="2311" width="11.625" style="8" customWidth="1"/>
    <col min="2312" max="2312" width="12.375" style="8" customWidth="1"/>
    <col min="2313" max="2313" width="14.375" style="8" bestFit="1" customWidth="1"/>
    <col min="2314" max="2314" width="13.5" style="8" customWidth="1"/>
    <col min="2315" max="2315" width="8.875" style="8" customWidth="1"/>
    <col min="2316" max="2316" width="14.375" style="8" bestFit="1" customWidth="1"/>
    <col min="2317" max="2560" width="9" style="8"/>
    <col min="2561" max="2561" width="4.25" style="8" customWidth="1"/>
    <col min="2562" max="2562" width="9.375" style="8" customWidth="1"/>
    <col min="2563" max="2563" width="19.375" style="8" customWidth="1"/>
    <col min="2564" max="2564" width="21.375" style="8" customWidth="1"/>
    <col min="2565" max="2565" width="0" style="8" hidden="1" customWidth="1"/>
    <col min="2566" max="2566" width="14.375" style="8" customWidth="1"/>
    <col min="2567" max="2567" width="11.625" style="8" customWidth="1"/>
    <col min="2568" max="2568" width="12.375" style="8" customWidth="1"/>
    <col min="2569" max="2569" width="14.375" style="8" bestFit="1" customWidth="1"/>
    <col min="2570" max="2570" width="13.5" style="8" customWidth="1"/>
    <col min="2571" max="2571" width="8.875" style="8" customWidth="1"/>
    <col min="2572" max="2572" width="14.375" style="8" bestFit="1" customWidth="1"/>
    <col min="2573" max="2816" width="9" style="8"/>
    <col min="2817" max="2817" width="4.25" style="8" customWidth="1"/>
    <col min="2818" max="2818" width="9.375" style="8" customWidth="1"/>
    <col min="2819" max="2819" width="19.375" style="8" customWidth="1"/>
    <col min="2820" max="2820" width="21.375" style="8" customWidth="1"/>
    <col min="2821" max="2821" width="0" style="8" hidden="1" customWidth="1"/>
    <col min="2822" max="2822" width="14.375" style="8" customWidth="1"/>
    <col min="2823" max="2823" width="11.625" style="8" customWidth="1"/>
    <col min="2824" max="2824" width="12.375" style="8" customWidth="1"/>
    <col min="2825" max="2825" width="14.375" style="8" bestFit="1" customWidth="1"/>
    <col min="2826" max="2826" width="13.5" style="8" customWidth="1"/>
    <col min="2827" max="2827" width="8.875" style="8" customWidth="1"/>
    <col min="2828" max="2828" width="14.375" style="8" bestFit="1" customWidth="1"/>
    <col min="2829" max="3072" width="9" style="8"/>
    <col min="3073" max="3073" width="4.25" style="8" customWidth="1"/>
    <col min="3074" max="3074" width="9.375" style="8" customWidth="1"/>
    <col min="3075" max="3075" width="19.375" style="8" customWidth="1"/>
    <col min="3076" max="3076" width="21.375" style="8" customWidth="1"/>
    <col min="3077" max="3077" width="0" style="8" hidden="1" customWidth="1"/>
    <col min="3078" max="3078" width="14.375" style="8" customWidth="1"/>
    <col min="3079" max="3079" width="11.625" style="8" customWidth="1"/>
    <col min="3080" max="3080" width="12.375" style="8" customWidth="1"/>
    <col min="3081" max="3081" width="14.375" style="8" bestFit="1" customWidth="1"/>
    <col min="3082" max="3082" width="13.5" style="8" customWidth="1"/>
    <col min="3083" max="3083" width="8.875" style="8" customWidth="1"/>
    <col min="3084" max="3084" width="14.375" style="8" bestFit="1" customWidth="1"/>
    <col min="3085" max="3328" width="9" style="8"/>
    <col min="3329" max="3329" width="4.25" style="8" customWidth="1"/>
    <col min="3330" max="3330" width="9.375" style="8" customWidth="1"/>
    <col min="3331" max="3331" width="19.375" style="8" customWidth="1"/>
    <col min="3332" max="3332" width="21.375" style="8" customWidth="1"/>
    <col min="3333" max="3333" width="0" style="8" hidden="1" customWidth="1"/>
    <col min="3334" max="3334" width="14.375" style="8" customWidth="1"/>
    <col min="3335" max="3335" width="11.625" style="8" customWidth="1"/>
    <col min="3336" max="3336" width="12.375" style="8" customWidth="1"/>
    <col min="3337" max="3337" width="14.375" style="8" bestFit="1" customWidth="1"/>
    <col min="3338" max="3338" width="13.5" style="8" customWidth="1"/>
    <col min="3339" max="3339" width="8.875" style="8" customWidth="1"/>
    <col min="3340" max="3340" width="14.375" style="8" bestFit="1" customWidth="1"/>
    <col min="3341" max="3584" width="9" style="8"/>
    <col min="3585" max="3585" width="4.25" style="8" customWidth="1"/>
    <col min="3586" max="3586" width="9.375" style="8" customWidth="1"/>
    <col min="3587" max="3587" width="19.375" style="8" customWidth="1"/>
    <col min="3588" max="3588" width="21.375" style="8" customWidth="1"/>
    <col min="3589" max="3589" width="0" style="8" hidden="1" customWidth="1"/>
    <col min="3590" max="3590" width="14.375" style="8" customWidth="1"/>
    <col min="3591" max="3591" width="11.625" style="8" customWidth="1"/>
    <col min="3592" max="3592" width="12.375" style="8" customWidth="1"/>
    <col min="3593" max="3593" width="14.375" style="8" bestFit="1" customWidth="1"/>
    <col min="3594" max="3594" width="13.5" style="8" customWidth="1"/>
    <col min="3595" max="3595" width="8.875" style="8" customWidth="1"/>
    <col min="3596" max="3596" width="14.375" style="8" bestFit="1" customWidth="1"/>
    <col min="3597" max="3840" width="9" style="8"/>
    <col min="3841" max="3841" width="4.25" style="8" customWidth="1"/>
    <col min="3842" max="3842" width="9.375" style="8" customWidth="1"/>
    <col min="3843" max="3843" width="19.375" style="8" customWidth="1"/>
    <col min="3844" max="3844" width="21.375" style="8" customWidth="1"/>
    <col min="3845" max="3845" width="0" style="8" hidden="1" customWidth="1"/>
    <col min="3846" max="3846" width="14.375" style="8" customWidth="1"/>
    <col min="3847" max="3847" width="11.625" style="8" customWidth="1"/>
    <col min="3848" max="3848" width="12.375" style="8" customWidth="1"/>
    <col min="3849" max="3849" width="14.375" style="8" bestFit="1" customWidth="1"/>
    <col min="3850" max="3850" width="13.5" style="8" customWidth="1"/>
    <col min="3851" max="3851" width="8.875" style="8" customWidth="1"/>
    <col min="3852" max="3852" width="14.375" style="8" bestFit="1" customWidth="1"/>
    <col min="3853" max="4096" width="9" style="8"/>
    <col min="4097" max="4097" width="4.25" style="8" customWidth="1"/>
    <col min="4098" max="4098" width="9.375" style="8" customWidth="1"/>
    <col min="4099" max="4099" width="19.375" style="8" customWidth="1"/>
    <col min="4100" max="4100" width="21.375" style="8" customWidth="1"/>
    <col min="4101" max="4101" width="0" style="8" hidden="1" customWidth="1"/>
    <col min="4102" max="4102" width="14.375" style="8" customWidth="1"/>
    <col min="4103" max="4103" width="11.625" style="8" customWidth="1"/>
    <col min="4104" max="4104" width="12.375" style="8" customWidth="1"/>
    <col min="4105" max="4105" width="14.375" style="8" bestFit="1" customWidth="1"/>
    <col min="4106" max="4106" width="13.5" style="8" customWidth="1"/>
    <col min="4107" max="4107" width="8.875" style="8" customWidth="1"/>
    <col min="4108" max="4108" width="14.375" style="8" bestFit="1" customWidth="1"/>
    <col min="4109" max="4352" width="9" style="8"/>
    <col min="4353" max="4353" width="4.25" style="8" customWidth="1"/>
    <col min="4354" max="4354" width="9.375" style="8" customWidth="1"/>
    <col min="4355" max="4355" width="19.375" style="8" customWidth="1"/>
    <col min="4356" max="4356" width="21.375" style="8" customWidth="1"/>
    <col min="4357" max="4357" width="0" style="8" hidden="1" customWidth="1"/>
    <col min="4358" max="4358" width="14.375" style="8" customWidth="1"/>
    <col min="4359" max="4359" width="11.625" style="8" customWidth="1"/>
    <col min="4360" max="4360" width="12.375" style="8" customWidth="1"/>
    <col min="4361" max="4361" width="14.375" style="8" bestFit="1" customWidth="1"/>
    <col min="4362" max="4362" width="13.5" style="8" customWidth="1"/>
    <col min="4363" max="4363" width="8.875" style="8" customWidth="1"/>
    <col min="4364" max="4364" width="14.375" style="8" bestFit="1" customWidth="1"/>
    <col min="4365" max="4608" width="9" style="8"/>
    <col min="4609" max="4609" width="4.25" style="8" customWidth="1"/>
    <col min="4610" max="4610" width="9.375" style="8" customWidth="1"/>
    <col min="4611" max="4611" width="19.375" style="8" customWidth="1"/>
    <col min="4612" max="4612" width="21.375" style="8" customWidth="1"/>
    <col min="4613" max="4613" width="0" style="8" hidden="1" customWidth="1"/>
    <col min="4614" max="4614" width="14.375" style="8" customWidth="1"/>
    <col min="4615" max="4615" width="11.625" style="8" customWidth="1"/>
    <col min="4616" max="4616" width="12.375" style="8" customWidth="1"/>
    <col min="4617" max="4617" width="14.375" style="8" bestFit="1" customWidth="1"/>
    <col min="4618" max="4618" width="13.5" style="8" customWidth="1"/>
    <col min="4619" max="4619" width="8.875" style="8" customWidth="1"/>
    <col min="4620" max="4620" width="14.375" style="8" bestFit="1" customWidth="1"/>
    <col min="4621" max="4864" width="9" style="8"/>
    <col min="4865" max="4865" width="4.25" style="8" customWidth="1"/>
    <col min="4866" max="4866" width="9.375" style="8" customWidth="1"/>
    <col min="4867" max="4867" width="19.375" style="8" customWidth="1"/>
    <col min="4868" max="4868" width="21.375" style="8" customWidth="1"/>
    <col min="4869" max="4869" width="0" style="8" hidden="1" customWidth="1"/>
    <col min="4870" max="4870" width="14.375" style="8" customWidth="1"/>
    <col min="4871" max="4871" width="11.625" style="8" customWidth="1"/>
    <col min="4872" max="4872" width="12.375" style="8" customWidth="1"/>
    <col min="4873" max="4873" width="14.375" style="8" bestFit="1" customWidth="1"/>
    <col min="4874" max="4874" width="13.5" style="8" customWidth="1"/>
    <col min="4875" max="4875" width="8.875" style="8" customWidth="1"/>
    <col min="4876" max="4876" width="14.375" style="8" bestFit="1" customWidth="1"/>
    <col min="4877" max="5120" width="9" style="8"/>
    <col min="5121" max="5121" width="4.25" style="8" customWidth="1"/>
    <col min="5122" max="5122" width="9.375" style="8" customWidth="1"/>
    <col min="5123" max="5123" width="19.375" style="8" customWidth="1"/>
    <col min="5124" max="5124" width="21.375" style="8" customWidth="1"/>
    <col min="5125" max="5125" width="0" style="8" hidden="1" customWidth="1"/>
    <col min="5126" max="5126" width="14.375" style="8" customWidth="1"/>
    <col min="5127" max="5127" width="11.625" style="8" customWidth="1"/>
    <col min="5128" max="5128" width="12.375" style="8" customWidth="1"/>
    <col min="5129" max="5129" width="14.375" style="8" bestFit="1" customWidth="1"/>
    <col min="5130" max="5130" width="13.5" style="8" customWidth="1"/>
    <col min="5131" max="5131" width="8.875" style="8" customWidth="1"/>
    <col min="5132" max="5132" width="14.375" style="8" bestFit="1" customWidth="1"/>
    <col min="5133" max="5376" width="9" style="8"/>
    <col min="5377" max="5377" width="4.25" style="8" customWidth="1"/>
    <col min="5378" max="5378" width="9.375" style="8" customWidth="1"/>
    <col min="5379" max="5379" width="19.375" style="8" customWidth="1"/>
    <col min="5380" max="5380" width="21.375" style="8" customWidth="1"/>
    <col min="5381" max="5381" width="0" style="8" hidden="1" customWidth="1"/>
    <col min="5382" max="5382" width="14.375" style="8" customWidth="1"/>
    <col min="5383" max="5383" width="11.625" style="8" customWidth="1"/>
    <col min="5384" max="5384" width="12.375" style="8" customWidth="1"/>
    <col min="5385" max="5385" width="14.375" style="8" bestFit="1" customWidth="1"/>
    <col min="5386" max="5386" width="13.5" style="8" customWidth="1"/>
    <col min="5387" max="5387" width="8.875" style="8" customWidth="1"/>
    <col min="5388" max="5388" width="14.375" style="8" bestFit="1" customWidth="1"/>
    <col min="5389" max="5632" width="9" style="8"/>
    <col min="5633" max="5633" width="4.25" style="8" customWidth="1"/>
    <col min="5634" max="5634" width="9.375" style="8" customWidth="1"/>
    <col min="5635" max="5635" width="19.375" style="8" customWidth="1"/>
    <col min="5636" max="5636" width="21.375" style="8" customWidth="1"/>
    <col min="5637" max="5637" width="0" style="8" hidden="1" customWidth="1"/>
    <col min="5638" max="5638" width="14.375" style="8" customWidth="1"/>
    <col min="5639" max="5639" width="11.625" style="8" customWidth="1"/>
    <col min="5640" max="5640" width="12.375" style="8" customWidth="1"/>
    <col min="5641" max="5641" width="14.375" style="8" bestFit="1" customWidth="1"/>
    <col min="5642" max="5642" width="13.5" style="8" customWidth="1"/>
    <col min="5643" max="5643" width="8.875" style="8" customWidth="1"/>
    <col min="5644" max="5644" width="14.375" style="8" bestFit="1" customWidth="1"/>
    <col min="5645" max="5888" width="9" style="8"/>
    <col min="5889" max="5889" width="4.25" style="8" customWidth="1"/>
    <col min="5890" max="5890" width="9.375" style="8" customWidth="1"/>
    <col min="5891" max="5891" width="19.375" style="8" customWidth="1"/>
    <col min="5892" max="5892" width="21.375" style="8" customWidth="1"/>
    <col min="5893" max="5893" width="0" style="8" hidden="1" customWidth="1"/>
    <col min="5894" max="5894" width="14.375" style="8" customWidth="1"/>
    <col min="5895" max="5895" width="11.625" style="8" customWidth="1"/>
    <col min="5896" max="5896" width="12.375" style="8" customWidth="1"/>
    <col min="5897" max="5897" width="14.375" style="8" bestFit="1" customWidth="1"/>
    <col min="5898" max="5898" width="13.5" style="8" customWidth="1"/>
    <col min="5899" max="5899" width="8.875" style="8" customWidth="1"/>
    <col min="5900" max="5900" width="14.375" style="8" bestFit="1" customWidth="1"/>
    <col min="5901" max="6144" width="9" style="8"/>
    <col min="6145" max="6145" width="4.25" style="8" customWidth="1"/>
    <col min="6146" max="6146" width="9.375" style="8" customWidth="1"/>
    <col min="6147" max="6147" width="19.375" style="8" customWidth="1"/>
    <col min="6148" max="6148" width="21.375" style="8" customWidth="1"/>
    <col min="6149" max="6149" width="0" style="8" hidden="1" customWidth="1"/>
    <col min="6150" max="6150" width="14.375" style="8" customWidth="1"/>
    <col min="6151" max="6151" width="11.625" style="8" customWidth="1"/>
    <col min="6152" max="6152" width="12.375" style="8" customWidth="1"/>
    <col min="6153" max="6153" width="14.375" style="8" bestFit="1" customWidth="1"/>
    <col min="6154" max="6154" width="13.5" style="8" customWidth="1"/>
    <col min="6155" max="6155" width="8.875" style="8" customWidth="1"/>
    <col min="6156" max="6156" width="14.375" style="8" bestFit="1" customWidth="1"/>
    <col min="6157" max="6400" width="9" style="8"/>
    <col min="6401" max="6401" width="4.25" style="8" customWidth="1"/>
    <col min="6402" max="6402" width="9.375" style="8" customWidth="1"/>
    <col min="6403" max="6403" width="19.375" style="8" customWidth="1"/>
    <col min="6404" max="6404" width="21.375" style="8" customWidth="1"/>
    <col min="6405" max="6405" width="0" style="8" hidden="1" customWidth="1"/>
    <col min="6406" max="6406" width="14.375" style="8" customWidth="1"/>
    <col min="6407" max="6407" width="11.625" style="8" customWidth="1"/>
    <col min="6408" max="6408" width="12.375" style="8" customWidth="1"/>
    <col min="6409" max="6409" width="14.375" style="8" bestFit="1" customWidth="1"/>
    <col min="6410" max="6410" width="13.5" style="8" customWidth="1"/>
    <col min="6411" max="6411" width="8.875" style="8" customWidth="1"/>
    <col min="6412" max="6412" width="14.375" style="8" bestFit="1" customWidth="1"/>
    <col min="6413" max="6656" width="9" style="8"/>
    <col min="6657" max="6657" width="4.25" style="8" customWidth="1"/>
    <col min="6658" max="6658" width="9.375" style="8" customWidth="1"/>
    <col min="6659" max="6659" width="19.375" style="8" customWidth="1"/>
    <col min="6660" max="6660" width="21.375" style="8" customWidth="1"/>
    <col min="6661" max="6661" width="0" style="8" hidden="1" customWidth="1"/>
    <col min="6662" max="6662" width="14.375" style="8" customWidth="1"/>
    <col min="6663" max="6663" width="11.625" style="8" customWidth="1"/>
    <col min="6664" max="6664" width="12.375" style="8" customWidth="1"/>
    <col min="6665" max="6665" width="14.375" style="8" bestFit="1" customWidth="1"/>
    <col min="6666" max="6666" width="13.5" style="8" customWidth="1"/>
    <col min="6667" max="6667" width="8.875" style="8" customWidth="1"/>
    <col min="6668" max="6668" width="14.375" style="8" bestFit="1" customWidth="1"/>
    <col min="6669" max="6912" width="9" style="8"/>
    <col min="6913" max="6913" width="4.25" style="8" customWidth="1"/>
    <col min="6914" max="6914" width="9.375" style="8" customWidth="1"/>
    <col min="6915" max="6915" width="19.375" style="8" customWidth="1"/>
    <col min="6916" max="6916" width="21.375" style="8" customWidth="1"/>
    <col min="6917" max="6917" width="0" style="8" hidden="1" customWidth="1"/>
    <col min="6918" max="6918" width="14.375" style="8" customWidth="1"/>
    <col min="6919" max="6919" width="11.625" style="8" customWidth="1"/>
    <col min="6920" max="6920" width="12.375" style="8" customWidth="1"/>
    <col min="6921" max="6921" width="14.375" style="8" bestFit="1" customWidth="1"/>
    <col min="6922" max="6922" width="13.5" style="8" customWidth="1"/>
    <col min="6923" max="6923" width="8.875" style="8" customWidth="1"/>
    <col min="6924" max="6924" width="14.375" style="8" bestFit="1" customWidth="1"/>
    <col min="6925" max="7168" width="9" style="8"/>
    <col min="7169" max="7169" width="4.25" style="8" customWidth="1"/>
    <col min="7170" max="7170" width="9.375" style="8" customWidth="1"/>
    <col min="7171" max="7171" width="19.375" style="8" customWidth="1"/>
    <col min="7172" max="7172" width="21.375" style="8" customWidth="1"/>
    <col min="7173" max="7173" width="0" style="8" hidden="1" customWidth="1"/>
    <col min="7174" max="7174" width="14.375" style="8" customWidth="1"/>
    <col min="7175" max="7175" width="11.625" style="8" customWidth="1"/>
    <col min="7176" max="7176" width="12.375" style="8" customWidth="1"/>
    <col min="7177" max="7177" width="14.375" style="8" bestFit="1" customWidth="1"/>
    <col min="7178" max="7178" width="13.5" style="8" customWidth="1"/>
    <col min="7179" max="7179" width="8.875" style="8" customWidth="1"/>
    <col min="7180" max="7180" width="14.375" style="8" bestFit="1" customWidth="1"/>
    <col min="7181" max="7424" width="9" style="8"/>
    <col min="7425" max="7425" width="4.25" style="8" customWidth="1"/>
    <col min="7426" max="7426" width="9.375" style="8" customWidth="1"/>
    <col min="7427" max="7427" width="19.375" style="8" customWidth="1"/>
    <col min="7428" max="7428" width="21.375" style="8" customWidth="1"/>
    <col min="7429" max="7429" width="0" style="8" hidden="1" customWidth="1"/>
    <col min="7430" max="7430" width="14.375" style="8" customWidth="1"/>
    <col min="7431" max="7431" width="11.625" style="8" customWidth="1"/>
    <col min="7432" max="7432" width="12.375" style="8" customWidth="1"/>
    <col min="7433" max="7433" width="14.375" style="8" bestFit="1" customWidth="1"/>
    <col min="7434" max="7434" width="13.5" style="8" customWidth="1"/>
    <col min="7435" max="7435" width="8.875" style="8" customWidth="1"/>
    <col min="7436" max="7436" width="14.375" style="8" bestFit="1" customWidth="1"/>
    <col min="7437" max="7680" width="9" style="8"/>
    <col min="7681" max="7681" width="4.25" style="8" customWidth="1"/>
    <col min="7682" max="7682" width="9.375" style="8" customWidth="1"/>
    <col min="7683" max="7683" width="19.375" style="8" customWidth="1"/>
    <col min="7684" max="7684" width="21.375" style="8" customWidth="1"/>
    <col min="7685" max="7685" width="0" style="8" hidden="1" customWidth="1"/>
    <col min="7686" max="7686" width="14.375" style="8" customWidth="1"/>
    <col min="7687" max="7687" width="11.625" style="8" customWidth="1"/>
    <col min="7688" max="7688" width="12.375" style="8" customWidth="1"/>
    <col min="7689" max="7689" width="14.375" style="8" bestFit="1" customWidth="1"/>
    <col min="7690" max="7690" width="13.5" style="8" customWidth="1"/>
    <col min="7691" max="7691" width="8.875" style="8" customWidth="1"/>
    <col min="7692" max="7692" width="14.375" style="8" bestFit="1" customWidth="1"/>
    <col min="7693" max="7936" width="9" style="8"/>
    <col min="7937" max="7937" width="4.25" style="8" customWidth="1"/>
    <col min="7938" max="7938" width="9.375" style="8" customWidth="1"/>
    <col min="7939" max="7939" width="19.375" style="8" customWidth="1"/>
    <col min="7940" max="7940" width="21.375" style="8" customWidth="1"/>
    <col min="7941" max="7941" width="0" style="8" hidden="1" customWidth="1"/>
    <col min="7942" max="7942" width="14.375" style="8" customWidth="1"/>
    <col min="7943" max="7943" width="11.625" style="8" customWidth="1"/>
    <col min="7944" max="7944" width="12.375" style="8" customWidth="1"/>
    <col min="7945" max="7945" width="14.375" style="8" bestFit="1" customWidth="1"/>
    <col min="7946" max="7946" width="13.5" style="8" customWidth="1"/>
    <col min="7947" max="7947" width="8.875" style="8" customWidth="1"/>
    <col min="7948" max="7948" width="14.375" style="8" bestFit="1" customWidth="1"/>
    <col min="7949" max="8192" width="9" style="8"/>
    <col min="8193" max="8193" width="4.25" style="8" customWidth="1"/>
    <col min="8194" max="8194" width="9.375" style="8" customWidth="1"/>
    <col min="8195" max="8195" width="19.375" style="8" customWidth="1"/>
    <col min="8196" max="8196" width="21.375" style="8" customWidth="1"/>
    <col min="8197" max="8197" width="0" style="8" hidden="1" customWidth="1"/>
    <col min="8198" max="8198" width="14.375" style="8" customWidth="1"/>
    <col min="8199" max="8199" width="11.625" style="8" customWidth="1"/>
    <col min="8200" max="8200" width="12.375" style="8" customWidth="1"/>
    <col min="8201" max="8201" width="14.375" style="8" bestFit="1" customWidth="1"/>
    <col min="8202" max="8202" width="13.5" style="8" customWidth="1"/>
    <col min="8203" max="8203" width="8.875" style="8" customWidth="1"/>
    <col min="8204" max="8204" width="14.375" style="8" bestFit="1" customWidth="1"/>
    <col min="8205" max="8448" width="9" style="8"/>
    <col min="8449" max="8449" width="4.25" style="8" customWidth="1"/>
    <col min="8450" max="8450" width="9.375" style="8" customWidth="1"/>
    <col min="8451" max="8451" width="19.375" style="8" customWidth="1"/>
    <col min="8452" max="8452" width="21.375" style="8" customWidth="1"/>
    <col min="8453" max="8453" width="0" style="8" hidden="1" customWidth="1"/>
    <col min="8454" max="8454" width="14.375" style="8" customWidth="1"/>
    <col min="8455" max="8455" width="11.625" style="8" customWidth="1"/>
    <col min="8456" max="8456" width="12.375" style="8" customWidth="1"/>
    <col min="8457" max="8457" width="14.375" style="8" bestFit="1" customWidth="1"/>
    <col min="8458" max="8458" width="13.5" style="8" customWidth="1"/>
    <col min="8459" max="8459" width="8.875" style="8" customWidth="1"/>
    <col min="8460" max="8460" width="14.375" style="8" bestFit="1" customWidth="1"/>
    <col min="8461" max="8704" width="9" style="8"/>
    <col min="8705" max="8705" width="4.25" style="8" customWidth="1"/>
    <col min="8706" max="8706" width="9.375" style="8" customWidth="1"/>
    <col min="8707" max="8707" width="19.375" style="8" customWidth="1"/>
    <col min="8708" max="8708" width="21.375" style="8" customWidth="1"/>
    <col min="8709" max="8709" width="0" style="8" hidden="1" customWidth="1"/>
    <col min="8710" max="8710" width="14.375" style="8" customWidth="1"/>
    <col min="8711" max="8711" width="11.625" style="8" customWidth="1"/>
    <col min="8712" max="8712" width="12.375" style="8" customWidth="1"/>
    <col min="8713" max="8713" width="14.375" style="8" bestFit="1" customWidth="1"/>
    <col min="8714" max="8714" width="13.5" style="8" customWidth="1"/>
    <col min="8715" max="8715" width="8.875" style="8" customWidth="1"/>
    <col min="8716" max="8716" width="14.375" style="8" bestFit="1" customWidth="1"/>
    <col min="8717" max="8960" width="9" style="8"/>
    <col min="8961" max="8961" width="4.25" style="8" customWidth="1"/>
    <col min="8962" max="8962" width="9.375" style="8" customWidth="1"/>
    <col min="8963" max="8963" width="19.375" style="8" customWidth="1"/>
    <col min="8964" max="8964" width="21.375" style="8" customWidth="1"/>
    <col min="8965" max="8965" width="0" style="8" hidden="1" customWidth="1"/>
    <col min="8966" max="8966" width="14.375" style="8" customWidth="1"/>
    <col min="8967" max="8967" width="11.625" style="8" customWidth="1"/>
    <col min="8968" max="8968" width="12.375" style="8" customWidth="1"/>
    <col min="8969" max="8969" width="14.375" style="8" bestFit="1" customWidth="1"/>
    <col min="8970" max="8970" width="13.5" style="8" customWidth="1"/>
    <col min="8971" max="8971" width="8.875" style="8" customWidth="1"/>
    <col min="8972" max="8972" width="14.375" style="8" bestFit="1" customWidth="1"/>
    <col min="8973" max="9216" width="9" style="8"/>
    <col min="9217" max="9217" width="4.25" style="8" customWidth="1"/>
    <col min="9218" max="9218" width="9.375" style="8" customWidth="1"/>
    <col min="9219" max="9219" width="19.375" style="8" customWidth="1"/>
    <col min="9220" max="9220" width="21.375" style="8" customWidth="1"/>
    <col min="9221" max="9221" width="0" style="8" hidden="1" customWidth="1"/>
    <col min="9222" max="9222" width="14.375" style="8" customWidth="1"/>
    <col min="9223" max="9223" width="11.625" style="8" customWidth="1"/>
    <col min="9224" max="9224" width="12.375" style="8" customWidth="1"/>
    <col min="9225" max="9225" width="14.375" style="8" bestFit="1" customWidth="1"/>
    <col min="9226" max="9226" width="13.5" style="8" customWidth="1"/>
    <col min="9227" max="9227" width="8.875" style="8" customWidth="1"/>
    <col min="9228" max="9228" width="14.375" style="8" bestFit="1" customWidth="1"/>
    <col min="9229" max="9472" width="9" style="8"/>
    <col min="9473" max="9473" width="4.25" style="8" customWidth="1"/>
    <col min="9474" max="9474" width="9.375" style="8" customWidth="1"/>
    <col min="9475" max="9475" width="19.375" style="8" customWidth="1"/>
    <col min="9476" max="9476" width="21.375" style="8" customWidth="1"/>
    <col min="9477" max="9477" width="0" style="8" hidden="1" customWidth="1"/>
    <col min="9478" max="9478" width="14.375" style="8" customWidth="1"/>
    <col min="9479" max="9479" width="11.625" style="8" customWidth="1"/>
    <col min="9480" max="9480" width="12.375" style="8" customWidth="1"/>
    <col min="9481" max="9481" width="14.375" style="8" bestFit="1" customWidth="1"/>
    <col min="9482" max="9482" width="13.5" style="8" customWidth="1"/>
    <col min="9483" max="9483" width="8.875" style="8" customWidth="1"/>
    <col min="9484" max="9484" width="14.375" style="8" bestFit="1" customWidth="1"/>
    <col min="9485" max="9728" width="9" style="8"/>
    <col min="9729" max="9729" width="4.25" style="8" customWidth="1"/>
    <col min="9730" max="9730" width="9.375" style="8" customWidth="1"/>
    <col min="9731" max="9731" width="19.375" style="8" customWidth="1"/>
    <col min="9732" max="9732" width="21.375" style="8" customWidth="1"/>
    <col min="9733" max="9733" width="0" style="8" hidden="1" customWidth="1"/>
    <col min="9734" max="9734" width="14.375" style="8" customWidth="1"/>
    <col min="9735" max="9735" width="11.625" style="8" customWidth="1"/>
    <col min="9736" max="9736" width="12.375" style="8" customWidth="1"/>
    <col min="9737" max="9737" width="14.375" style="8" bestFit="1" customWidth="1"/>
    <col min="9738" max="9738" width="13.5" style="8" customWidth="1"/>
    <col min="9739" max="9739" width="8.875" style="8" customWidth="1"/>
    <col min="9740" max="9740" width="14.375" style="8" bestFit="1" customWidth="1"/>
    <col min="9741" max="9984" width="9" style="8"/>
    <col min="9985" max="9985" width="4.25" style="8" customWidth="1"/>
    <col min="9986" max="9986" width="9.375" style="8" customWidth="1"/>
    <col min="9987" max="9987" width="19.375" style="8" customWidth="1"/>
    <col min="9988" max="9988" width="21.375" style="8" customWidth="1"/>
    <col min="9989" max="9989" width="0" style="8" hidden="1" customWidth="1"/>
    <col min="9990" max="9990" width="14.375" style="8" customWidth="1"/>
    <col min="9991" max="9991" width="11.625" style="8" customWidth="1"/>
    <col min="9992" max="9992" width="12.375" style="8" customWidth="1"/>
    <col min="9993" max="9993" width="14.375" style="8" bestFit="1" customWidth="1"/>
    <col min="9994" max="9994" width="13.5" style="8" customWidth="1"/>
    <col min="9995" max="9995" width="8.875" style="8" customWidth="1"/>
    <col min="9996" max="9996" width="14.375" style="8" bestFit="1" customWidth="1"/>
    <col min="9997" max="10240" width="9" style="8"/>
    <col min="10241" max="10241" width="4.25" style="8" customWidth="1"/>
    <col min="10242" max="10242" width="9.375" style="8" customWidth="1"/>
    <col min="10243" max="10243" width="19.375" style="8" customWidth="1"/>
    <col min="10244" max="10244" width="21.375" style="8" customWidth="1"/>
    <col min="10245" max="10245" width="0" style="8" hidden="1" customWidth="1"/>
    <col min="10246" max="10246" width="14.375" style="8" customWidth="1"/>
    <col min="10247" max="10247" width="11.625" style="8" customWidth="1"/>
    <col min="10248" max="10248" width="12.375" style="8" customWidth="1"/>
    <col min="10249" max="10249" width="14.375" style="8" bestFit="1" customWidth="1"/>
    <col min="10250" max="10250" width="13.5" style="8" customWidth="1"/>
    <col min="10251" max="10251" width="8.875" style="8" customWidth="1"/>
    <col min="10252" max="10252" width="14.375" style="8" bestFit="1" customWidth="1"/>
    <col min="10253" max="10496" width="9" style="8"/>
    <col min="10497" max="10497" width="4.25" style="8" customWidth="1"/>
    <col min="10498" max="10498" width="9.375" style="8" customWidth="1"/>
    <col min="10499" max="10499" width="19.375" style="8" customWidth="1"/>
    <col min="10500" max="10500" width="21.375" style="8" customWidth="1"/>
    <col min="10501" max="10501" width="0" style="8" hidden="1" customWidth="1"/>
    <col min="10502" max="10502" width="14.375" style="8" customWidth="1"/>
    <col min="10503" max="10503" width="11.625" style="8" customWidth="1"/>
    <col min="10504" max="10504" width="12.375" style="8" customWidth="1"/>
    <col min="10505" max="10505" width="14.375" style="8" bestFit="1" customWidth="1"/>
    <col min="10506" max="10506" width="13.5" style="8" customWidth="1"/>
    <col min="10507" max="10507" width="8.875" style="8" customWidth="1"/>
    <col min="10508" max="10508" width="14.375" style="8" bestFit="1" customWidth="1"/>
    <col min="10509" max="10752" width="9" style="8"/>
    <col min="10753" max="10753" width="4.25" style="8" customWidth="1"/>
    <col min="10754" max="10754" width="9.375" style="8" customWidth="1"/>
    <col min="10755" max="10755" width="19.375" style="8" customWidth="1"/>
    <col min="10756" max="10756" width="21.375" style="8" customWidth="1"/>
    <col min="10757" max="10757" width="0" style="8" hidden="1" customWidth="1"/>
    <col min="10758" max="10758" width="14.375" style="8" customWidth="1"/>
    <col min="10759" max="10759" width="11.625" style="8" customWidth="1"/>
    <col min="10760" max="10760" width="12.375" style="8" customWidth="1"/>
    <col min="10761" max="10761" width="14.375" style="8" bestFit="1" customWidth="1"/>
    <col min="10762" max="10762" width="13.5" style="8" customWidth="1"/>
    <col min="10763" max="10763" width="8.875" style="8" customWidth="1"/>
    <col min="10764" max="10764" width="14.375" style="8" bestFit="1" customWidth="1"/>
    <col min="10765" max="11008" width="9" style="8"/>
    <col min="11009" max="11009" width="4.25" style="8" customWidth="1"/>
    <col min="11010" max="11010" width="9.375" style="8" customWidth="1"/>
    <col min="11011" max="11011" width="19.375" style="8" customWidth="1"/>
    <col min="11012" max="11012" width="21.375" style="8" customWidth="1"/>
    <col min="11013" max="11013" width="0" style="8" hidden="1" customWidth="1"/>
    <col min="11014" max="11014" width="14.375" style="8" customWidth="1"/>
    <col min="11015" max="11015" width="11.625" style="8" customWidth="1"/>
    <col min="11016" max="11016" width="12.375" style="8" customWidth="1"/>
    <col min="11017" max="11017" width="14.375" style="8" bestFit="1" customWidth="1"/>
    <col min="11018" max="11018" width="13.5" style="8" customWidth="1"/>
    <col min="11019" max="11019" width="8.875" style="8" customWidth="1"/>
    <col min="11020" max="11020" width="14.375" style="8" bestFit="1" customWidth="1"/>
    <col min="11021" max="11264" width="9" style="8"/>
    <col min="11265" max="11265" width="4.25" style="8" customWidth="1"/>
    <col min="11266" max="11266" width="9.375" style="8" customWidth="1"/>
    <col min="11267" max="11267" width="19.375" style="8" customWidth="1"/>
    <col min="11268" max="11268" width="21.375" style="8" customWidth="1"/>
    <col min="11269" max="11269" width="0" style="8" hidden="1" customWidth="1"/>
    <col min="11270" max="11270" width="14.375" style="8" customWidth="1"/>
    <col min="11271" max="11271" width="11.625" style="8" customWidth="1"/>
    <col min="11272" max="11272" width="12.375" style="8" customWidth="1"/>
    <col min="11273" max="11273" width="14.375" style="8" bestFit="1" customWidth="1"/>
    <col min="11274" max="11274" width="13.5" style="8" customWidth="1"/>
    <col min="11275" max="11275" width="8.875" style="8" customWidth="1"/>
    <col min="11276" max="11276" width="14.375" style="8" bestFit="1" customWidth="1"/>
    <col min="11277" max="11520" width="9" style="8"/>
    <col min="11521" max="11521" width="4.25" style="8" customWidth="1"/>
    <col min="11522" max="11522" width="9.375" style="8" customWidth="1"/>
    <col min="11523" max="11523" width="19.375" style="8" customWidth="1"/>
    <col min="11524" max="11524" width="21.375" style="8" customWidth="1"/>
    <col min="11525" max="11525" width="0" style="8" hidden="1" customWidth="1"/>
    <col min="11526" max="11526" width="14.375" style="8" customWidth="1"/>
    <col min="11527" max="11527" width="11.625" style="8" customWidth="1"/>
    <col min="11528" max="11528" width="12.375" style="8" customWidth="1"/>
    <col min="11529" max="11529" width="14.375" style="8" bestFit="1" customWidth="1"/>
    <col min="11530" max="11530" width="13.5" style="8" customWidth="1"/>
    <col min="11531" max="11531" width="8.875" style="8" customWidth="1"/>
    <col min="11532" max="11532" width="14.375" style="8" bestFit="1" customWidth="1"/>
    <col min="11533" max="11776" width="9" style="8"/>
    <col min="11777" max="11777" width="4.25" style="8" customWidth="1"/>
    <col min="11778" max="11778" width="9.375" style="8" customWidth="1"/>
    <col min="11779" max="11779" width="19.375" style="8" customWidth="1"/>
    <col min="11780" max="11780" width="21.375" style="8" customWidth="1"/>
    <col min="11781" max="11781" width="0" style="8" hidden="1" customWidth="1"/>
    <col min="11782" max="11782" width="14.375" style="8" customWidth="1"/>
    <col min="11783" max="11783" width="11.625" style="8" customWidth="1"/>
    <col min="11784" max="11784" width="12.375" style="8" customWidth="1"/>
    <col min="11785" max="11785" width="14.375" style="8" bestFit="1" customWidth="1"/>
    <col min="11786" max="11786" width="13.5" style="8" customWidth="1"/>
    <col min="11787" max="11787" width="8.875" style="8" customWidth="1"/>
    <col min="11788" max="11788" width="14.375" style="8" bestFit="1" customWidth="1"/>
    <col min="11789" max="12032" width="9" style="8"/>
    <col min="12033" max="12033" width="4.25" style="8" customWidth="1"/>
    <col min="12034" max="12034" width="9.375" style="8" customWidth="1"/>
    <col min="12035" max="12035" width="19.375" style="8" customWidth="1"/>
    <col min="12036" max="12036" width="21.375" style="8" customWidth="1"/>
    <col min="12037" max="12037" width="0" style="8" hidden="1" customWidth="1"/>
    <col min="12038" max="12038" width="14.375" style="8" customWidth="1"/>
    <col min="12039" max="12039" width="11.625" style="8" customWidth="1"/>
    <col min="12040" max="12040" width="12.375" style="8" customWidth="1"/>
    <col min="12041" max="12041" width="14.375" style="8" bestFit="1" customWidth="1"/>
    <col min="12042" max="12042" width="13.5" style="8" customWidth="1"/>
    <col min="12043" max="12043" width="8.875" style="8" customWidth="1"/>
    <col min="12044" max="12044" width="14.375" style="8" bestFit="1" customWidth="1"/>
    <col min="12045" max="12288" width="9" style="8"/>
    <col min="12289" max="12289" width="4.25" style="8" customWidth="1"/>
    <col min="12290" max="12290" width="9.375" style="8" customWidth="1"/>
    <col min="12291" max="12291" width="19.375" style="8" customWidth="1"/>
    <col min="12292" max="12292" width="21.375" style="8" customWidth="1"/>
    <col min="12293" max="12293" width="0" style="8" hidden="1" customWidth="1"/>
    <col min="12294" max="12294" width="14.375" style="8" customWidth="1"/>
    <col min="12295" max="12295" width="11.625" style="8" customWidth="1"/>
    <col min="12296" max="12296" width="12.375" style="8" customWidth="1"/>
    <col min="12297" max="12297" width="14.375" style="8" bestFit="1" customWidth="1"/>
    <col min="12298" max="12298" width="13.5" style="8" customWidth="1"/>
    <col min="12299" max="12299" width="8.875" style="8" customWidth="1"/>
    <col min="12300" max="12300" width="14.375" style="8" bestFit="1" customWidth="1"/>
    <col min="12301" max="12544" width="9" style="8"/>
    <col min="12545" max="12545" width="4.25" style="8" customWidth="1"/>
    <col min="12546" max="12546" width="9.375" style="8" customWidth="1"/>
    <col min="12547" max="12547" width="19.375" style="8" customWidth="1"/>
    <col min="12548" max="12548" width="21.375" style="8" customWidth="1"/>
    <col min="12549" max="12549" width="0" style="8" hidden="1" customWidth="1"/>
    <col min="12550" max="12550" width="14.375" style="8" customWidth="1"/>
    <col min="12551" max="12551" width="11.625" style="8" customWidth="1"/>
    <col min="12552" max="12552" width="12.375" style="8" customWidth="1"/>
    <col min="12553" max="12553" width="14.375" style="8" bestFit="1" customWidth="1"/>
    <col min="12554" max="12554" width="13.5" style="8" customWidth="1"/>
    <col min="12555" max="12555" width="8.875" style="8" customWidth="1"/>
    <col min="12556" max="12556" width="14.375" style="8" bestFit="1" customWidth="1"/>
    <col min="12557" max="12800" width="9" style="8"/>
    <col min="12801" max="12801" width="4.25" style="8" customWidth="1"/>
    <col min="12802" max="12802" width="9.375" style="8" customWidth="1"/>
    <col min="12803" max="12803" width="19.375" style="8" customWidth="1"/>
    <col min="12804" max="12804" width="21.375" style="8" customWidth="1"/>
    <col min="12805" max="12805" width="0" style="8" hidden="1" customWidth="1"/>
    <col min="12806" max="12806" width="14.375" style="8" customWidth="1"/>
    <col min="12807" max="12807" width="11.625" style="8" customWidth="1"/>
    <col min="12808" max="12808" width="12.375" style="8" customWidth="1"/>
    <col min="12809" max="12809" width="14.375" style="8" bestFit="1" customWidth="1"/>
    <col min="12810" max="12810" width="13.5" style="8" customWidth="1"/>
    <col min="12811" max="12811" width="8.875" style="8" customWidth="1"/>
    <col min="12812" max="12812" width="14.375" style="8" bestFit="1" customWidth="1"/>
    <col min="12813" max="13056" width="9" style="8"/>
    <col min="13057" max="13057" width="4.25" style="8" customWidth="1"/>
    <col min="13058" max="13058" width="9.375" style="8" customWidth="1"/>
    <col min="13059" max="13059" width="19.375" style="8" customWidth="1"/>
    <col min="13060" max="13060" width="21.375" style="8" customWidth="1"/>
    <col min="13061" max="13061" width="0" style="8" hidden="1" customWidth="1"/>
    <col min="13062" max="13062" width="14.375" style="8" customWidth="1"/>
    <col min="13063" max="13063" width="11.625" style="8" customWidth="1"/>
    <col min="13064" max="13064" width="12.375" style="8" customWidth="1"/>
    <col min="13065" max="13065" width="14.375" style="8" bestFit="1" customWidth="1"/>
    <col min="13066" max="13066" width="13.5" style="8" customWidth="1"/>
    <col min="13067" max="13067" width="8.875" style="8" customWidth="1"/>
    <col min="13068" max="13068" width="14.375" style="8" bestFit="1" customWidth="1"/>
    <col min="13069" max="13312" width="9" style="8"/>
    <col min="13313" max="13313" width="4.25" style="8" customWidth="1"/>
    <col min="13314" max="13314" width="9.375" style="8" customWidth="1"/>
    <col min="13315" max="13315" width="19.375" style="8" customWidth="1"/>
    <col min="13316" max="13316" width="21.375" style="8" customWidth="1"/>
    <col min="13317" max="13317" width="0" style="8" hidden="1" customWidth="1"/>
    <col min="13318" max="13318" width="14.375" style="8" customWidth="1"/>
    <col min="13319" max="13319" width="11.625" style="8" customWidth="1"/>
    <col min="13320" max="13320" width="12.375" style="8" customWidth="1"/>
    <col min="13321" max="13321" width="14.375" style="8" bestFit="1" customWidth="1"/>
    <col min="13322" max="13322" width="13.5" style="8" customWidth="1"/>
    <col min="13323" max="13323" width="8.875" style="8" customWidth="1"/>
    <col min="13324" max="13324" width="14.375" style="8" bestFit="1" customWidth="1"/>
    <col min="13325" max="13568" width="9" style="8"/>
    <col min="13569" max="13569" width="4.25" style="8" customWidth="1"/>
    <col min="13570" max="13570" width="9.375" style="8" customWidth="1"/>
    <col min="13571" max="13571" width="19.375" style="8" customWidth="1"/>
    <col min="13572" max="13572" width="21.375" style="8" customWidth="1"/>
    <col min="13573" max="13573" width="0" style="8" hidden="1" customWidth="1"/>
    <col min="13574" max="13574" width="14.375" style="8" customWidth="1"/>
    <col min="13575" max="13575" width="11.625" style="8" customWidth="1"/>
    <col min="13576" max="13576" width="12.375" style="8" customWidth="1"/>
    <col min="13577" max="13577" width="14.375" style="8" bestFit="1" customWidth="1"/>
    <col min="13578" max="13578" width="13.5" style="8" customWidth="1"/>
    <col min="13579" max="13579" width="8.875" style="8" customWidth="1"/>
    <col min="13580" max="13580" width="14.375" style="8" bestFit="1" customWidth="1"/>
    <col min="13581" max="13824" width="9" style="8"/>
    <col min="13825" max="13825" width="4.25" style="8" customWidth="1"/>
    <col min="13826" max="13826" width="9.375" style="8" customWidth="1"/>
    <col min="13827" max="13827" width="19.375" style="8" customWidth="1"/>
    <col min="13828" max="13828" width="21.375" style="8" customWidth="1"/>
    <col min="13829" max="13829" width="0" style="8" hidden="1" customWidth="1"/>
    <col min="13830" max="13830" width="14.375" style="8" customWidth="1"/>
    <col min="13831" max="13831" width="11.625" style="8" customWidth="1"/>
    <col min="13832" max="13832" width="12.375" style="8" customWidth="1"/>
    <col min="13833" max="13833" width="14.375" style="8" bestFit="1" customWidth="1"/>
    <col min="13834" max="13834" width="13.5" style="8" customWidth="1"/>
    <col min="13835" max="13835" width="8.875" style="8" customWidth="1"/>
    <col min="13836" max="13836" width="14.375" style="8" bestFit="1" customWidth="1"/>
    <col min="13837" max="14080" width="9" style="8"/>
    <col min="14081" max="14081" width="4.25" style="8" customWidth="1"/>
    <col min="14082" max="14082" width="9.375" style="8" customWidth="1"/>
    <col min="14083" max="14083" width="19.375" style="8" customWidth="1"/>
    <col min="14084" max="14084" width="21.375" style="8" customWidth="1"/>
    <col min="14085" max="14085" width="0" style="8" hidden="1" customWidth="1"/>
    <col min="14086" max="14086" width="14.375" style="8" customWidth="1"/>
    <col min="14087" max="14087" width="11.625" style="8" customWidth="1"/>
    <col min="14088" max="14088" width="12.375" style="8" customWidth="1"/>
    <col min="14089" max="14089" width="14.375" style="8" bestFit="1" customWidth="1"/>
    <col min="14090" max="14090" width="13.5" style="8" customWidth="1"/>
    <col min="14091" max="14091" width="8.875" style="8" customWidth="1"/>
    <col min="14092" max="14092" width="14.375" style="8" bestFit="1" customWidth="1"/>
    <col min="14093" max="14336" width="9" style="8"/>
    <col min="14337" max="14337" width="4.25" style="8" customWidth="1"/>
    <col min="14338" max="14338" width="9.375" style="8" customWidth="1"/>
    <col min="14339" max="14339" width="19.375" style="8" customWidth="1"/>
    <col min="14340" max="14340" width="21.375" style="8" customWidth="1"/>
    <col min="14341" max="14341" width="0" style="8" hidden="1" customWidth="1"/>
    <col min="14342" max="14342" width="14.375" style="8" customWidth="1"/>
    <col min="14343" max="14343" width="11.625" style="8" customWidth="1"/>
    <col min="14344" max="14344" width="12.375" style="8" customWidth="1"/>
    <col min="14345" max="14345" width="14.375" style="8" bestFit="1" customWidth="1"/>
    <col min="14346" max="14346" width="13.5" style="8" customWidth="1"/>
    <col min="14347" max="14347" width="8.875" style="8" customWidth="1"/>
    <col min="14348" max="14348" width="14.375" style="8" bestFit="1" customWidth="1"/>
    <col min="14349" max="14592" width="9" style="8"/>
    <col min="14593" max="14593" width="4.25" style="8" customWidth="1"/>
    <col min="14594" max="14594" width="9.375" style="8" customWidth="1"/>
    <col min="14595" max="14595" width="19.375" style="8" customWidth="1"/>
    <col min="14596" max="14596" width="21.375" style="8" customWidth="1"/>
    <col min="14597" max="14597" width="0" style="8" hidden="1" customWidth="1"/>
    <col min="14598" max="14598" width="14.375" style="8" customWidth="1"/>
    <col min="14599" max="14599" width="11.625" style="8" customWidth="1"/>
    <col min="14600" max="14600" width="12.375" style="8" customWidth="1"/>
    <col min="14601" max="14601" width="14.375" style="8" bestFit="1" customWidth="1"/>
    <col min="14602" max="14602" width="13.5" style="8" customWidth="1"/>
    <col min="14603" max="14603" width="8.875" style="8" customWidth="1"/>
    <col min="14604" max="14604" width="14.375" style="8" bestFit="1" customWidth="1"/>
    <col min="14605" max="14848" width="9" style="8"/>
    <col min="14849" max="14849" width="4.25" style="8" customWidth="1"/>
    <col min="14850" max="14850" width="9.375" style="8" customWidth="1"/>
    <col min="14851" max="14851" width="19.375" style="8" customWidth="1"/>
    <col min="14852" max="14852" width="21.375" style="8" customWidth="1"/>
    <col min="14853" max="14853" width="0" style="8" hidden="1" customWidth="1"/>
    <col min="14854" max="14854" width="14.375" style="8" customWidth="1"/>
    <col min="14855" max="14855" width="11.625" style="8" customWidth="1"/>
    <col min="14856" max="14856" width="12.375" style="8" customWidth="1"/>
    <col min="14857" max="14857" width="14.375" style="8" bestFit="1" customWidth="1"/>
    <col min="14858" max="14858" width="13.5" style="8" customWidth="1"/>
    <col min="14859" max="14859" width="8.875" style="8" customWidth="1"/>
    <col min="14860" max="14860" width="14.375" style="8" bestFit="1" customWidth="1"/>
    <col min="14861" max="15104" width="9" style="8"/>
    <col min="15105" max="15105" width="4.25" style="8" customWidth="1"/>
    <col min="15106" max="15106" width="9.375" style="8" customWidth="1"/>
    <col min="15107" max="15107" width="19.375" style="8" customWidth="1"/>
    <col min="15108" max="15108" width="21.375" style="8" customWidth="1"/>
    <col min="15109" max="15109" width="0" style="8" hidden="1" customWidth="1"/>
    <col min="15110" max="15110" width="14.375" style="8" customWidth="1"/>
    <col min="15111" max="15111" width="11.625" style="8" customWidth="1"/>
    <col min="15112" max="15112" width="12.375" style="8" customWidth="1"/>
    <col min="15113" max="15113" width="14.375" style="8" bestFit="1" customWidth="1"/>
    <col min="15114" max="15114" width="13.5" style="8" customWidth="1"/>
    <col min="15115" max="15115" width="8.875" style="8" customWidth="1"/>
    <col min="15116" max="15116" width="14.375" style="8" bestFit="1" customWidth="1"/>
    <col min="15117" max="15360" width="9" style="8"/>
    <col min="15361" max="15361" width="4.25" style="8" customWidth="1"/>
    <col min="15362" max="15362" width="9.375" style="8" customWidth="1"/>
    <col min="15363" max="15363" width="19.375" style="8" customWidth="1"/>
    <col min="15364" max="15364" width="21.375" style="8" customWidth="1"/>
    <col min="15365" max="15365" width="0" style="8" hidden="1" customWidth="1"/>
    <col min="15366" max="15366" width="14.375" style="8" customWidth="1"/>
    <col min="15367" max="15367" width="11.625" style="8" customWidth="1"/>
    <col min="15368" max="15368" width="12.375" style="8" customWidth="1"/>
    <col min="15369" max="15369" width="14.375" style="8" bestFit="1" customWidth="1"/>
    <col min="15370" max="15370" width="13.5" style="8" customWidth="1"/>
    <col min="15371" max="15371" width="8.875" style="8" customWidth="1"/>
    <col min="15372" max="15372" width="14.375" style="8" bestFit="1" customWidth="1"/>
    <col min="15373" max="15616" width="9" style="8"/>
    <col min="15617" max="15617" width="4.25" style="8" customWidth="1"/>
    <col min="15618" max="15618" width="9.375" style="8" customWidth="1"/>
    <col min="15619" max="15619" width="19.375" style="8" customWidth="1"/>
    <col min="15620" max="15620" width="21.375" style="8" customWidth="1"/>
    <col min="15621" max="15621" width="0" style="8" hidden="1" customWidth="1"/>
    <col min="15622" max="15622" width="14.375" style="8" customWidth="1"/>
    <col min="15623" max="15623" width="11.625" style="8" customWidth="1"/>
    <col min="15624" max="15624" width="12.375" style="8" customWidth="1"/>
    <col min="15625" max="15625" width="14.375" style="8" bestFit="1" customWidth="1"/>
    <col min="15626" max="15626" width="13.5" style="8" customWidth="1"/>
    <col min="15627" max="15627" width="8.875" style="8" customWidth="1"/>
    <col min="15628" max="15628" width="14.375" style="8" bestFit="1" customWidth="1"/>
    <col min="15629" max="15872" width="9" style="8"/>
    <col min="15873" max="15873" width="4.25" style="8" customWidth="1"/>
    <col min="15874" max="15874" width="9.375" style="8" customWidth="1"/>
    <col min="15875" max="15875" width="19.375" style="8" customWidth="1"/>
    <col min="15876" max="15876" width="21.375" style="8" customWidth="1"/>
    <col min="15877" max="15877" width="0" style="8" hidden="1" customWidth="1"/>
    <col min="15878" max="15878" width="14.375" style="8" customWidth="1"/>
    <col min="15879" max="15879" width="11.625" style="8" customWidth="1"/>
    <col min="15880" max="15880" width="12.375" style="8" customWidth="1"/>
    <col min="15881" max="15881" width="14.375" style="8" bestFit="1" customWidth="1"/>
    <col min="15882" max="15882" width="13.5" style="8" customWidth="1"/>
    <col min="15883" max="15883" width="8.875" style="8" customWidth="1"/>
    <col min="15884" max="15884" width="14.375" style="8" bestFit="1" customWidth="1"/>
    <col min="15885" max="16128" width="9" style="8"/>
    <col min="16129" max="16129" width="4.25" style="8" customWidth="1"/>
    <col min="16130" max="16130" width="9.375" style="8" customWidth="1"/>
    <col min="16131" max="16131" width="19.375" style="8" customWidth="1"/>
    <col min="16132" max="16132" width="21.375" style="8" customWidth="1"/>
    <col min="16133" max="16133" width="0" style="8" hidden="1" customWidth="1"/>
    <col min="16134" max="16134" width="14.375" style="8" customWidth="1"/>
    <col min="16135" max="16135" width="11.625" style="8" customWidth="1"/>
    <col min="16136" max="16136" width="12.375" style="8" customWidth="1"/>
    <col min="16137" max="16137" width="14.375" style="8" bestFit="1" customWidth="1"/>
    <col min="16138" max="16138" width="13.5" style="8" customWidth="1"/>
    <col min="16139" max="16139" width="8.875" style="8" customWidth="1"/>
    <col min="16140" max="16140" width="14.375" style="8" bestFit="1" customWidth="1"/>
    <col min="16141" max="16384" width="9" style="8"/>
  </cols>
  <sheetData>
    <row r="1" spans="1:11" ht="18.75" customHeight="1">
      <c r="A1" s="110" t="s">
        <v>8</v>
      </c>
      <c r="B1" s="110"/>
      <c r="C1" s="110"/>
      <c r="D1" s="3"/>
      <c r="E1" s="3"/>
      <c r="F1" s="4"/>
      <c r="G1" s="3"/>
      <c r="H1" s="5"/>
      <c r="I1" s="6"/>
      <c r="J1" s="7" t="s">
        <v>9</v>
      </c>
      <c r="K1" s="3" t="s">
        <v>10</v>
      </c>
    </row>
    <row r="2" spans="1:11" ht="21" customHeight="1">
      <c r="A2" s="50"/>
      <c r="B2" s="9"/>
      <c r="C2" s="50"/>
      <c r="D2" s="3"/>
      <c r="E2" s="3"/>
      <c r="F2" s="4"/>
      <c r="G2" s="3"/>
      <c r="H2" s="5"/>
      <c r="I2" s="6"/>
      <c r="J2" s="7"/>
      <c r="K2" s="3"/>
    </row>
    <row r="3" spans="1:11" ht="24.75" customHeight="1">
      <c r="A3" s="111" t="s">
        <v>11</v>
      </c>
      <c r="B3" s="111"/>
      <c r="C3" s="111"/>
      <c r="D3" s="111"/>
      <c r="E3" s="111"/>
      <c r="F3" s="111"/>
      <c r="G3" s="111"/>
      <c r="H3" s="111"/>
      <c r="I3" s="111"/>
      <c r="J3" s="111"/>
      <c r="K3" s="111"/>
    </row>
    <row r="4" spans="1:11" ht="20.25" customHeight="1">
      <c r="A4" s="10"/>
      <c r="B4" s="11"/>
      <c r="C4" s="10"/>
      <c r="D4" s="12"/>
      <c r="E4" s="12"/>
      <c r="F4" s="10"/>
      <c r="G4" s="12"/>
      <c r="H4" s="13"/>
      <c r="I4" s="14"/>
      <c r="J4" s="15"/>
      <c r="K4" s="16"/>
    </row>
    <row r="5" spans="1:11" ht="22.5" customHeight="1">
      <c r="A5" s="112" t="s">
        <v>12</v>
      </c>
      <c r="B5" s="114" t="s">
        <v>13</v>
      </c>
      <c r="C5" s="116" t="s">
        <v>3</v>
      </c>
      <c r="D5" s="117"/>
      <c r="E5" s="117"/>
      <c r="F5" s="118" t="s">
        <v>1</v>
      </c>
      <c r="G5" s="120" t="s">
        <v>14</v>
      </c>
      <c r="H5" s="122" t="s">
        <v>0</v>
      </c>
      <c r="I5" s="129" t="s">
        <v>15</v>
      </c>
      <c r="J5" s="124" t="s">
        <v>16</v>
      </c>
      <c r="K5" s="135" t="s">
        <v>4</v>
      </c>
    </row>
    <row r="6" spans="1:11" ht="22.5" customHeight="1">
      <c r="A6" s="113"/>
      <c r="B6" s="115"/>
      <c r="C6" s="18" t="s">
        <v>17</v>
      </c>
      <c r="D6" s="51" t="s">
        <v>2</v>
      </c>
      <c r="E6" s="19" t="s">
        <v>18</v>
      </c>
      <c r="F6" s="119"/>
      <c r="G6" s="121"/>
      <c r="H6" s="123"/>
      <c r="I6" s="130"/>
      <c r="J6" s="125"/>
      <c r="K6" s="136"/>
    </row>
    <row r="7" spans="1:11" s="26" customFormat="1" ht="25.5" customHeight="1">
      <c r="A7" s="20">
        <f t="shared" ref="A7:A24" si="0">ROW()-6</f>
        <v>1</v>
      </c>
      <c r="B7" s="21">
        <v>42126</v>
      </c>
      <c r="C7" s="22" t="s">
        <v>36</v>
      </c>
      <c r="D7" s="22" t="str">
        <f>VLOOKUP(C7,[1]Vine!$A$5:$E$168,3,0)</f>
        <v>Ba Tri - Bến Tre</v>
      </c>
      <c r="E7" s="20" t="e">
        <f>VLOOKUP(C7,[2]Times!$B$5:$C$70,2,0)</f>
        <v>#N/A</v>
      </c>
      <c r="F7" s="23" t="s">
        <v>37</v>
      </c>
      <c r="G7" s="24">
        <v>6010</v>
      </c>
      <c r="H7" s="23">
        <v>22500</v>
      </c>
      <c r="I7" s="25">
        <f t="shared" ref="I7:I24" si="1">H7*G7</f>
        <v>135225000</v>
      </c>
      <c r="J7" s="20" t="str">
        <f>VLOOKUP(C7,[1]Vine!$A$5:$E$168,4,0)</f>
        <v>Bến Tre</v>
      </c>
      <c r="K7" s="20"/>
    </row>
    <row r="8" spans="1:11" s="26" customFormat="1" ht="25.5" customHeight="1">
      <c r="A8" s="20">
        <f t="shared" si="0"/>
        <v>2</v>
      </c>
      <c r="B8" s="21">
        <v>42126</v>
      </c>
      <c r="C8" s="22" t="s">
        <v>38</v>
      </c>
      <c r="D8" s="22" t="str">
        <f>VLOOKUP(C8,[1]Vine!$A$5:$E$168,3,0)</f>
        <v>Ba Tri - Bến Tre</v>
      </c>
      <c r="E8" s="20" t="e">
        <f>VLOOKUP(C8,[2]Times!$B$5:$C$70,2,0)</f>
        <v>#N/A</v>
      </c>
      <c r="F8" s="23" t="s">
        <v>37</v>
      </c>
      <c r="G8" s="24">
        <v>6720</v>
      </c>
      <c r="H8" s="23">
        <v>22500</v>
      </c>
      <c r="I8" s="25">
        <f t="shared" si="1"/>
        <v>151200000</v>
      </c>
      <c r="J8" s="20" t="str">
        <f>VLOOKUP(C8,[1]Vine!$A$5:$E$168,4,0)</f>
        <v>Bến Tre</v>
      </c>
      <c r="K8" s="20"/>
    </row>
    <row r="9" spans="1:11" s="26" customFormat="1" ht="25.5" customHeight="1">
      <c r="A9" s="20">
        <f t="shared" si="0"/>
        <v>3</v>
      </c>
      <c r="B9" s="21">
        <v>42126</v>
      </c>
      <c r="C9" s="22" t="s">
        <v>31</v>
      </c>
      <c r="D9" s="22" t="str">
        <f>VLOOKUP(C9,[1]Vine!$A$5:$E$168,3,0)</f>
        <v>Ba Tri - Bến Tre</v>
      </c>
      <c r="E9" s="20" t="e">
        <f>VLOOKUP(C9,[2]Times!$B$5:$C$70,2,0)</f>
        <v>#N/A</v>
      </c>
      <c r="F9" s="23" t="s">
        <v>37</v>
      </c>
      <c r="G9" s="28">
        <v>6080</v>
      </c>
      <c r="H9" s="23">
        <v>22500</v>
      </c>
      <c r="I9" s="25">
        <f t="shared" si="1"/>
        <v>136800000</v>
      </c>
      <c r="J9" s="20" t="str">
        <f>VLOOKUP(C9,[1]Vine!$A$5:$E$168,4,0)</f>
        <v>Bến Tre</v>
      </c>
      <c r="K9" s="20"/>
    </row>
    <row r="10" spans="1:11" s="26" customFormat="1" ht="25.5" customHeight="1">
      <c r="A10" s="20">
        <f t="shared" si="0"/>
        <v>4</v>
      </c>
      <c r="B10" s="21">
        <v>42126</v>
      </c>
      <c r="C10" s="22" t="s">
        <v>32</v>
      </c>
      <c r="D10" s="22" t="str">
        <f>VLOOKUP(C10,[1]Vine!$A$5:$E$168,3,0)</f>
        <v>Ba Tri - Bến Tre</v>
      </c>
      <c r="E10" s="20" t="e">
        <f>VLOOKUP(C10,[2]Times!$B$5:$C$70,2,0)</f>
        <v>#N/A</v>
      </c>
      <c r="F10" s="23" t="s">
        <v>37</v>
      </c>
      <c r="G10" s="24">
        <v>5760</v>
      </c>
      <c r="H10" s="23">
        <v>22500</v>
      </c>
      <c r="I10" s="25">
        <f t="shared" si="1"/>
        <v>129600000</v>
      </c>
      <c r="J10" s="20" t="str">
        <f>VLOOKUP(C10,[1]Vine!$A$5:$E$168,4,0)</f>
        <v>Bến Tre</v>
      </c>
      <c r="K10" s="20"/>
    </row>
    <row r="11" spans="1:11" s="26" customFormat="1" ht="25.5" customHeight="1">
      <c r="A11" s="20">
        <f t="shared" si="0"/>
        <v>5</v>
      </c>
      <c r="B11" s="21">
        <v>42131</v>
      </c>
      <c r="C11" s="22" t="s">
        <v>39</v>
      </c>
      <c r="D11" s="22" t="str">
        <f>VLOOKUP(C11,[1]Vine!$A$5:$E$168,3,0)</f>
        <v>Kiên lương - Kiên Giang</v>
      </c>
      <c r="E11" s="20">
        <f>VLOOKUP(C11,[2]Times!$B$5:$C$70,2,0)</f>
        <v>370803567</v>
      </c>
      <c r="F11" s="23" t="s">
        <v>37</v>
      </c>
      <c r="G11" s="24">
        <v>5830</v>
      </c>
      <c r="H11" s="23">
        <v>22500</v>
      </c>
      <c r="I11" s="25">
        <f t="shared" si="1"/>
        <v>131175000</v>
      </c>
      <c r="J11" s="20" t="str">
        <f>VLOOKUP(C11,[1]Vine!$A$5:$E$168,4,0)</f>
        <v>Kiên Giang</v>
      </c>
      <c r="K11" s="20"/>
    </row>
    <row r="12" spans="1:11" s="26" customFormat="1" ht="25.5" customHeight="1">
      <c r="A12" s="20">
        <f t="shared" si="0"/>
        <v>6</v>
      </c>
      <c r="B12" s="21">
        <v>42131</v>
      </c>
      <c r="C12" s="22" t="s">
        <v>40</v>
      </c>
      <c r="D12" s="22" t="str">
        <f>VLOOKUP(C12,[1]Vine!$A$5:$E$168,3,0)</f>
        <v>Rạch Giá - Kiên Giang</v>
      </c>
      <c r="E12" s="20">
        <f>VLOOKUP(C12,[2]Times!$B$5:$C$70,2,0)</f>
        <v>370004125</v>
      </c>
      <c r="F12" s="23" t="s">
        <v>37</v>
      </c>
      <c r="G12" s="24">
        <v>6073</v>
      </c>
      <c r="H12" s="23">
        <v>22500</v>
      </c>
      <c r="I12" s="25">
        <f t="shared" si="1"/>
        <v>136642500</v>
      </c>
      <c r="J12" s="20" t="str">
        <f>VLOOKUP(C12,[1]Vine!$A$5:$E$168,4,0)</f>
        <v>Kiên Giang</v>
      </c>
      <c r="K12" s="20"/>
    </row>
    <row r="13" spans="1:11" s="26" customFormat="1" ht="25.5" customHeight="1">
      <c r="A13" s="20">
        <f t="shared" si="0"/>
        <v>7</v>
      </c>
      <c r="B13" s="21">
        <v>42131</v>
      </c>
      <c r="C13" s="22" t="s">
        <v>41</v>
      </c>
      <c r="D13" s="22" t="str">
        <f>VLOOKUP(C13,[1]Vine!$A$5:$E$168,3,0)</f>
        <v>Rạch Giá - Kiên Giang</v>
      </c>
      <c r="E13" s="20">
        <f>VLOOKUP(C13,[2]Times!$B$5:$C$70,2,0)</f>
        <v>370033286</v>
      </c>
      <c r="F13" s="23" t="s">
        <v>37</v>
      </c>
      <c r="G13" s="24">
        <v>5970</v>
      </c>
      <c r="H13" s="23">
        <v>22500</v>
      </c>
      <c r="I13" s="25">
        <f t="shared" si="1"/>
        <v>134325000</v>
      </c>
      <c r="J13" s="20" t="str">
        <f>VLOOKUP(C13,[1]Vine!$A$5:$E$168,4,0)</f>
        <v>Kiên Giang</v>
      </c>
      <c r="K13" s="20"/>
    </row>
    <row r="14" spans="1:11" s="26" customFormat="1" ht="25.5" customHeight="1">
      <c r="A14" s="20">
        <f t="shared" si="0"/>
        <v>8</v>
      </c>
      <c r="B14" s="21">
        <v>42131</v>
      </c>
      <c r="C14" s="22" t="s">
        <v>42</v>
      </c>
      <c r="D14" s="22" t="str">
        <f>VLOOKUP(C14,[1]Vine!$A$5:$E$168,3,0)</f>
        <v>Rạch Giá - Kiên Giang</v>
      </c>
      <c r="E14" s="20">
        <f>VLOOKUP(C14,[2]Times!$B$5:$C$70,2,0)</f>
        <v>370047763</v>
      </c>
      <c r="F14" s="23" t="s">
        <v>37</v>
      </c>
      <c r="G14" s="24">
        <v>6180</v>
      </c>
      <c r="H14" s="23">
        <v>22500</v>
      </c>
      <c r="I14" s="25">
        <f t="shared" si="1"/>
        <v>139050000</v>
      </c>
      <c r="J14" s="20" t="str">
        <f>VLOOKUP(C14,[1]Vine!$A$5:$E$168,4,0)</f>
        <v>Kiên Giang</v>
      </c>
      <c r="K14" s="20"/>
    </row>
    <row r="15" spans="1:11" s="26" customFormat="1" ht="25.5" customHeight="1">
      <c r="A15" s="20">
        <f t="shared" si="0"/>
        <v>9</v>
      </c>
      <c r="B15" s="21">
        <v>42134</v>
      </c>
      <c r="C15" s="22" t="s">
        <v>43</v>
      </c>
      <c r="D15" s="22" t="str">
        <f>VLOOKUP(C15,[1]Vine!$A$5:$E$168,3,0)</f>
        <v>Châu Thành - Tiền Giang</v>
      </c>
      <c r="E15" s="20">
        <f>VLOOKUP(C15,[2]Times!$B$5:$C$70,2,0)</f>
        <v>311704830</v>
      </c>
      <c r="F15" s="23" t="s">
        <v>37</v>
      </c>
      <c r="G15" s="28">
        <v>5790</v>
      </c>
      <c r="H15" s="23">
        <v>22500</v>
      </c>
      <c r="I15" s="25">
        <f t="shared" si="1"/>
        <v>130275000</v>
      </c>
      <c r="J15" s="20" t="str">
        <f>VLOOKUP(C15,[1]Vine!$A$5:$E$168,4,0)</f>
        <v>Tiền Giang</v>
      </c>
      <c r="K15" s="20"/>
    </row>
    <row r="16" spans="1:11" s="26" customFormat="1" ht="25.5" customHeight="1">
      <c r="A16" s="20">
        <f t="shared" si="0"/>
        <v>10</v>
      </c>
      <c r="B16" s="21">
        <v>42134</v>
      </c>
      <c r="C16" s="1" t="s">
        <v>23</v>
      </c>
      <c r="D16" s="22" t="str">
        <f>VLOOKUP(C16,[1]Vine!$A$5:$E$168,3,0)</f>
        <v>Gò Công Đông - Tiền Giang</v>
      </c>
      <c r="E16" s="20">
        <f>VLOOKUP(C16,[2]Times!$B$5:$C$70,2,0)</f>
        <v>311318331</v>
      </c>
      <c r="F16" s="23" t="s">
        <v>37</v>
      </c>
      <c r="G16" s="24">
        <v>6380</v>
      </c>
      <c r="H16" s="23">
        <v>22500</v>
      </c>
      <c r="I16" s="25">
        <f t="shared" si="1"/>
        <v>143550000</v>
      </c>
      <c r="J16" s="20" t="str">
        <f>VLOOKUP(C16,[1]Vine!$A$5:$E$168,4,0)</f>
        <v>Tiền Giang</v>
      </c>
      <c r="K16" s="20"/>
    </row>
    <row r="17" spans="1:12" s="26" customFormat="1" ht="25.5" customHeight="1">
      <c r="A17" s="20">
        <f t="shared" si="0"/>
        <v>11</v>
      </c>
      <c r="B17" s="21">
        <v>42134</v>
      </c>
      <c r="C17" s="1" t="s">
        <v>6</v>
      </c>
      <c r="D17" s="22" t="str">
        <f>VLOOKUP(C17,[1]Vine!$A$5:$E$168,3,0)</f>
        <v>Gò Công Tây - Tiền Giang</v>
      </c>
      <c r="E17" s="20">
        <f>VLOOKUP(C17,[2]Times!$B$5:$C$70,2,0)</f>
        <v>310882191</v>
      </c>
      <c r="F17" s="23" t="s">
        <v>37</v>
      </c>
      <c r="G17" s="24">
        <v>6873</v>
      </c>
      <c r="H17" s="23">
        <v>22500</v>
      </c>
      <c r="I17" s="25">
        <f t="shared" si="1"/>
        <v>154642500</v>
      </c>
      <c r="J17" s="20" t="str">
        <f>VLOOKUP(C17,[1]Vine!$A$5:$E$168,4,0)</f>
        <v>Tiền Giang</v>
      </c>
      <c r="K17" s="20"/>
    </row>
    <row r="18" spans="1:12" s="26" customFormat="1" ht="25.5" customHeight="1">
      <c r="A18" s="20">
        <f t="shared" si="0"/>
        <v>12</v>
      </c>
      <c r="B18" s="21">
        <v>42134</v>
      </c>
      <c r="C18" s="1" t="s">
        <v>25</v>
      </c>
      <c r="D18" s="22" t="str">
        <f>VLOOKUP(C18,[1]Vine!$A$5:$E$168,3,0)</f>
        <v xml:space="preserve">Gò Công Tây - Tiền Giang </v>
      </c>
      <c r="E18" s="20">
        <f>VLOOKUP(C18,[2]Times!$B$5:$C$70,2,0)</f>
        <v>310882158</v>
      </c>
      <c r="F18" s="23" t="s">
        <v>37</v>
      </c>
      <c r="G18" s="24">
        <v>6980</v>
      </c>
      <c r="H18" s="23">
        <v>22500</v>
      </c>
      <c r="I18" s="25">
        <f t="shared" si="1"/>
        <v>157050000</v>
      </c>
      <c r="J18" s="20" t="str">
        <f>VLOOKUP(C18,[1]Vine!$A$5:$E$168,4,0)</f>
        <v>Tiền Giang</v>
      </c>
      <c r="K18" s="20"/>
    </row>
    <row r="19" spans="1:12" s="26" customFormat="1" ht="25.5" customHeight="1">
      <c r="A19" s="20">
        <f t="shared" si="0"/>
        <v>13</v>
      </c>
      <c r="B19" s="21">
        <v>42137</v>
      </c>
      <c r="C19" s="1" t="s">
        <v>44</v>
      </c>
      <c r="D19" s="22" t="str">
        <f>VLOOKUP(C19,[1]Vine!$A$5:$E$168,3,0)</f>
        <v>Giồng Trôm - Bến Tre</v>
      </c>
      <c r="E19" s="20" t="e">
        <f>VLOOKUP(C19,[2]Times!$B$5:$C$70,2,0)</f>
        <v>#N/A</v>
      </c>
      <c r="F19" s="23" t="s">
        <v>37</v>
      </c>
      <c r="G19" s="24">
        <v>6790</v>
      </c>
      <c r="H19" s="23">
        <v>22500</v>
      </c>
      <c r="I19" s="25">
        <f t="shared" si="1"/>
        <v>152775000</v>
      </c>
      <c r="J19" s="20" t="str">
        <f>VLOOKUP(C19,[1]Vine!$A$5:$E$168,4,0)</f>
        <v>Bến Tre</v>
      </c>
      <c r="K19" s="20"/>
    </row>
    <row r="20" spans="1:12" s="26" customFormat="1" ht="25.5" customHeight="1">
      <c r="A20" s="20">
        <f t="shared" si="0"/>
        <v>14</v>
      </c>
      <c r="B20" s="21">
        <v>42137</v>
      </c>
      <c r="C20" s="1" t="s">
        <v>45</v>
      </c>
      <c r="D20" s="22" t="str">
        <f>VLOOKUP(C20,[1]Vine!$A$5:$E$168,3,0)</f>
        <v>Giồng Trôm - Bến Tre</v>
      </c>
      <c r="E20" s="20" t="e">
        <f>VLOOKUP(C20,[2]Times!$B$5:$C$70,2,0)</f>
        <v>#N/A</v>
      </c>
      <c r="F20" s="23" t="s">
        <v>37</v>
      </c>
      <c r="G20" s="24">
        <v>6830</v>
      </c>
      <c r="H20" s="23">
        <v>22500</v>
      </c>
      <c r="I20" s="25">
        <f t="shared" si="1"/>
        <v>153675000</v>
      </c>
      <c r="J20" s="20" t="str">
        <f>VLOOKUP(C20,[1]Vine!$A$5:$E$168,4,0)</f>
        <v>Bến Tre</v>
      </c>
      <c r="K20" s="20"/>
    </row>
    <row r="21" spans="1:12" s="26" customFormat="1" ht="25.5" customHeight="1">
      <c r="A21" s="20">
        <f t="shared" si="0"/>
        <v>15</v>
      </c>
      <c r="B21" s="21">
        <v>42137</v>
      </c>
      <c r="C21" s="1" t="s">
        <v>46</v>
      </c>
      <c r="D21" s="22" t="str">
        <f>VLOOKUP(C21,[1]Vine!$A$5:$E$168,3,0)</f>
        <v>Giồng Trôm - Bến Tre</v>
      </c>
      <c r="E21" s="20" t="e">
        <f>VLOOKUP(C21,[2]Times!$B$5:$C$70,2,0)</f>
        <v>#N/A</v>
      </c>
      <c r="F21" s="23" t="s">
        <v>37</v>
      </c>
      <c r="G21" s="24">
        <v>6940</v>
      </c>
      <c r="H21" s="23">
        <v>22500</v>
      </c>
      <c r="I21" s="25">
        <f t="shared" si="1"/>
        <v>156150000</v>
      </c>
      <c r="J21" s="20" t="str">
        <f>VLOOKUP(C21,[1]Vine!$A$5:$E$168,4,0)</f>
        <v>Bến Tre</v>
      </c>
      <c r="K21" s="20"/>
    </row>
    <row r="22" spans="1:12" s="26" customFormat="1" ht="25.5" customHeight="1">
      <c r="A22" s="20">
        <f t="shared" si="0"/>
        <v>16</v>
      </c>
      <c r="B22" s="21">
        <v>42137</v>
      </c>
      <c r="C22" s="1" t="s">
        <v>47</v>
      </c>
      <c r="D22" s="22" t="str">
        <f>VLOOKUP(C22,[1]Vine!$A$5:$E$168,3,0)</f>
        <v>Giồng Trôm - Bến Tre</v>
      </c>
      <c r="E22" s="20">
        <f>VLOOKUP(C22,[2]Times!$B$5:$C$70,2,0)</f>
        <v>320878272</v>
      </c>
      <c r="F22" s="23" t="s">
        <v>37</v>
      </c>
      <c r="G22" s="24">
        <v>6830</v>
      </c>
      <c r="H22" s="23">
        <v>22500</v>
      </c>
      <c r="I22" s="25">
        <f t="shared" si="1"/>
        <v>153675000</v>
      </c>
      <c r="J22" s="20" t="str">
        <f>VLOOKUP(C22,[1]Vine!$A$5:$E$168,4,0)</f>
        <v>Bến Tre</v>
      </c>
      <c r="K22" s="20"/>
      <c r="L22" s="27"/>
    </row>
    <row r="23" spans="1:12" s="26" customFormat="1" ht="25.5" customHeight="1">
      <c r="A23" s="20">
        <f t="shared" si="0"/>
        <v>17</v>
      </c>
      <c r="B23" s="21">
        <v>42141</v>
      </c>
      <c r="C23" s="1" t="s">
        <v>48</v>
      </c>
      <c r="D23" s="22" t="str">
        <f>VLOOKUP(C23,[1]Vine!$A$5:$E$168,3,0)</f>
        <v>Hòn Đất, Kiên Giang</v>
      </c>
      <c r="E23" s="20" t="e">
        <f>VLOOKUP(C23,[2]Times!$B$5:$C$70,2,0)</f>
        <v>#N/A</v>
      </c>
      <c r="F23" s="23" t="s">
        <v>37</v>
      </c>
      <c r="G23" s="24">
        <v>6793</v>
      </c>
      <c r="H23" s="23">
        <v>22500</v>
      </c>
      <c r="I23" s="25">
        <f t="shared" si="1"/>
        <v>152842500</v>
      </c>
      <c r="J23" s="20" t="str">
        <f>VLOOKUP(C23,[1]Vine!$A$5:$E$168,4,0)</f>
        <v>Kiên Giang</v>
      </c>
      <c r="K23" s="20"/>
    </row>
    <row r="24" spans="1:12" s="26" customFormat="1" ht="25.5" customHeight="1">
      <c r="A24" s="20">
        <f t="shared" si="0"/>
        <v>18</v>
      </c>
      <c r="B24" s="21">
        <v>42141</v>
      </c>
      <c r="C24" s="22" t="s">
        <v>39</v>
      </c>
      <c r="D24" s="22" t="str">
        <f>VLOOKUP(C24,[1]Vine!$A$5:$E$168,3,0)</f>
        <v>Kiên lương - Kiên Giang</v>
      </c>
      <c r="E24" s="20">
        <f>VLOOKUP(C24,[2]Times!$B$5:$C$70,2,0)</f>
        <v>370803567</v>
      </c>
      <c r="F24" s="23" t="s">
        <v>37</v>
      </c>
      <c r="G24" s="28">
        <f>115050-SUM(G7:G23)</f>
        <v>6221</v>
      </c>
      <c r="H24" s="23">
        <v>22500</v>
      </c>
      <c r="I24" s="25">
        <f t="shared" si="1"/>
        <v>139972500</v>
      </c>
      <c r="J24" s="20" t="str">
        <f>VLOOKUP(C24,[1]Vine!$A$5:$E$168,4,0)</f>
        <v>Kiên Giang</v>
      </c>
      <c r="K24" s="20"/>
    </row>
    <row r="25" spans="1:12" s="26" customFormat="1" ht="25.5" customHeight="1">
      <c r="A25" s="20"/>
      <c r="B25" s="21"/>
      <c r="C25" s="22"/>
      <c r="D25" s="22"/>
      <c r="E25" s="20"/>
      <c r="F25" s="23"/>
      <c r="G25" s="24"/>
      <c r="H25" s="23"/>
      <c r="I25" s="25"/>
      <c r="J25" s="20"/>
      <c r="K25" s="20"/>
    </row>
    <row r="26" spans="1:12" s="34" customFormat="1" ht="25.5" customHeight="1">
      <c r="A26" s="132" t="s">
        <v>28</v>
      </c>
      <c r="B26" s="133"/>
      <c r="C26" s="133"/>
      <c r="D26" s="133"/>
      <c r="E26" s="133"/>
      <c r="F26" s="134"/>
      <c r="G26" s="29">
        <f>SUM(G7:G25)</f>
        <v>115050</v>
      </c>
      <c r="H26" s="30"/>
      <c r="I26" s="31">
        <f>SUM(I7:I25)</f>
        <v>2588625000</v>
      </c>
      <c r="J26" s="32"/>
      <c r="K26" s="33"/>
    </row>
    <row r="27" spans="1:12" ht="7.5" customHeight="1">
      <c r="G27" s="37"/>
    </row>
    <row r="28" spans="1:12" ht="18" customHeight="1">
      <c r="G28" s="37"/>
    </row>
    <row r="29" spans="1:12">
      <c r="A29" s="41"/>
      <c r="C29" s="42"/>
      <c r="F29" s="43"/>
      <c r="G29" s="44"/>
      <c r="H29" s="131" t="s">
        <v>77</v>
      </c>
      <c r="I29" s="131"/>
      <c r="J29" s="131"/>
      <c r="K29" s="131"/>
    </row>
    <row r="30" spans="1:12">
      <c r="B30" s="128" t="s">
        <v>29</v>
      </c>
      <c r="C30" s="128"/>
      <c r="D30" s="8"/>
      <c r="F30" s="39"/>
      <c r="G30" s="37"/>
      <c r="H30" s="131" t="s">
        <v>30</v>
      </c>
      <c r="I30" s="131"/>
      <c r="J30" s="131"/>
      <c r="K30" s="131"/>
    </row>
    <row r="31" spans="1:12">
      <c r="G31" s="37"/>
    </row>
    <row r="32" spans="1:12">
      <c r="G32" s="45"/>
    </row>
    <row r="36" spans="2:3">
      <c r="B36" s="126" t="s">
        <v>5</v>
      </c>
      <c r="C36" s="126"/>
    </row>
    <row r="37" spans="2:3">
      <c r="B37" s="127"/>
      <c r="C37" s="127"/>
    </row>
    <row r="38" spans="2:3">
      <c r="B38" s="127"/>
      <c r="C38" s="127"/>
    </row>
    <row r="39" spans="2:3">
      <c r="B39" s="127"/>
      <c r="C39" s="127"/>
    </row>
    <row r="40" spans="2:3">
      <c r="B40" s="127"/>
      <c r="C40" s="127"/>
    </row>
    <row r="41" spans="2:3">
      <c r="B41" s="127"/>
      <c r="C41" s="127"/>
    </row>
    <row r="42" spans="2:3">
      <c r="B42" s="127"/>
      <c r="C42" s="127"/>
    </row>
    <row r="43" spans="2:3">
      <c r="B43" s="127"/>
      <c r="C43" s="127"/>
    </row>
    <row r="44" spans="2:3">
      <c r="B44" s="127"/>
      <c r="C44" s="127"/>
    </row>
  </sheetData>
  <autoFilter ref="A6:L24"/>
  <mergeCells count="24">
    <mergeCell ref="B43:C43"/>
    <mergeCell ref="B44:C44"/>
    <mergeCell ref="B37:C37"/>
    <mergeCell ref="B38:C38"/>
    <mergeCell ref="B39:C39"/>
    <mergeCell ref="B40:C40"/>
    <mergeCell ref="B41:C41"/>
    <mergeCell ref="B42:C42"/>
    <mergeCell ref="B36:C36"/>
    <mergeCell ref="A1:C1"/>
    <mergeCell ref="A3:K3"/>
    <mergeCell ref="A5:A6"/>
    <mergeCell ref="B5:B6"/>
    <mergeCell ref="C5:E5"/>
    <mergeCell ref="F5:F6"/>
    <mergeCell ref="G5:G6"/>
    <mergeCell ref="H5:H6"/>
    <mergeCell ref="I5:I6"/>
    <mergeCell ref="J5:J6"/>
    <mergeCell ref="K5:K6"/>
    <mergeCell ref="A26:F26"/>
    <mergeCell ref="H29:K29"/>
    <mergeCell ref="B30:C30"/>
    <mergeCell ref="H30:K30"/>
  </mergeCells>
  <conditionalFormatting sqref="C5:D6 E6">
    <cfRule type="cellIs" dxfId="2"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dimension ref="A1:CE40"/>
  <sheetViews>
    <sheetView workbookViewId="0">
      <selection activeCell="B12" sqref="B12"/>
    </sheetView>
  </sheetViews>
  <sheetFormatPr defaultRowHeight="15.75"/>
  <cols>
    <col min="1" max="1" width="9.75" style="54" customWidth="1"/>
    <col min="2" max="2" width="21.125" style="52" customWidth="1"/>
    <col min="3" max="3" width="21.625" style="52" customWidth="1"/>
    <col min="4" max="4" width="12.125" style="52" customWidth="1"/>
    <col min="5" max="5" width="13.375" style="52" customWidth="1"/>
    <col min="6" max="6" width="9.125" style="56" customWidth="1"/>
    <col min="7" max="7" width="9.25" style="56" customWidth="1"/>
    <col min="8" max="8" width="11.25" style="52" customWidth="1"/>
    <col min="9" max="9" width="9.5" style="52" customWidth="1"/>
    <col min="10" max="10" width="9" style="52"/>
    <col min="11" max="83" width="9" style="53"/>
    <col min="84" max="256" width="9" style="52"/>
    <col min="257" max="257" width="9.75" style="52" customWidth="1"/>
    <col min="258" max="258" width="21.125" style="52" customWidth="1"/>
    <col min="259" max="259" width="21.625" style="52" customWidth="1"/>
    <col min="260" max="260" width="12.125" style="52" customWidth="1"/>
    <col min="261" max="261" width="13.375" style="52" customWidth="1"/>
    <col min="262" max="262" width="9.125" style="52" customWidth="1"/>
    <col min="263" max="263" width="9.25" style="52" customWidth="1"/>
    <col min="264" max="264" width="11.25" style="52" customWidth="1"/>
    <col min="265" max="265" width="9.5" style="52" customWidth="1"/>
    <col min="266" max="512" width="9" style="52"/>
    <col min="513" max="513" width="9.75" style="52" customWidth="1"/>
    <col min="514" max="514" width="21.125" style="52" customWidth="1"/>
    <col min="515" max="515" width="21.625" style="52" customWidth="1"/>
    <col min="516" max="516" width="12.125" style="52" customWidth="1"/>
    <col min="517" max="517" width="13.375" style="52" customWidth="1"/>
    <col min="518" max="518" width="9.125" style="52" customWidth="1"/>
    <col min="519" max="519" width="9.25" style="52" customWidth="1"/>
    <col min="520" max="520" width="11.25" style="52" customWidth="1"/>
    <col min="521" max="521" width="9.5" style="52" customWidth="1"/>
    <col min="522" max="768" width="9" style="52"/>
    <col min="769" max="769" width="9.75" style="52" customWidth="1"/>
    <col min="770" max="770" width="21.125" style="52" customWidth="1"/>
    <col min="771" max="771" width="21.625" style="52" customWidth="1"/>
    <col min="772" max="772" width="12.125" style="52" customWidth="1"/>
    <col min="773" max="773" width="13.375" style="52" customWidth="1"/>
    <col min="774" max="774" width="9.125" style="52" customWidth="1"/>
    <col min="775" max="775" width="9.25" style="52" customWidth="1"/>
    <col min="776" max="776" width="11.25" style="52" customWidth="1"/>
    <col min="777" max="777" width="9.5" style="52" customWidth="1"/>
    <col min="778" max="1024" width="9" style="52"/>
    <col min="1025" max="1025" width="9.75" style="52" customWidth="1"/>
    <col min="1026" max="1026" width="21.125" style="52" customWidth="1"/>
    <col min="1027" max="1027" width="21.625" style="52" customWidth="1"/>
    <col min="1028" max="1028" width="12.125" style="52" customWidth="1"/>
    <col min="1029" max="1029" width="13.375" style="52" customWidth="1"/>
    <col min="1030" max="1030" width="9.125" style="52" customWidth="1"/>
    <col min="1031" max="1031" width="9.25" style="52" customWidth="1"/>
    <col min="1032" max="1032" width="11.25" style="52" customWidth="1"/>
    <col min="1033" max="1033" width="9.5" style="52" customWidth="1"/>
    <col min="1034" max="1280" width="9" style="52"/>
    <col min="1281" max="1281" width="9.75" style="52" customWidth="1"/>
    <col min="1282" max="1282" width="21.125" style="52" customWidth="1"/>
    <col min="1283" max="1283" width="21.625" style="52" customWidth="1"/>
    <col min="1284" max="1284" width="12.125" style="52" customWidth="1"/>
    <col min="1285" max="1285" width="13.375" style="52" customWidth="1"/>
    <col min="1286" max="1286" width="9.125" style="52" customWidth="1"/>
    <col min="1287" max="1287" width="9.25" style="52" customWidth="1"/>
    <col min="1288" max="1288" width="11.25" style="52" customWidth="1"/>
    <col min="1289" max="1289" width="9.5" style="52" customWidth="1"/>
    <col min="1290" max="1536" width="9" style="52"/>
    <col min="1537" max="1537" width="9.75" style="52" customWidth="1"/>
    <col min="1538" max="1538" width="21.125" style="52" customWidth="1"/>
    <col min="1539" max="1539" width="21.625" style="52" customWidth="1"/>
    <col min="1540" max="1540" width="12.125" style="52" customWidth="1"/>
    <col min="1541" max="1541" width="13.375" style="52" customWidth="1"/>
    <col min="1542" max="1542" width="9.125" style="52" customWidth="1"/>
    <col min="1543" max="1543" width="9.25" style="52" customWidth="1"/>
    <col min="1544" max="1544" width="11.25" style="52" customWidth="1"/>
    <col min="1545" max="1545" width="9.5" style="52" customWidth="1"/>
    <col min="1546" max="1792" width="9" style="52"/>
    <col min="1793" max="1793" width="9.75" style="52" customWidth="1"/>
    <col min="1794" max="1794" width="21.125" style="52" customWidth="1"/>
    <col min="1795" max="1795" width="21.625" style="52" customWidth="1"/>
    <col min="1796" max="1796" width="12.125" style="52" customWidth="1"/>
    <col min="1797" max="1797" width="13.375" style="52" customWidth="1"/>
    <col min="1798" max="1798" width="9.125" style="52" customWidth="1"/>
    <col min="1799" max="1799" width="9.25" style="52" customWidth="1"/>
    <col min="1800" max="1800" width="11.25" style="52" customWidth="1"/>
    <col min="1801" max="1801" width="9.5" style="52" customWidth="1"/>
    <col min="1802" max="2048" width="9" style="52"/>
    <col min="2049" max="2049" width="9.75" style="52" customWidth="1"/>
    <col min="2050" max="2050" width="21.125" style="52" customWidth="1"/>
    <col min="2051" max="2051" width="21.625" style="52" customWidth="1"/>
    <col min="2052" max="2052" width="12.125" style="52" customWidth="1"/>
    <col min="2053" max="2053" width="13.375" style="52" customWidth="1"/>
    <col min="2054" max="2054" width="9.125" style="52" customWidth="1"/>
    <col min="2055" max="2055" width="9.25" style="52" customWidth="1"/>
    <col min="2056" max="2056" width="11.25" style="52" customWidth="1"/>
    <col min="2057" max="2057" width="9.5" style="52" customWidth="1"/>
    <col min="2058" max="2304" width="9" style="52"/>
    <col min="2305" max="2305" width="9.75" style="52" customWidth="1"/>
    <col min="2306" max="2306" width="21.125" style="52" customWidth="1"/>
    <col min="2307" max="2307" width="21.625" style="52" customWidth="1"/>
    <col min="2308" max="2308" width="12.125" style="52" customWidth="1"/>
    <col min="2309" max="2309" width="13.375" style="52" customWidth="1"/>
    <col min="2310" max="2310" width="9.125" style="52" customWidth="1"/>
    <col min="2311" max="2311" width="9.25" style="52" customWidth="1"/>
    <col min="2312" max="2312" width="11.25" style="52" customWidth="1"/>
    <col min="2313" max="2313" width="9.5" style="52" customWidth="1"/>
    <col min="2314" max="2560" width="9" style="52"/>
    <col min="2561" max="2561" width="9.75" style="52" customWidth="1"/>
    <col min="2562" max="2562" width="21.125" style="52" customWidth="1"/>
    <col min="2563" max="2563" width="21.625" style="52" customWidth="1"/>
    <col min="2564" max="2564" width="12.125" style="52" customWidth="1"/>
    <col min="2565" max="2565" width="13.375" style="52" customWidth="1"/>
    <col min="2566" max="2566" width="9.125" style="52" customWidth="1"/>
    <col min="2567" max="2567" width="9.25" style="52" customWidth="1"/>
    <col min="2568" max="2568" width="11.25" style="52" customWidth="1"/>
    <col min="2569" max="2569" width="9.5" style="52" customWidth="1"/>
    <col min="2570" max="2816" width="9" style="52"/>
    <col min="2817" max="2817" width="9.75" style="52" customWidth="1"/>
    <col min="2818" max="2818" width="21.125" style="52" customWidth="1"/>
    <col min="2819" max="2819" width="21.625" style="52" customWidth="1"/>
    <col min="2820" max="2820" width="12.125" style="52" customWidth="1"/>
    <col min="2821" max="2821" width="13.375" style="52" customWidth="1"/>
    <col min="2822" max="2822" width="9.125" style="52" customWidth="1"/>
    <col min="2823" max="2823" width="9.25" style="52" customWidth="1"/>
    <col min="2824" max="2824" width="11.25" style="52" customWidth="1"/>
    <col min="2825" max="2825" width="9.5" style="52" customWidth="1"/>
    <col min="2826" max="3072" width="9" style="52"/>
    <col min="3073" max="3073" width="9.75" style="52" customWidth="1"/>
    <col min="3074" max="3074" width="21.125" style="52" customWidth="1"/>
    <col min="3075" max="3075" width="21.625" style="52" customWidth="1"/>
    <col min="3076" max="3076" width="12.125" style="52" customWidth="1"/>
    <col min="3077" max="3077" width="13.375" style="52" customWidth="1"/>
    <col min="3078" max="3078" width="9.125" style="52" customWidth="1"/>
    <col min="3079" max="3079" width="9.25" style="52" customWidth="1"/>
    <col min="3080" max="3080" width="11.25" style="52" customWidth="1"/>
    <col min="3081" max="3081" width="9.5" style="52" customWidth="1"/>
    <col min="3082" max="3328" width="9" style="52"/>
    <col min="3329" max="3329" width="9.75" style="52" customWidth="1"/>
    <col min="3330" max="3330" width="21.125" style="52" customWidth="1"/>
    <col min="3331" max="3331" width="21.625" style="52" customWidth="1"/>
    <col min="3332" max="3332" width="12.125" style="52" customWidth="1"/>
    <col min="3333" max="3333" width="13.375" style="52" customWidth="1"/>
    <col min="3334" max="3334" width="9.125" style="52" customWidth="1"/>
    <col min="3335" max="3335" width="9.25" style="52" customWidth="1"/>
    <col min="3336" max="3336" width="11.25" style="52" customWidth="1"/>
    <col min="3337" max="3337" width="9.5" style="52" customWidth="1"/>
    <col min="3338" max="3584" width="9" style="52"/>
    <col min="3585" max="3585" width="9.75" style="52" customWidth="1"/>
    <col min="3586" max="3586" width="21.125" style="52" customWidth="1"/>
    <col min="3587" max="3587" width="21.625" style="52" customWidth="1"/>
    <col min="3588" max="3588" width="12.125" style="52" customWidth="1"/>
    <col min="3589" max="3589" width="13.375" style="52" customWidth="1"/>
    <col min="3590" max="3590" width="9.125" style="52" customWidth="1"/>
    <col min="3591" max="3591" width="9.25" style="52" customWidth="1"/>
    <col min="3592" max="3592" width="11.25" style="52" customWidth="1"/>
    <col min="3593" max="3593" width="9.5" style="52" customWidth="1"/>
    <col min="3594" max="3840" width="9" style="52"/>
    <col min="3841" max="3841" width="9.75" style="52" customWidth="1"/>
    <col min="3842" max="3842" width="21.125" style="52" customWidth="1"/>
    <col min="3843" max="3843" width="21.625" style="52" customWidth="1"/>
    <col min="3844" max="3844" width="12.125" style="52" customWidth="1"/>
    <col min="3845" max="3845" width="13.375" style="52" customWidth="1"/>
    <col min="3846" max="3846" width="9.125" style="52" customWidth="1"/>
    <col min="3847" max="3847" width="9.25" style="52" customWidth="1"/>
    <col min="3848" max="3848" width="11.25" style="52" customWidth="1"/>
    <col min="3849" max="3849" width="9.5" style="52" customWidth="1"/>
    <col min="3850" max="4096" width="9" style="52"/>
    <col min="4097" max="4097" width="9.75" style="52" customWidth="1"/>
    <col min="4098" max="4098" width="21.125" style="52" customWidth="1"/>
    <col min="4099" max="4099" width="21.625" style="52" customWidth="1"/>
    <col min="4100" max="4100" width="12.125" style="52" customWidth="1"/>
    <col min="4101" max="4101" width="13.375" style="52" customWidth="1"/>
    <col min="4102" max="4102" width="9.125" style="52" customWidth="1"/>
    <col min="4103" max="4103" width="9.25" style="52" customWidth="1"/>
    <col min="4104" max="4104" width="11.25" style="52" customWidth="1"/>
    <col min="4105" max="4105" width="9.5" style="52" customWidth="1"/>
    <col min="4106" max="4352" width="9" style="52"/>
    <col min="4353" max="4353" width="9.75" style="52" customWidth="1"/>
    <col min="4354" max="4354" width="21.125" style="52" customWidth="1"/>
    <col min="4355" max="4355" width="21.625" style="52" customWidth="1"/>
    <col min="4356" max="4356" width="12.125" style="52" customWidth="1"/>
    <col min="4357" max="4357" width="13.375" style="52" customWidth="1"/>
    <col min="4358" max="4358" width="9.125" style="52" customWidth="1"/>
    <col min="4359" max="4359" width="9.25" style="52" customWidth="1"/>
    <col min="4360" max="4360" width="11.25" style="52" customWidth="1"/>
    <col min="4361" max="4361" width="9.5" style="52" customWidth="1"/>
    <col min="4362" max="4608" width="9" style="52"/>
    <col min="4609" max="4609" width="9.75" style="52" customWidth="1"/>
    <col min="4610" max="4610" width="21.125" style="52" customWidth="1"/>
    <col min="4611" max="4611" width="21.625" style="52" customWidth="1"/>
    <col min="4612" max="4612" width="12.125" style="52" customWidth="1"/>
    <col min="4613" max="4613" width="13.375" style="52" customWidth="1"/>
    <col min="4614" max="4614" width="9.125" style="52" customWidth="1"/>
    <col min="4615" max="4615" width="9.25" style="52" customWidth="1"/>
    <col min="4616" max="4616" width="11.25" style="52" customWidth="1"/>
    <col min="4617" max="4617" width="9.5" style="52" customWidth="1"/>
    <col min="4618" max="4864" width="9" style="52"/>
    <col min="4865" max="4865" width="9.75" style="52" customWidth="1"/>
    <col min="4866" max="4866" width="21.125" style="52" customWidth="1"/>
    <col min="4867" max="4867" width="21.625" style="52" customWidth="1"/>
    <col min="4868" max="4868" width="12.125" style="52" customWidth="1"/>
    <col min="4869" max="4869" width="13.375" style="52" customWidth="1"/>
    <col min="4870" max="4870" width="9.125" style="52" customWidth="1"/>
    <col min="4871" max="4871" width="9.25" style="52" customWidth="1"/>
    <col min="4872" max="4872" width="11.25" style="52" customWidth="1"/>
    <col min="4873" max="4873" width="9.5" style="52" customWidth="1"/>
    <col min="4874" max="5120" width="9" style="52"/>
    <col min="5121" max="5121" width="9.75" style="52" customWidth="1"/>
    <col min="5122" max="5122" width="21.125" style="52" customWidth="1"/>
    <col min="5123" max="5123" width="21.625" style="52" customWidth="1"/>
    <col min="5124" max="5124" width="12.125" style="52" customWidth="1"/>
    <col min="5125" max="5125" width="13.375" style="52" customWidth="1"/>
    <col min="5126" max="5126" width="9.125" style="52" customWidth="1"/>
    <col min="5127" max="5127" width="9.25" style="52" customWidth="1"/>
    <col min="5128" max="5128" width="11.25" style="52" customWidth="1"/>
    <col min="5129" max="5129" width="9.5" style="52" customWidth="1"/>
    <col min="5130" max="5376" width="9" style="52"/>
    <col min="5377" max="5377" width="9.75" style="52" customWidth="1"/>
    <col min="5378" max="5378" width="21.125" style="52" customWidth="1"/>
    <col min="5379" max="5379" width="21.625" style="52" customWidth="1"/>
    <col min="5380" max="5380" width="12.125" style="52" customWidth="1"/>
    <col min="5381" max="5381" width="13.375" style="52" customWidth="1"/>
    <col min="5382" max="5382" width="9.125" style="52" customWidth="1"/>
    <col min="5383" max="5383" width="9.25" style="52" customWidth="1"/>
    <col min="5384" max="5384" width="11.25" style="52" customWidth="1"/>
    <col min="5385" max="5385" width="9.5" style="52" customWidth="1"/>
    <col min="5386" max="5632" width="9" style="52"/>
    <col min="5633" max="5633" width="9.75" style="52" customWidth="1"/>
    <col min="5634" max="5634" width="21.125" style="52" customWidth="1"/>
    <col min="5635" max="5635" width="21.625" style="52" customWidth="1"/>
    <col min="5636" max="5636" width="12.125" style="52" customWidth="1"/>
    <col min="5637" max="5637" width="13.375" style="52" customWidth="1"/>
    <col min="5638" max="5638" width="9.125" style="52" customWidth="1"/>
    <col min="5639" max="5639" width="9.25" style="52" customWidth="1"/>
    <col min="5640" max="5640" width="11.25" style="52" customWidth="1"/>
    <col min="5641" max="5641" width="9.5" style="52" customWidth="1"/>
    <col min="5642" max="5888" width="9" style="52"/>
    <col min="5889" max="5889" width="9.75" style="52" customWidth="1"/>
    <col min="5890" max="5890" width="21.125" style="52" customWidth="1"/>
    <col min="5891" max="5891" width="21.625" style="52" customWidth="1"/>
    <col min="5892" max="5892" width="12.125" style="52" customWidth="1"/>
    <col min="5893" max="5893" width="13.375" style="52" customWidth="1"/>
    <col min="5894" max="5894" width="9.125" style="52" customWidth="1"/>
    <col min="5895" max="5895" width="9.25" style="52" customWidth="1"/>
    <col min="5896" max="5896" width="11.25" style="52" customWidth="1"/>
    <col min="5897" max="5897" width="9.5" style="52" customWidth="1"/>
    <col min="5898" max="6144" width="9" style="52"/>
    <col min="6145" max="6145" width="9.75" style="52" customWidth="1"/>
    <col min="6146" max="6146" width="21.125" style="52" customWidth="1"/>
    <col min="6147" max="6147" width="21.625" style="52" customWidth="1"/>
    <col min="6148" max="6148" width="12.125" style="52" customWidth="1"/>
    <col min="6149" max="6149" width="13.375" style="52" customWidth="1"/>
    <col min="6150" max="6150" width="9.125" style="52" customWidth="1"/>
    <col min="6151" max="6151" width="9.25" style="52" customWidth="1"/>
    <col min="6152" max="6152" width="11.25" style="52" customWidth="1"/>
    <col min="6153" max="6153" width="9.5" style="52" customWidth="1"/>
    <col min="6154" max="6400" width="9" style="52"/>
    <col min="6401" max="6401" width="9.75" style="52" customWidth="1"/>
    <col min="6402" max="6402" width="21.125" style="52" customWidth="1"/>
    <col min="6403" max="6403" width="21.625" style="52" customWidth="1"/>
    <col min="6404" max="6404" width="12.125" style="52" customWidth="1"/>
    <col min="6405" max="6405" width="13.375" style="52" customWidth="1"/>
    <col min="6406" max="6406" width="9.125" style="52" customWidth="1"/>
    <col min="6407" max="6407" width="9.25" style="52" customWidth="1"/>
    <col min="6408" max="6408" width="11.25" style="52" customWidth="1"/>
    <col min="6409" max="6409" width="9.5" style="52" customWidth="1"/>
    <col min="6410" max="6656" width="9" style="52"/>
    <col min="6657" max="6657" width="9.75" style="52" customWidth="1"/>
    <col min="6658" max="6658" width="21.125" style="52" customWidth="1"/>
    <col min="6659" max="6659" width="21.625" style="52" customWidth="1"/>
    <col min="6660" max="6660" width="12.125" style="52" customWidth="1"/>
    <col min="6661" max="6661" width="13.375" style="52" customWidth="1"/>
    <col min="6662" max="6662" width="9.125" style="52" customWidth="1"/>
    <col min="6663" max="6663" width="9.25" style="52" customWidth="1"/>
    <col min="6664" max="6664" width="11.25" style="52" customWidth="1"/>
    <col min="6665" max="6665" width="9.5" style="52" customWidth="1"/>
    <col min="6666" max="6912" width="9" style="52"/>
    <col min="6913" max="6913" width="9.75" style="52" customWidth="1"/>
    <col min="6914" max="6914" width="21.125" style="52" customWidth="1"/>
    <col min="6915" max="6915" width="21.625" style="52" customWidth="1"/>
    <col min="6916" max="6916" width="12.125" style="52" customWidth="1"/>
    <col min="6917" max="6917" width="13.375" style="52" customWidth="1"/>
    <col min="6918" max="6918" width="9.125" style="52" customWidth="1"/>
    <col min="6919" max="6919" width="9.25" style="52" customWidth="1"/>
    <col min="6920" max="6920" width="11.25" style="52" customWidth="1"/>
    <col min="6921" max="6921" width="9.5" style="52" customWidth="1"/>
    <col min="6922" max="7168" width="9" style="52"/>
    <col min="7169" max="7169" width="9.75" style="52" customWidth="1"/>
    <col min="7170" max="7170" width="21.125" style="52" customWidth="1"/>
    <col min="7171" max="7171" width="21.625" style="52" customWidth="1"/>
    <col min="7172" max="7172" width="12.125" style="52" customWidth="1"/>
    <col min="7173" max="7173" width="13.375" style="52" customWidth="1"/>
    <col min="7174" max="7174" width="9.125" style="52" customWidth="1"/>
    <col min="7175" max="7175" width="9.25" style="52" customWidth="1"/>
    <col min="7176" max="7176" width="11.25" style="52" customWidth="1"/>
    <col min="7177" max="7177" width="9.5" style="52" customWidth="1"/>
    <col min="7178" max="7424" width="9" style="52"/>
    <col min="7425" max="7425" width="9.75" style="52" customWidth="1"/>
    <col min="7426" max="7426" width="21.125" style="52" customWidth="1"/>
    <col min="7427" max="7427" width="21.625" style="52" customWidth="1"/>
    <col min="7428" max="7428" width="12.125" style="52" customWidth="1"/>
    <col min="7429" max="7429" width="13.375" style="52" customWidth="1"/>
    <col min="7430" max="7430" width="9.125" style="52" customWidth="1"/>
    <col min="7431" max="7431" width="9.25" style="52" customWidth="1"/>
    <col min="7432" max="7432" width="11.25" style="52" customWidth="1"/>
    <col min="7433" max="7433" width="9.5" style="52" customWidth="1"/>
    <col min="7434" max="7680" width="9" style="52"/>
    <col min="7681" max="7681" width="9.75" style="52" customWidth="1"/>
    <col min="7682" max="7682" width="21.125" style="52" customWidth="1"/>
    <col min="7683" max="7683" width="21.625" style="52" customWidth="1"/>
    <col min="7684" max="7684" width="12.125" style="52" customWidth="1"/>
    <col min="7685" max="7685" width="13.375" style="52" customWidth="1"/>
    <col min="7686" max="7686" width="9.125" style="52" customWidth="1"/>
    <col min="7687" max="7687" width="9.25" style="52" customWidth="1"/>
    <col min="7688" max="7688" width="11.25" style="52" customWidth="1"/>
    <col min="7689" max="7689" width="9.5" style="52" customWidth="1"/>
    <col min="7690" max="7936" width="9" style="52"/>
    <col min="7937" max="7937" width="9.75" style="52" customWidth="1"/>
    <col min="7938" max="7938" width="21.125" style="52" customWidth="1"/>
    <col min="7939" max="7939" width="21.625" style="52" customWidth="1"/>
    <col min="7940" max="7940" width="12.125" style="52" customWidth="1"/>
    <col min="7941" max="7941" width="13.375" style="52" customWidth="1"/>
    <col min="7942" max="7942" width="9.125" style="52" customWidth="1"/>
    <col min="7943" max="7943" width="9.25" style="52" customWidth="1"/>
    <col min="7944" max="7944" width="11.25" style="52" customWidth="1"/>
    <col min="7945" max="7945" width="9.5" style="52" customWidth="1"/>
    <col min="7946" max="8192" width="9" style="52"/>
    <col min="8193" max="8193" width="9.75" style="52" customWidth="1"/>
    <col min="8194" max="8194" width="21.125" style="52" customWidth="1"/>
    <col min="8195" max="8195" width="21.625" style="52" customWidth="1"/>
    <col min="8196" max="8196" width="12.125" style="52" customWidth="1"/>
    <col min="8197" max="8197" width="13.375" style="52" customWidth="1"/>
    <col min="8198" max="8198" width="9.125" style="52" customWidth="1"/>
    <col min="8199" max="8199" width="9.25" style="52" customWidth="1"/>
    <col min="8200" max="8200" width="11.25" style="52" customWidth="1"/>
    <col min="8201" max="8201" width="9.5" style="52" customWidth="1"/>
    <col min="8202" max="8448" width="9" style="52"/>
    <col min="8449" max="8449" width="9.75" style="52" customWidth="1"/>
    <col min="8450" max="8450" width="21.125" style="52" customWidth="1"/>
    <col min="8451" max="8451" width="21.625" style="52" customWidth="1"/>
    <col min="8452" max="8452" width="12.125" style="52" customWidth="1"/>
    <col min="8453" max="8453" width="13.375" style="52" customWidth="1"/>
    <col min="8454" max="8454" width="9.125" style="52" customWidth="1"/>
    <col min="8455" max="8455" width="9.25" style="52" customWidth="1"/>
    <col min="8456" max="8456" width="11.25" style="52" customWidth="1"/>
    <col min="8457" max="8457" width="9.5" style="52" customWidth="1"/>
    <col min="8458" max="8704" width="9" style="52"/>
    <col min="8705" max="8705" width="9.75" style="52" customWidth="1"/>
    <col min="8706" max="8706" width="21.125" style="52" customWidth="1"/>
    <col min="8707" max="8707" width="21.625" style="52" customWidth="1"/>
    <col min="8708" max="8708" width="12.125" style="52" customWidth="1"/>
    <col min="8709" max="8709" width="13.375" style="52" customWidth="1"/>
    <col min="8710" max="8710" width="9.125" style="52" customWidth="1"/>
    <col min="8711" max="8711" width="9.25" style="52" customWidth="1"/>
    <col min="8712" max="8712" width="11.25" style="52" customWidth="1"/>
    <col min="8713" max="8713" width="9.5" style="52" customWidth="1"/>
    <col min="8714" max="8960" width="9" style="52"/>
    <col min="8961" max="8961" width="9.75" style="52" customWidth="1"/>
    <col min="8962" max="8962" width="21.125" style="52" customWidth="1"/>
    <col min="8963" max="8963" width="21.625" style="52" customWidth="1"/>
    <col min="8964" max="8964" width="12.125" style="52" customWidth="1"/>
    <col min="8965" max="8965" width="13.375" style="52" customWidth="1"/>
    <col min="8966" max="8966" width="9.125" style="52" customWidth="1"/>
    <col min="8967" max="8967" width="9.25" style="52" customWidth="1"/>
    <col min="8968" max="8968" width="11.25" style="52" customWidth="1"/>
    <col min="8969" max="8969" width="9.5" style="52" customWidth="1"/>
    <col min="8970" max="9216" width="9" style="52"/>
    <col min="9217" max="9217" width="9.75" style="52" customWidth="1"/>
    <col min="9218" max="9218" width="21.125" style="52" customWidth="1"/>
    <col min="9219" max="9219" width="21.625" style="52" customWidth="1"/>
    <col min="9220" max="9220" width="12.125" style="52" customWidth="1"/>
    <col min="9221" max="9221" width="13.375" style="52" customWidth="1"/>
    <col min="9222" max="9222" width="9.125" style="52" customWidth="1"/>
    <col min="9223" max="9223" width="9.25" style="52" customWidth="1"/>
    <col min="9224" max="9224" width="11.25" style="52" customWidth="1"/>
    <col min="9225" max="9225" width="9.5" style="52" customWidth="1"/>
    <col min="9226" max="9472" width="9" style="52"/>
    <col min="9473" max="9473" width="9.75" style="52" customWidth="1"/>
    <col min="9474" max="9474" width="21.125" style="52" customWidth="1"/>
    <col min="9475" max="9475" width="21.625" style="52" customWidth="1"/>
    <col min="9476" max="9476" width="12.125" style="52" customWidth="1"/>
    <col min="9477" max="9477" width="13.375" style="52" customWidth="1"/>
    <col min="9478" max="9478" width="9.125" style="52" customWidth="1"/>
    <col min="9479" max="9479" width="9.25" style="52" customWidth="1"/>
    <col min="9480" max="9480" width="11.25" style="52" customWidth="1"/>
    <col min="9481" max="9481" width="9.5" style="52" customWidth="1"/>
    <col min="9482" max="9728" width="9" style="52"/>
    <col min="9729" max="9729" width="9.75" style="52" customWidth="1"/>
    <col min="9730" max="9730" width="21.125" style="52" customWidth="1"/>
    <col min="9731" max="9731" width="21.625" style="52" customWidth="1"/>
    <col min="9732" max="9732" width="12.125" style="52" customWidth="1"/>
    <col min="9733" max="9733" width="13.375" style="52" customWidth="1"/>
    <col min="9734" max="9734" width="9.125" style="52" customWidth="1"/>
    <col min="9735" max="9735" width="9.25" style="52" customWidth="1"/>
    <col min="9736" max="9736" width="11.25" style="52" customWidth="1"/>
    <col min="9737" max="9737" width="9.5" style="52" customWidth="1"/>
    <col min="9738" max="9984" width="9" style="52"/>
    <col min="9985" max="9985" width="9.75" style="52" customWidth="1"/>
    <col min="9986" max="9986" width="21.125" style="52" customWidth="1"/>
    <col min="9987" max="9987" width="21.625" style="52" customWidth="1"/>
    <col min="9988" max="9988" width="12.125" style="52" customWidth="1"/>
    <col min="9989" max="9989" width="13.375" style="52" customWidth="1"/>
    <col min="9990" max="9990" width="9.125" style="52" customWidth="1"/>
    <col min="9991" max="9991" width="9.25" style="52" customWidth="1"/>
    <col min="9992" max="9992" width="11.25" style="52" customWidth="1"/>
    <col min="9993" max="9993" width="9.5" style="52" customWidth="1"/>
    <col min="9994" max="10240" width="9" style="52"/>
    <col min="10241" max="10241" width="9.75" style="52" customWidth="1"/>
    <col min="10242" max="10242" width="21.125" style="52" customWidth="1"/>
    <col min="10243" max="10243" width="21.625" style="52" customWidth="1"/>
    <col min="10244" max="10244" width="12.125" style="52" customWidth="1"/>
    <col min="10245" max="10245" width="13.375" style="52" customWidth="1"/>
    <col min="10246" max="10246" width="9.125" style="52" customWidth="1"/>
    <col min="10247" max="10247" width="9.25" style="52" customWidth="1"/>
    <col min="10248" max="10248" width="11.25" style="52" customWidth="1"/>
    <col min="10249" max="10249" width="9.5" style="52" customWidth="1"/>
    <col min="10250" max="10496" width="9" style="52"/>
    <col min="10497" max="10497" width="9.75" style="52" customWidth="1"/>
    <col min="10498" max="10498" width="21.125" style="52" customWidth="1"/>
    <col min="10499" max="10499" width="21.625" style="52" customWidth="1"/>
    <col min="10500" max="10500" width="12.125" style="52" customWidth="1"/>
    <col min="10501" max="10501" width="13.375" style="52" customWidth="1"/>
    <col min="10502" max="10502" width="9.125" style="52" customWidth="1"/>
    <col min="10503" max="10503" width="9.25" style="52" customWidth="1"/>
    <col min="10504" max="10504" width="11.25" style="52" customWidth="1"/>
    <col min="10505" max="10505" width="9.5" style="52" customWidth="1"/>
    <col min="10506" max="10752" width="9" style="52"/>
    <col min="10753" max="10753" width="9.75" style="52" customWidth="1"/>
    <col min="10754" max="10754" width="21.125" style="52" customWidth="1"/>
    <col min="10755" max="10755" width="21.625" style="52" customWidth="1"/>
    <col min="10756" max="10756" width="12.125" style="52" customWidth="1"/>
    <col min="10757" max="10757" width="13.375" style="52" customWidth="1"/>
    <col min="10758" max="10758" width="9.125" style="52" customWidth="1"/>
    <col min="10759" max="10759" width="9.25" style="52" customWidth="1"/>
    <col min="10760" max="10760" width="11.25" style="52" customWidth="1"/>
    <col min="10761" max="10761" width="9.5" style="52" customWidth="1"/>
    <col min="10762" max="11008" width="9" style="52"/>
    <col min="11009" max="11009" width="9.75" style="52" customWidth="1"/>
    <col min="11010" max="11010" width="21.125" style="52" customWidth="1"/>
    <col min="11011" max="11011" width="21.625" style="52" customWidth="1"/>
    <col min="11012" max="11012" width="12.125" style="52" customWidth="1"/>
    <col min="11013" max="11013" width="13.375" style="52" customWidth="1"/>
    <col min="11014" max="11014" width="9.125" style="52" customWidth="1"/>
    <col min="11015" max="11015" width="9.25" style="52" customWidth="1"/>
    <col min="11016" max="11016" width="11.25" style="52" customWidth="1"/>
    <col min="11017" max="11017" width="9.5" style="52" customWidth="1"/>
    <col min="11018" max="11264" width="9" style="52"/>
    <col min="11265" max="11265" width="9.75" style="52" customWidth="1"/>
    <col min="11266" max="11266" width="21.125" style="52" customWidth="1"/>
    <col min="11267" max="11267" width="21.625" style="52" customWidth="1"/>
    <col min="11268" max="11268" width="12.125" style="52" customWidth="1"/>
    <col min="11269" max="11269" width="13.375" style="52" customWidth="1"/>
    <col min="11270" max="11270" width="9.125" style="52" customWidth="1"/>
    <col min="11271" max="11271" width="9.25" style="52" customWidth="1"/>
    <col min="11272" max="11272" width="11.25" style="52" customWidth="1"/>
    <col min="11273" max="11273" width="9.5" style="52" customWidth="1"/>
    <col min="11274" max="11520" width="9" style="52"/>
    <col min="11521" max="11521" width="9.75" style="52" customWidth="1"/>
    <col min="11522" max="11522" width="21.125" style="52" customWidth="1"/>
    <col min="11523" max="11523" width="21.625" style="52" customWidth="1"/>
    <col min="11524" max="11524" width="12.125" style="52" customWidth="1"/>
    <col min="11525" max="11525" width="13.375" style="52" customWidth="1"/>
    <col min="11526" max="11526" width="9.125" style="52" customWidth="1"/>
    <col min="11527" max="11527" width="9.25" style="52" customWidth="1"/>
    <col min="11528" max="11528" width="11.25" style="52" customWidth="1"/>
    <col min="11529" max="11529" width="9.5" style="52" customWidth="1"/>
    <col min="11530" max="11776" width="9" style="52"/>
    <col min="11777" max="11777" width="9.75" style="52" customWidth="1"/>
    <col min="11778" max="11778" width="21.125" style="52" customWidth="1"/>
    <col min="11779" max="11779" width="21.625" style="52" customWidth="1"/>
    <col min="11780" max="11780" width="12.125" style="52" customWidth="1"/>
    <col min="11781" max="11781" width="13.375" style="52" customWidth="1"/>
    <col min="11782" max="11782" width="9.125" style="52" customWidth="1"/>
    <col min="11783" max="11783" width="9.25" style="52" customWidth="1"/>
    <col min="11784" max="11784" width="11.25" style="52" customWidth="1"/>
    <col min="11785" max="11785" width="9.5" style="52" customWidth="1"/>
    <col min="11786" max="12032" width="9" style="52"/>
    <col min="12033" max="12033" width="9.75" style="52" customWidth="1"/>
    <col min="12034" max="12034" width="21.125" style="52" customWidth="1"/>
    <col min="12035" max="12035" width="21.625" style="52" customWidth="1"/>
    <col min="12036" max="12036" width="12.125" style="52" customWidth="1"/>
    <col min="12037" max="12037" width="13.375" style="52" customWidth="1"/>
    <col min="12038" max="12038" width="9.125" style="52" customWidth="1"/>
    <col min="12039" max="12039" width="9.25" style="52" customWidth="1"/>
    <col min="12040" max="12040" width="11.25" style="52" customWidth="1"/>
    <col min="12041" max="12041" width="9.5" style="52" customWidth="1"/>
    <col min="12042" max="12288" width="9" style="52"/>
    <col min="12289" max="12289" width="9.75" style="52" customWidth="1"/>
    <col min="12290" max="12290" width="21.125" style="52" customWidth="1"/>
    <col min="12291" max="12291" width="21.625" style="52" customWidth="1"/>
    <col min="12292" max="12292" width="12.125" style="52" customWidth="1"/>
    <col min="12293" max="12293" width="13.375" style="52" customWidth="1"/>
    <col min="12294" max="12294" width="9.125" style="52" customWidth="1"/>
    <col min="12295" max="12295" width="9.25" style="52" customWidth="1"/>
    <col min="12296" max="12296" width="11.25" style="52" customWidth="1"/>
    <col min="12297" max="12297" width="9.5" style="52" customWidth="1"/>
    <col min="12298" max="12544" width="9" style="52"/>
    <col min="12545" max="12545" width="9.75" style="52" customWidth="1"/>
    <col min="12546" max="12546" width="21.125" style="52" customWidth="1"/>
    <col min="12547" max="12547" width="21.625" style="52" customWidth="1"/>
    <col min="12548" max="12548" width="12.125" style="52" customWidth="1"/>
    <col min="12549" max="12549" width="13.375" style="52" customWidth="1"/>
    <col min="12550" max="12550" width="9.125" style="52" customWidth="1"/>
    <col min="12551" max="12551" width="9.25" style="52" customWidth="1"/>
    <col min="12552" max="12552" width="11.25" style="52" customWidth="1"/>
    <col min="12553" max="12553" width="9.5" style="52" customWidth="1"/>
    <col min="12554" max="12800" width="9" style="52"/>
    <col min="12801" max="12801" width="9.75" style="52" customWidth="1"/>
    <col min="12802" max="12802" width="21.125" style="52" customWidth="1"/>
    <col min="12803" max="12803" width="21.625" style="52" customWidth="1"/>
    <col min="12804" max="12804" width="12.125" style="52" customWidth="1"/>
    <col min="12805" max="12805" width="13.375" style="52" customWidth="1"/>
    <col min="12806" max="12806" width="9.125" style="52" customWidth="1"/>
    <col min="12807" max="12807" width="9.25" style="52" customWidth="1"/>
    <col min="12808" max="12808" width="11.25" style="52" customWidth="1"/>
    <col min="12809" max="12809" width="9.5" style="52" customWidth="1"/>
    <col min="12810" max="13056" width="9" style="52"/>
    <col min="13057" max="13057" width="9.75" style="52" customWidth="1"/>
    <col min="13058" max="13058" width="21.125" style="52" customWidth="1"/>
    <col min="13059" max="13059" width="21.625" style="52" customWidth="1"/>
    <col min="13060" max="13060" width="12.125" style="52" customWidth="1"/>
    <col min="13061" max="13061" width="13.375" style="52" customWidth="1"/>
    <col min="13062" max="13062" width="9.125" style="52" customWidth="1"/>
    <col min="13063" max="13063" width="9.25" style="52" customWidth="1"/>
    <col min="13064" max="13064" width="11.25" style="52" customWidth="1"/>
    <col min="13065" max="13065" width="9.5" style="52" customWidth="1"/>
    <col min="13066" max="13312" width="9" style="52"/>
    <col min="13313" max="13313" width="9.75" style="52" customWidth="1"/>
    <col min="13314" max="13314" width="21.125" style="52" customWidth="1"/>
    <col min="13315" max="13315" width="21.625" style="52" customWidth="1"/>
    <col min="13316" max="13316" width="12.125" style="52" customWidth="1"/>
    <col min="13317" max="13317" width="13.375" style="52" customWidth="1"/>
    <col min="13318" max="13318" width="9.125" style="52" customWidth="1"/>
    <col min="13319" max="13319" width="9.25" style="52" customWidth="1"/>
    <col min="13320" max="13320" width="11.25" style="52" customWidth="1"/>
    <col min="13321" max="13321" width="9.5" style="52" customWidth="1"/>
    <col min="13322" max="13568" width="9" style="52"/>
    <col min="13569" max="13569" width="9.75" style="52" customWidth="1"/>
    <col min="13570" max="13570" width="21.125" style="52" customWidth="1"/>
    <col min="13571" max="13571" width="21.625" style="52" customWidth="1"/>
    <col min="13572" max="13572" width="12.125" style="52" customWidth="1"/>
    <col min="13573" max="13573" width="13.375" style="52" customWidth="1"/>
    <col min="13574" max="13574" width="9.125" style="52" customWidth="1"/>
    <col min="13575" max="13575" width="9.25" style="52" customWidth="1"/>
    <col min="13576" max="13576" width="11.25" style="52" customWidth="1"/>
    <col min="13577" max="13577" width="9.5" style="52" customWidth="1"/>
    <col min="13578" max="13824" width="9" style="52"/>
    <col min="13825" max="13825" width="9.75" style="52" customWidth="1"/>
    <col min="13826" max="13826" width="21.125" style="52" customWidth="1"/>
    <col min="13827" max="13827" width="21.625" style="52" customWidth="1"/>
    <col min="13828" max="13828" width="12.125" style="52" customWidth="1"/>
    <col min="13829" max="13829" width="13.375" style="52" customWidth="1"/>
    <col min="13830" max="13830" width="9.125" style="52" customWidth="1"/>
    <col min="13831" max="13831" width="9.25" style="52" customWidth="1"/>
    <col min="13832" max="13832" width="11.25" style="52" customWidth="1"/>
    <col min="13833" max="13833" width="9.5" style="52" customWidth="1"/>
    <col min="13834" max="14080" width="9" style="52"/>
    <col min="14081" max="14081" width="9.75" style="52" customWidth="1"/>
    <col min="14082" max="14082" width="21.125" style="52" customWidth="1"/>
    <col min="14083" max="14083" width="21.625" style="52" customWidth="1"/>
    <col min="14084" max="14084" width="12.125" style="52" customWidth="1"/>
    <col min="14085" max="14085" width="13.375" style="52" customWidth="1"/>
    <col min="14086" max="14086" width="9.125" style="52" customWidth="1"/>
    <col min="14087" max="14087" width="9.25" style="52" customWidth="1"/>
    <col min="14088" max="14088" width="11.25" style="52" customWidth="1"/>
    <col min="14089" max="14089" width="9.5" style="52" customWidth="1"/>
    <col min="14090" max="14336" width="9" style="52"/>
    <col min="14337" max="14337" width="9.75" style="52" customWidth="1"/>
    <col min="14338" max="14338" width="21.125" style="52" customWidth="1"/>
    <col min="14339" max="14339" width="21.625" style="52" customWidth="1"/>
    <col min="14340" max="14340" width="12.125" style="52" customWidth="1"/>
    <col min="14341" max="14341" width="13.375" style="52" customWidth="1"/>
    <col min="14342" max="14342" width="9.125" style="52" customWidth="1"/>
    <col min="14343" max="14343" width="9.25" style="52" customWidth="1"/>
    <col min="14344" max="14344" width="11.25" style="52" customWidth="1"/>
    <col min="14345" max="14345" width="9.5" style="52" customWidth="1"/>
    <col min="14346" max="14592" width="9" style="52"/>
    <col min="14593" max="14593" width="9.75" style="52" customWidth="1"/>
    <col min="14594" max="14594" width="21.125" style="52" customWidth="1"/>
    <col min="14595" max="14595" width="21.625" style="52" customWidth="1"/>
    <col min="14596" max="14596" width="12.125" style="52" customWidth="1"/>
    <col min="14597" max="14597" width="13.375" style="52" customWidth="1"/>
    <col min="14598" max="14598" width="9.125" style="52" customWidth="1"/>
    <col min="14599" max="14599" width="9.25" style="52" customWidth="1"/>
    <col min="14600" max="14600" width="11.25" style="52" customWidth="1"/>
    <col min="14601" max="14601" width="9.5" style="52" customWidth="1"/>
    <col min="14602" max="14848" width="9" style="52"/>
    <col min="14849" max="14849" width="9.75" style="52" customWidth="1"/>
    <col min="14850" max="14850" width="21.125" style="52" customWidth="1"/>
    <col min="14851" max="14851" width="21.625" style="52" customWidth="1"/>
    <col min="14852" max="14852" width="12.125" style="52" customWidth="1"/>
    <col min="14853" max="14853" width="13.375" style="52" customWidth="1"/>
    <col min="14854" max="14854" width="9.125" style="52" customWidth="1"/>
    <col min="14855" max="14855" width="9.25" style="52" customWidth="1"/>
    <col min="14856" max="14856" width="11.25" style="52" customWidth="1"/>
    <col min="14857" max="14857" width="9.5" style="52" customWidth="1"/>
    <col min="14858" max="15104" width="9" style="52"/>
    <col min="15105" max="15105" width="9.75" style="52" customWidth="1"/>
    <col min="15106" max="15106" width="21.125" style="52" customWidth="1"/>
    <col min="15107" max="15107" width="21.625" style="52" customWidth="1"/>
    <col min="15108" max="15108" width="12.125" style="52" customWidth="1"/>
    <col min="15109" max="15109" width="13.375" style="52" customWidth="1"/>
    <col min="15110" max="15110" width="9.125" style="52" customWidth="1"/>
    <col min="15111" max="15111" width="9.25" style="52" customWidth="1"/>
    <col min="15112" max="15112" width="11.25" style="52" customWidth="1"/>
    <col min="15113" max="15113" width="9.5" style="52" customWidth="1"/>
    <col min="15114" max="15360" width="9" style="52"/>
    <col min="15361" max="15361" width="9.75" style="52" customWidth="1"/>
    <col min="15362" max="15362" width="21.125" style="52" customWidth="1"/>
    <col min="15363" max="15363" width="21.625" style="52" customWidth="1"/>
    <col min="15364" max="15364" width="12.125" style="52" customWidth="1"/>
    <col min="15365" max="15365" width="13.375" style="52" customWidth="1"/>
    <col min="15366" max="15366" width="9.125" style="52" customWidth="1"/>
    <col min="15367" max="15367" width="9.25" style="52" customWidth="1"/>
    <col min="15368" max="15368" width="11.25" style="52" customWidth="1"/>
    <col min="15369" max="15369" width="9.5" style="52" customWidth="1"/>
    <col min="15370" max="15616" width="9" style="52"/>
    <col min="15617" max="15617" width="9.75" style="52" customWidth="1"/>
    <col min="15618" max="15618" width="21.125" style="52" customWidth="1"/>
    <col min="15619" max="15619" width="21.625" style="52" customWidth="1"/>
    <col min="15620" max="15620" width="12.125" style="52" customWidth="1"/>
    <col min="15621" max="15621" width="13.375" style="52" customWidth="1"/>
    <col min="15622" max="15622" width="9.125" style="52" customWidth="1"/>
    <col min="15623" max="15623" width="9.25" style="52" customWidth="1"/>
    <col min="15624" max="15624" width="11.25" style="52" customWidth="1"/>
    <col min="15625" max="15625" width="9.5" style="52" customWidth="1"/>
    <col min="15626" max="15872" width="9" style="52"/>
    <col min="15873" max="15873" width="9.75" style="52" customWidth="1"/>
    <col min="15874" max="15874" width="21.125" style="52" customWidth="1"/>
    <col min="15875" max="15875" width="21.625" style="52" customWidth="1"/>
    <col min="15876" max="15876" width="12.125" style="52" customWidth="1"/>
    <col min="15877" max="15877" width="13.375" style="52" customWidth="1"/>
    <col min="15878" max="15878" width="9.125" style="52" customWidth="1"/>
    <col min="15879" max="15879" width="9.25" style="52" customWidth="1"/>
    <col min="15880" max="15880" width="11.25" style="52" customWidth="1"/>
    <col min="15881" max="15881" width="9.5" style="52" customWidth="1"/>
    <col min="15882" max="16128" width="9" style="52"/>
    <col min="16129" max="16129" width="9.75" style="52" customWidth="1"/>
    <col min="16130" max="16130" width="21.125" style="52" customWidth="1"/>
    <col min="16131" max="16131" width="21.625" style="52" customWidth="1"/>
    <col min="16132" max="16132" width="12.125" style="52" customWidth="1"/>
    <col min="16133" max="16133" width="13.375" style="52" customWidth="1"/>
    <col min="16134" max="16134" width="9.125" style="52" customWidth="1"/>
    <col min="16135" max="16135" width="9.25" style="52" customWidth="1"/>
    <col min="16136" max="16136" width="11.25" style="52" customWidth="1"/>
    <col min="16137" max="16137" width="9.5" style="52" customWidth="1"/>
    <col min="16138" max="16384" width="9" style="52"/>
  </cols>
  <sheetData>
    <row r="1" spans="1:83" ht="15.95" customHeight="1">
      <c r="A1" s="140" t="s">
        <v>50</v>
      </c>
      <c r="B1" s="140"/>
      <c r="C1" s="140"/>
      <c r="D1" s="140"/>
      <c r="E1" s="140"/>
      <c r="F1" s="140"/>
      <c r="G1" s="141"/>
      <c r="H1" s="142" t="s">
        <v>51</v>
      </c>
      <c r="I1" s="143"/>
    </row>
    <row r="2" spans="1:83" ht="15.95" customHeight="1">
      <c r="A2" s="140"/>
      <c r="B2" s="140"/>
      <c r="C2" s="140"/>
      <c r="D2" s="140"/>
      <c r="E2" s="140"/>
      <c r="F2" s="140"/>
      <c r="G2" s="141"/>
      <c r="H2" s="144"/>
      <c r="I2" s="145"/>
    </row>
    <row r="3" spans="1:83" ht="15.95" customHeight="1">
      <c r="A3" s="140"/>
      <c r="B3" s="140"/>
      <c r="C3" s="140"/>
      <c r="D3" s="140"/>
      <c r="E3" s="140"/>
      <c r="F3" s="140"/>
      <c r="G3" s="141"/>
      <c r="H3" s="144"/>
      <c r="I3" s="145"/>
    </row>
    <row r="4" spans="1:83" ht="19.5" customHeight="1">
      <c r="A4" s="148" t="s">
        <v>80</v>
      </c>
      <c r="B4" s="148"/>
      <c r="C4" s="148"/>
      <c r="D4" s="148"/>
      <c r="E4" s="148"/>
      <c r="F4" s="148"/>
      <c r="G4" s="149"/>
      <c r="H4" s="146"/>
      <c r="I4" s="147"/>
    </row>
    <row r="5" spans="1:83" ht="19.5" customHeight="1">
      <c r="C5" s="55"/>
      <c r="D5" s="55"/>
    </row>
    <row r="6" spans="1:83" ht="23.25" customHeight="1">
      <c r="A6" s="54" t="s">
        <v>53</v>
      </c>
      <c r="E6" s="52" t="s">
        <v>54</v>
      </c>
    </row>
    <row r="7" spans="1:83" ht="23.25" customHeight="1">
      <c r="A7" s="54" t="s">
        <v>55</v>
      </c>
    </row>
    <row r="8" spans="1:83" ht="23.25" customHeight="1">
      <c r="A8" s="54" t="s">
        <v>56</v>
      </c>
    </row>
    <row r="9" spans="1:83" ht="23.25" customHeight="1">
      <c r="A9" s="54" t="s">
        <v>57</v>
      </c>
    </row>
    <row r="10" spans="1:83" ht="6.75" customHeight="1"/>
    <row r="11" spans="1:83" s="58" customFormat="1" ht="28.5" customHeight="1">
      <c r="A11" s="150" t="s">
        <v>58</v>
      </c>
      <c r="B11" s="152" t="s">
        <v>3</v>
      </c>
      <c r="C11" s="153"/>
      <c r="D11" s="154"/>
      <c r="E11" s="155" t="s">
        <v>59</v>
      </c>
      <c r="F11" s="155"/>
      <c r="G11" s="155"/>
      <c r="H11" s="155"/>
      <c r="I11" s="57" t="s">
        <v>4</v>
      </c>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row>
    <row r="12" spans="1:83" s="58" customFormat="1" ht="41.25" customHeight="1">
      <c r="A12" s="151"/>
      <c r="B12" s="57" t="s">
        <v>60</v>
      </c>
      <c r="C12" s="57" t="s">
        <v>2</v>
      </c>
      <c r="D12" s="57" t="s">
        <v>61</v>
      </c>
      <c r="E12" s="57" t="s">
        <v>1</v>
      </c>
      <c r="F12" s="60" t="s">
        <v>62</v>
      </c>
      <c r="G12" s="60" t="s">
        <v>0</v>
      </c>
      <c r="H12" s="61" t="s">
        <v>63</v>
      </c>
      <c r="I12" s="57"/>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row>
    <row r="13" spans="1:83" s="66" customFormat="1" ht="10.5" customHeight="1">
      <c r="A13" s="62" t="s">
        <v>64</v>
      </c>
      <c r="B13" s="63">
        <v>2</v>
      </c>
      <c r="C13" s="63">
        <v>3</v>
      </c>
      <c r="D13" s="63">
        <v>4</v>
      </c>
      <c r="E13" s="63">
        <v>5</v>
      </c>
      <c r="F13" s="64" t="s">
        <v>65</v>
      </c>
      <c r="G13" s="64" t="s">
        <v>66</v>
      </c>
      <c r="H13" s="63">
        <v>8</v>
      </c>
      <c r="I13" s="63">
        <v>9</v>
      </c>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c r="BE13" s="65"/>
      <c r="BF13" s="65"/>
      <c r="BG13" s="65"/>
      <c r="BH13" s="65"/>
      <c r="BI13" s="65"/>
      <c r="BJ13" s="65"/>
      <c r="BK13" s="65"/>
      <c r="BL13" s="65"/>
      <c r="BM13" s="65"/>
      <c r="BN13" s="65"/>
      <c r="BO13" s="65"/>
      <c r="BP13" s="65"/>
      <c r="BQ13" s="65"/>
      <c r="BR13" s="65"/>
      <c r="BS13" s="65"/>
      <c r="BT13" s="65"/>
      <c r="BU13" s="65"/>
      <c r="BV13" s="65"/>
      <c r="BW13" s="65"/>
      <c r="BX13" s="65"/>
      <c r="BY13" s="65"/>
      <c r="BZ13" s="65"/>
      <c r="CA13" s="65"/>
      <c r="CB13" s="65"/>
      <c r="CC13" s="65"/>
      <c r="CD13" s="65"/>
      <c r="CE13" s="65"/>
    </row>
    <row r="14" spans="1:83" s="98" customFormat="1" ht="28.5" customHeight="1">
      <c r="A14" s="91">
        <v>42125</v>
      </c>
      <c r="B14" s="92" t="s">
        <v>36</v>
      </c>
      <c r="C14" s="93" t="str">
        <f>VLOOKUP(B14,[1]Vine!$A$5:$F$78,3,0)</f>
        <v>Ba Tri - Bến Tre</v>
      </c>
      <c r="D14" s="94">
        <f>VLOOKUP(B14,[1]Vine!$A$5:$F$78,2,0)</f>
        <v>320775664</v>
      </c>
      <c r="E14" s="95" t="s">
        <v>76</v>
      </c>
      <c r="F14" s="95">
        <v>5783</v>
      </c>
      <c r="G14" s="96">
        <v>17500</v>
      </c>
      <c r="H14" s="96">
        <f>F14*G14</f>
        <v>101202500</v>
      </c>
      <c r="I14" s="96"/>
      <c r="J14" s="97"/>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row>
    <row r="15" spans="1:83" s="53" customFormat="1" ht="28.5" customHeight="1">
      <c r="A15" s="91">
        <v>42125</v>
      </c>
      <c r="B15" s="92" t="s">
        <v>38</v>
      </c>
      <c r="C15" s="93" t="str">
        <f>VLOOKUP(B15,[1]Vine!$A$5:$F$78,3,0)</f>
        <v>Ba Tri - Bến Tre</v>
      </c>
      <c r="D15" s="94">
        <f>VLOOKUP(B15,[1]Vine!$A$5:$F$78,2,0)</f>
        <v>320807672</v>
      </c>
      <c r="E15" s="95" t="s">
        <v>76</v>
      </c>
      <c r="F15" s="95">
        <v>5640</v>
      </c>
      <c r="G15" s="96">
        <v>17500</v>
      </c>
      <c r="H15" s="96">
        <f>F15*G15</f>
        <v>98700000</v>
      </c>
      <c r="I15" s="96"/>
      <c r="J15" s="97"/>
    </row>
    <row r="16" spans="1:83" s="53" customFormat="1" ht="28.5" customHeight="1">
      <c r="A16" s="91">
        <v>42125</v>
      </c>
      <c r="B16" s="92" t="s">
        <v>31</v>
      </c>
      <c r="C16" s="93" t="str">
        <f>VLOOKUP(B16,[1]Vine!$A$5:$F$78,3,0)</f>
        <v>Ba Tri - Bến Tre</v>
      </c>
      <c r="D16" s="94">
        <f>VLOOKUP(B16,[1]Vine!$A$5:$F$78,2,0)</f>
        <v>320881573</v>
      </c>
      <c r="E16" s="95" t="s">
        <v>76</v>
      </c>
      <c r="F16" s="95">
        <v>5930</v>
      </c>
      <c r="G16" s="96">
        <v>17500</v>
      </c>
      <c r="H16" s="96">
        <f>F16*G16</f>
        <v>103775000</v>
      </c>
      <c r="I16" s="96"/>
      <c r="J16" s="97"/>
    </row>
    <row r="17" spans="1:10" s="53" customFormat="1" ht="28.5" customHeight="1">
      <c r="A17" s="91">
        <v>42131</v>
      </c>
      <c r="B17" s="92" t="s">
        <v>32</v>
      </c>
      <c r="C17" s="93" t="str">
        <f>VLOOKUP(B17,[1]Vine!$A$5:$F$78,3,0)</f>
        <v>Ba Tri - Bến Tre</v>
      </c>
      <c r="D17" s="94">
        <f>VLOOKUP(B17,[1]Vine!$A$5:$F$78,2,0)</f>
        <v>320883374</v>
      </c>
      <c r="E17" s="95" t="s">
        <v>76</v>
      </c>
      <c r="F17" s="95">
        <v>5860</v>
      </c>
      <c r="G17" s="96">
        <v>17500</v>
      </c>
      <c r="H17" s="96">
        <f>F17*G17</f>
        <v>102550000</v>
      </c>
      <c r="I17" s="96"/>
      <c r="J17" s="97"/>
    </row>
    <row r="18" spans="1:10" s="53" customFormat="1" ht="28.5" customHeight="1">
      <c r="A18" s="91">
        <v>42131</v>
      </c>
      <c r="B18" s="92" t="s">
        <v>38</v>
      </c>
      <c r="C18" s="93" t="str">
        <f>VLOOKUP(B18,[1]Vine!$A$5:$F$78,3,0)</f>
        <v>Ba Tri - Bến Tre</v>
      </c>
      <c r="D18" s="94">
        <f>VLOOKUP(B18,[1]Vine!$A$5:$F$78,2,0)</f>
        <v>320807672</v>
      </c>
      <c r="E18" s="95" t="s">
        <v>76</v>
      </c>
      <c r="F18" s="95">
        <v>5347</v>
      </c>
      <c r="G18" s="96">
        <v>17500</v>
      </c>
      <c r="H18" s="96">
        <f t="shared" ref="H18:H23" si="0">F18*G18</f>
        <v>93572500</v>
      </c>
      <c r="I18" s="96"/>
      <c r="J18" s="97"/>
    </row>
    <row r="19" spans="1:10" s="53" customFormat="1" ht="28.5" customHeight="1">
      <c r="A19" s="91">
        <v>42131</v>
      </c>
      <c r="B19" s="92" t="s">
        <v>31</v>
      </c>
      <c r="C19" s="93" t="str">
        <f>VLOOKUP(B19,[1]Vine!$A$5:$F$78,3,0)</f>
        <v>Ba Tri - Bến Tre</v>
      </c>
      <c r="D19" s="94">
        <f>VLOOKUP(B19,[1]Vine!$A$5:$F$78,2,0)</f>
        <v>320881573</v>
      </c>
      <c r="E19" s="95" t="s">
        <v>76</v>
      </c>
      <c r="F19" s="95">
        <v>5046</v>
      </c>
      <c r="G19" s="96">
        <v>17500</v>
      </c>
      <c r="H19" s="96">
        <f t="shared" si="0"/>
        <v>88305000</v>
      </c>
      <c r="I19" s="96"/>
      <c r="J19" s="97"/>
    </row>
    <row r="20" spans="1:10" s="53" customFormat="1" ht="28.5" customHeight="1">
      <c r="A20" s="91">
        <v>42139</v>
      </c>
      <c r="B20" s="92" t="s">
        <v>32</v>
      </c>
      <c r="C20" s="93" t="str">
        <f>VLOOKUP(B20,[1]Vine!$A$5:$F$78,3,0)</f>
        <v>Ba Tri - Bến Tre</v>
      </c>
      <c r="D20" s="94">
        <f>VLOOKUP(B20,[1]Vine!$A$5:$F$78,2,0)</f>
        <v>320883374</v>
      </c>
      <c r="E20" s="95" t="s">
        <v>76</v>
      </c>
      <c r="F20" s="95">
        <v>5943</v>
      </c>
      <c r="G20" s="96">
        <v>17500</v>
      </c>
      <c r="H20" s="96">
        <f t="shared" si="0"/>
        <v>104002500</v>
      </c>
      <c r="I20" s="96"/>
      <c r="J20" s="97"/>
    </row>
    <row r="21" spans="1:10" s="53" customFormat="1" ht="28.5" customHeight="1">
      <c r="A21" s="91">
        <v>42139</v>
      </c>
      <c r="B21" s="92" t="s">
        <v>82</v>
      </c>
      <c r="C21" s="93" t="str">
        <f>VLOOKUP(B21,[1]Vine!$A$5:$F$78,3,0)</f>
        <v>Ba Tri - Bến Tre</v>
      </c>
      <c r="D21" s="94">
        <f>VLOOKUP(B21,[1]Vine!$A$5:$F$78,2,0)</f>
        <v>320892558</v>
      </c>
      <c r="E21" s="95" t="s">
        <v>76</v>
      </c>
      <c r="F21" s="95">
        <v>5860</v>
      </c>
      <c r="G21" s="96">
        <v>17500</v>
      </c>
      <c r="H21" s="96">
        <f t="shared" si="0"/>
        <v>102550000</v>
      </c>
      <c r="I21" s="96"/>
      <c r="J21" s="97"/>
    </row>
    <row r="22" spans="1:10" s="53" customFormat="1" ht="28.5" customHeight="1">
      <c r="A22" s="91">
        <v>42139</v>
      </c>
      <c r="B22" s="92" t="s">
        <v>78</v>
      </c>
      <c r="C22" s="93" t="str">
        <f>VLOOKUP(B22,[1]Vine!$A$5:$F$78,3,0)</f>
        <v>Ba Tri - Bến Tre</v>
      </c>
      <c r="D22" s="94">
        <f>VLOOKUP(B22,[1]Vine!$A$5:$F$78,2,0)</f>
        <v>320892578</v>
      </c>
      <c r="E22" s="95" t="s">
        <v>76</v>
      </c>
      <c r="F22" s="95">
        <v>5978</v>
      </c>
      <c r="G22" s="96">
        <v>17500</v>
      </c>
      <c r="H22" s="96">
        <f t="shared" si="0"/>
        <v>104615000</v>
      </c>
      <c r="I22" s="96"/>
      <c r="J22" s="97"/>
    </row>
    <row r="23" spans="1:10" s="53" customFormat="1" ht="28.5" customHeight="1">
      <c r="A23" s="91">
        <v>42139</v>
      </c>
      <c r="B23" s="92" t="s">
        <v>79</v>
      </c>
      <c r="C23" s="93" t="str">
        <f>VLOOKUP(B23,[1]Vine!$A$5:$F$78,3,0)</f>
        <v>Ba Tri - Bến Tre</v>
      </c>
      <c r="D23" s="94">
        <f>VLOOKUP(B23,[1]Vine!$A$5:$F$78,2,0)</f>
        <v>321413712</v>
      </c>
      <c r="E23" s="95" t="s">
        <v>76</v>
      </c>
      <c r="F23" s="95">
        <f>57344-SUM(F14:F22)</f>
        <v>5957</v>
      </c>
      <c r="G23" s="96">
        <v>17500</v>
      </c>
      <c r="H23" s="96">
        <f t="shared" si="0"/>
        <v>104247500</v>
      </c>
      <c r="I23" s="96"/>
      <c r="J23" s="97"/>
    </row>
    <row r="24" spans="1:10" s="53" customFormat="1" ht="28.5" customHeight="1">
      <c r="A24" s="99"/>
      <c r="B24" s="92"/>
      <c r="C24" s="100"/>
      <c r="D24" s="101"/>
      <c r="E24" s="102"/>
      <c r="F24" s="102"/>
      <c r="G24" s="103"/>
      <c r="H24" s="103"/>
      <c r="I24" s="103"/>
      <c r="J24" s="97"/>
    </row>
    <row r="25" spans="1:10" s="53" customFormat="1" ht="13.5" customHeight="1">
      <c r="A25" s="104"/>
      <c r="B25" s="105"/>
      <c r="C25" s="106"/>
      <c r="D25" s="106"/>
      <c r="E25" s="107"/>
      <c r="F25" s="107"/>
      <c r="G25" s="108"/>
      <c r="H25" s="109"/>
      <c r="I25" s="109"/>
      <c r="J25" s="97"/>
    </row>
    <row r="26" spans="1:10" s="53" customFormat="1" ht="16.5" customHeight="1">
      <c r="A26" s="54" t="s">
        <v>67</v>
      </c>
      <c r="B26" s="52"/>
      <c r="C26" s="77">
        <f>SUM(H14:H24)</f>
        <v>1003520000</v>
      </c>
      <c r="D26" s="77"/>
      <c r="E26" s="52"/>
      <c r="F26" s="56"/>
      <c r="G26" s="56"/>
      <c r="H26" s="52"/>
      <c r="I26" s="52"/>
      <c r="J26" s="52"/>
    </row>
    <row r="27" spans="1:10" s="53" customFormat="1">
      <c r="A27" s="54"/>
      <c r="B27" s="52"/>
      <c r="C27" s="56"/>
      <c r="D27" s="52"/>
      <c r="E27" s="52"/>
      <c r="F27" s="56"/>
      <c r="G27" s="56"/>
      <c r="H27" s="78"/>
      <c r="I27" s="52"/>
      <c r="J27" s="52"/>
    </row>
    <row r="28" spans="1:10" s="53" customFormat="1">
      <c r="A28" s="54"/>
      <c r="B28" s="52"/>
      <c r="C28" s="78"/>
      <c r="D28" s="56"/>
      <c r="E28" s="52"/>
      <c r="F28" s="56"/>
      <c r="G28" s="79" t="s">
        <v>81</v>
      </c>
      <c r="H28" s="80"/>
      <c r="I28" s="80"/>
      <c r="J28" s="52"/>
    </row>
    <row r="29" spans="1:10" s="53" customFormat="1">
      <c r="A29" s="54"/>
      <c r="B29" s="81" t="s">
        <v>69</v>
      </c>
      <c r="C29" s="52"/>
      <c r="D29" s="52"/>
      <c r="E29" s="52"/>
      <c r="F29" s="56"/>
      <c r="G29" s="82" t="s">
        <v>70</v>
      </c>
      <c r="H29" s="52"/>
      <c r="I29" s="52"/>
      <c r="J29" s="52"/>
    </row>
    <row r="30" spans="1:10" s="53" customFormat="1">
      <c r="A30" s="54"/>
      <c r="B30" s="83" t="s">
        <v>71</v>
      </c>
      <c r="C30" s="52"/>
      <c r="D30" s="84"/>
      <c r="E30" s="52"/>
      <c r="F30" s="56"/>
      <c r="G30" s="85" t="s">
        <v>72</v>
      </c>
      <c r="H30" s="52"/>
      <c r="I30" s="52"/>
      <c r="J30" s="52"/>
    </row>
    <row r="31" spans="1:10" s="53" customFormat="1">
      <c r="A31" s="54"/>
      <c r="B31" s="83"/>
      <c r="C31" s="52"/>
      <c r="D31" s="84"/>
      <c r="E31" s="52"/>
      <c r="F31" s="56"/>
      <c r="G31" s="85"/>
      <c r="H31" s="52"/>
      <c r="I31" s="52"/>
      <c r="J31" s="52"/>
    </row>
    <row r="32" spans="1:10" s="53" customFormat="1">
      <c r="A32" s="54"/>
      <c r="B32" s="83"/>
      <c r="C32" s="52"/>
      <c r="D32" s="84"/>
      <c r="E32" s="52"/>
      <c r="F32" s="56"/>
      <c r="G32" s="85"/>
      <c r="H32" s="52"/>
      <c r="I32" s="52"/>
      <c r="J32" s="52"/>
    </row>
    <row r="33" spans="1:10" s="53" customFormat="1">
      <c r="A33" s="54"/>
      <c r="B33" s="83"/>
      <c r="C33" s="52"/>
      <c r="D33" s="84"/>
      <c r="E33" s="52"/>
      <c r="F33" s="56"/>
      <c r="G33" s="85"/>
      <c r="H33" s="52"/>
      <c r="I33" s="52"/>
      <c r="J33" s="52"/>
    </row>
    <row r="34" spans="1:10" s="53" customFormat="1">
      <c r="A34" s="54"/>
      <c r="B34" s="83"/>
      <c r="C34" s="52"/>
      <c r="D34" s="84"/>
      <c r="E34" s="52"/>
      <c r="F34" s="56"/>
      <c r="G34" s="85"/>
      <c r="H34" s="52"/>
      <c r="I34" s="52"/>
      <c r="J34" s="52"/>
    </row>
    <row r="35" spans="1:10" s="53" customFormat="1" ht="17.25" customHeight="1">
      <c r="A35" s="54"/>
      <c r="B35" s="86" t="s">
        <v>5</v>
      </c>
      <c r="C35" s="86"/>
      <c r="D35" s="52"/>
      <c r="E35" s="52"/>
      <c r="F35" s="56"/>
      <c r="G35" s="56"/>
      <c r="H35" s="52"/>
      <c r="I35" s="52"/>
      <c r="J35" s="52"/>
    </row>
    <row r="36" spans="1:10" s="53" customFormat="1" ht="17.25" customHeight="1">
      <c r="A36" s="54"/>
      <c r="B36" s="86"/>
      <c r="C36" s="86"/>
      <c r="D36" s="52"/>
      <c r="E36" s="52"/>
      <c r="F36" s="56"/>
      <c r="G36" s="56"/>
      <c r="H36" s="52"/>
      <c r="I36" s="52"/>
      <c r="J36" s="52"/>
    </row>
    <row r="37" spans="1:10" s="53" customFormat="1" ht="17.25" customHeight="1">
      <c r="A37" s="54"/>
      <c r="B37" s="86"/>
      <c r="C37" s="86"/>
      <c r="D37" s="52"/>
      <c r="E37" s="52"/>
      <c r="F37" s="56"/>
      <c r="G37" s="56"/>
      <c r="H37" s="52"/>
      <c r="I37" s="52"/>
      <c r="J37" s="52"/>
    </row>
    <row r="38" spans="1:10" s="53" customFormat="1" ht="17.25" customHeight="1">
      <c r="A38" s="54"/>
      <c r="B38" s="86"/>
      <c r="C38" s="86"/>
      <c r="D38" s="52"/>
      <c r="E38" s="52"/>
      <c r="F38" s="56"/>
      <c r="G38" s="56"/>
      <c r="H38" s="52"/>
      <c r="I38" s="52"/>
      <c r="J38" s="52"/>
    </row>
    <row r="39" spans="1:10" ht="17.25" customHeight="1">
      <c r="B39" s="86"/>
      <c r="C39" s="86"/>
    </row>
    <row r="40" spans="1:10" ht="17.25" customHeight="1">
      <c r="B40" s="86"/>
      <c r="C40" s="86"/>
    </row>
  </sheetData>
  <mergeCells count="6">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5" right="0.75" top="0.23" bottom="0.36" header="0.2" footer="0.16"/>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dimension ref="A1:L43"/>
  <sheetViews>
    <sheetView tabSelected="1" topLeftCell="A19" workbookViewId="0">
      <selection activeCell="F21" sqref="F21"/>
    </sheetView>
  </sheetViews>
  <sheetFormatPr defaultRowHeight="15.75"/>
  <cols>
    <col min="1" max="1" width="4.25" style="8" customWidth="1"/>
    <col min="2" max="2" width="9.375" style="35" customWidth="1"/>
    <col min="3" max="3" width="19.375" style="8" customWidth="1"/>
    <col min="4" max="4" width="21.375" style="88" customWidth="1"/>
    <col min="5" max="5" width="13.625" style="88" hidden="1" customWidth="1"/>
    <col min="6" max="6" width="14.375" style="8" customWidth="1"/>
    <col min="7" max="7" width="11.625" style="88" customWidth="1"/>
    <col min="8" max="8" width="12.375" style="38" customWidth="1"/>
    <col min="9" max="9" width="14.375" style="39" bestFit="1" customWidth="1"/>
    <col min="10" max="10" width="13.5" style="40" customWidth="1"/>
    <col min="11" max="11" width="8.875" style="88" customWidth="1"/>
    <col min="12" max="12" width="14.375" style="8" bestFit="1" customWidth="1"/>
    <col min="13" max="256" width="9" style="8"/>
    <col min="257" max="257" width="4.25" style="8" customWidth="1"/>
    <col min="258" max="258" width="9.375" style="8" customWidth="1"/>
    <col min="259" max="259" width="19.375" style="8" customWidth="1"/>
    <col min="260" max="260" width="21.375" style="8" customWidth="1"/>
    <col min="261" max="261" width="0" style="8" hidden="1" customWidth="1"/>
    <col min="262" max="262" width="14.375" style="8" customWidth="1"/>
    <col min="263" max="263" width="11.625" style="8" customWidth="1"/>
    <col min="264" max="264" width="12.375" style="8" customWidth="1"/>
    <col min="265" max="265" width="14.375" style="8" bestFit="1" customWidth="1"/>
    <col min="266" max="266" width="13.5" style="8" customWidth="1"/>
    <col min="267" max="267" width="8.875" style="8" customWidth="1"/>
    <col min="268" max="268" width="14.375" style="8" bestFit="1" customWidth="1"/>
    <col min="269" max="512" width="9" style="8"/>
    <col min="513" max="513" width="4.25" style="8" customWidth="1"/>
    <col min="514" max="514" width="9.375" style="8" customWidth="1"/>
    <col min="515" max="515" width="19.375" style="8" customWidth="1"/>
    <col min="516" max="516" width="21.375" style="8" customWidth="1"/>
    <col min="517" max="517" width="0" style="8" hidden="1" customWidth="1"/>
    <col min="518" max="518" width="14.375" style="8" customWidth="1"/>
    <col min="519" max="519" width="11.625" style="8" customWidth="1"/>
    <col min="520" max="520" width="12.375" style="8" customWidth="1"/>
    <col min="521" max="521" width="14.375" style="8" bestFit="1" customWidth="1"/>
    <col min="522" max="522" width="13.5" style="8" customWidth="1"/>
    <col min="523" max="523" width="8.875" style="8" customWidth="1"/>
    <col min="524" max="524" width="14.375" style="8" bestFit="1" customWidth="1"/>
    <col min="525" max="768" width="9" style="8"/>
    <col min="769" max="769" width="4.25" style="8" customWidth="1"/>
    <col min="770" max="770" width="9.375" style="8" customWidth="1"/>
    <col min="771" max="771" width="19.375" style="8" customWidth="1"/>
    <col min="772" max="772" width="21.375" style="8" customWidth="1"/>
    <col min="773" max="773" width="0" style="8" hidden="1" customWidth="1"/>
    <col min="774" max="774" width="14.375" style="8" customWidth="1"/>
    <col min="775" max="775" width="11.625" style="8" customWidth="1"/>
    <col min="776" max="776" width="12.375" style="8" customWidth="1"/>
    <col min="777" max="777" width="14.375" style="8" bestFit="1" customWidth="1"/>
    <col min="778" max="778" width="13.5" style="8" customWidth="1"/>
    <col min="779" max="779" width="8.875" style="8" customWidth="1"/>
    <col min="780" max="780" width="14.375" style="8" bestFit="1" customWidth="1"/>
    <col min="781" max="1024" width="9" style="8"/>
    <col min="1025" max="1025" width="4.25" style="8" customWidth="1"/>
    <col min="1026" max="1026" width="9.375" style="8" customWidth="1"/>
    <col min="1027" max="1027" width="19.375" style="8" customWidth="1"/>
    <col min="1028" max="1028" width="21.375" style="8" customWidth="1"/>
    <col min="1029" max="1029" width="0" style="8" hidden="1" customWidth="1"/>
    <col min="1030" max="1030" width="14.375" style="8" customWidth="1"/>
    <col min="1031" max="1031" width="11.625" style="8" customWidth="1"/>
    <col min="1032" max="1032" width="12.375" style="8" customWidth="1"/>
    <col min="1033" max="1033" width="14.375" style="8" bestFit="1" customWidth="1"/>
    <col min="1034" max="1034" width="13.5" style="8" customWidth="1"/>
    <col min="1035" max="1035" width="8.875" style="8" customWidth="1"/>
    <col min="1036" max="1036" width="14.375" style="8" bestFit="1" customWidth="1"/>
    <col min="1037" max="1280" width="9" style="8"/>
    <col min="1281" max="1281" width="4.25" style="8" customWidth="1"/>
    <col min="1282" max="1282" width="9.375" style="8" customWidth="1"/>
    <col min="1283" max="1283" width="19.375" style="8" customWidth="1"/>
    <col min="1284" max="1284" width="21.375" style="8" customWidth="1"/>
    <col min="1285" max="1285" width="0" style="8" hidden="1" customWidth="1"/>
    <col min="1286" max="1286" width="14.375" style="8" customWidth="1"/>
    <col min="1287" max="1287" width="11.625" style="8" customWidth="1"/>
    <col min="1288" max="1288" width="12.375" style="8" customWidth="1"/>
    <col min="1289" max="1289" width="14.375" style="8" bestFit="1" customWidth="1"/>
    <col min="1290" max="1290" width="13.5" style="8" customWidth="1"/>
    <col min="1291" max="1291" width="8.875" style="8" customWidth="1"/>
    <col min="1292" max="1292" width="14.375" style="8" bestFit="1" customWidth="1"/>
    <col min="1293" max="1536" width="9" style="8"/>
    <col min="1537" max="1537" width="4.25" style="8" customWidth="1"/>
    <col min="1538" max="1538" width="9.375" style="8" customWidth="1"/>
    <col min="1539" max="1539" width="19.375" style="8" customWidth="1"/>
    <col min="1540" max="1540" width="21.375" style="8" customWidth="1"/>
    <col min="1541" max="1541" width="0" style="8" hidden="1" customWidth="1"/>
    <col min="1542" max="1542" width="14.375" style="8" customWidth="1"/>
    <col min="1543" max="1543" width="11.625" style="8" customWidth="1"/>
    <col min="1544" max="1544" width="12.375" style="8" customWidth="1"/>
    <col min="1545" max="1545" width="14.375" style="8" bestFit="1" customWidth="1"/>
    <col min="1546" max="1546" width="13.5" style="8" customWidth="1"/>
    <col min="1547" max="1547" width="8.875" style="8" customWidth="1"/>
    <col min="1548" max="1548" width="14.375" style="8" bestFit="1" customWidth="1"/>
    <col min="1549" max="1792" width="9" style="8"/>
    <col min="1793" max="1793" width="4.25" style="8" customWidth="1"/>
    <col min="1794" max="1794" width="9.375" style="8" customWidth="1"/>
    <col min="1795" max="1795" width="19.375" style="8" customWidth="1"/>
    <col min="1796" max="1796" width="21.375" style="8" customWidth="1"/>
    <col min="1797" max="1797" width="0" style="8" hidden="1" customWidth="1"/>
    <col min="1798" max="1798" width="14.375" style="8" customWidth="1"/>
    <col min="1799" max="1799" width="11.625" style="8" customWidth="1"/>
    <col min="1800" max="1800" width="12.375" style="8" customWidth="1"/>
    <col min="1801" max="1801" width="14.375" style="8" bestFit="1" customWidth="1"/>
    <col min="1802" max="1802" width="13.5" style="8" customWidth="1"/>
    <col min="1803" max="1803" width="8.875" style="8" customWidth="1"/>
    <col min="1804" max="1804" width="14.375" style="8" bestFit="1" customWidth="1"/>
    <col min="1805" max="2048" width="9" style="8"/>
    <col min="2049" max="2049" width="4.25" style="8" customWidth="1"/>
    <col min="2050" max="2050" width="9.375" style="8" customWidth="1"/>
    <col min="2051" max="2051" width="19.375" style="8" customWidth="1"/>
    <col min="2052" max="2052" width="21.375" style="8" customWidth="1"/>
    <col min="2053" max="2053" width="0" style="8" hidden="1" customWidth="1"/>
    <col min="2054" max="2054" width="14.375" style="8" customWidth="1"/>
    <col min="2055" max="2055" width="11.625" style="8" customWidth="1"/>
    <col min="2056" max="2056" width="12.375" style="8" customWidth="1"/>
    <col min="2057" max="2057" width="14.375" style="8" bestFit="1" customWidth="1"/>
    <col min="2058" max="2058" width="13.5" style="8" customWidth="1"/>
    <col min="2059" max="2059" width="8.875" style="8" customWidth="1"/>
    <col min="2060" max="2060" width="14.375" style="8" bestFit="1" customWidth="1"/>
    <col min="2061" max="2304" width="9" style="8"/>
    <col min="2305" max="2305" width="4.25" style="8" customWidth="1"/>
    <col min="2306" max="2306" width="9.375" style="8" customWidth="1"/>
    <col min="2307" max="2307" width="19.375" style="8" customWidth="1"/>
    <col min="2308" max="2308" width="21.375" style="8" customWidth="1"/>
    <col min="2309" max="2309" width="0" style="8" hidden="1" customWidth="1"/>
    <col min="2310" max="2310" width="14.375" style="8" customWidth="1"/>
    <col min="2311" max="2311" width="11.625" style="8" customWidth="1"/>
    <col min="2312" max="2312" width="12.375" style="8" customWidth="1"/>
    <col min="2313" max="2313" width="14.375" style="8" bestFit="1" customWidth="1"/>
    <col min="2314" max="2314" width="13.5" style="8" customWidth="1"/>
    <col min="2315" max="2315" width="8.875" style="8" customWidth="1"/>
    <col min="2316" max="2316" width="14.375" style="8" bestFit="1" customWidth="1"/>
    <col min="2317" max="2560" width="9" style="8"/>
    <col min="2561" max="2561" width="4.25" style="8" customWidth="1"/>
    <col min="2562" max="2562" width="9.375" style="8" customWidth="1"/>
    <col min="2563" max="2563" width="19.375" style="8" customWidth="1"/>
    <col min="2564" max="2564" width="21.375" style="8" customWidth="1"/>
    <col min="2565" max="2565" width="0" style="8" hidden="1" customWidth="1"/>
    <col min="2566" max="2566" width="14.375" style="8" customWidth="1"/>
    <col min="2567" max="2567" width="11.625" style="8" customWidth="1"/>
    <col min="2568" max="2568" width="12.375" style="8" customWidth="1"/>
    <col min="2569" max="2569" width="14.375" style="8" bestFit="1" customWidth="1"/>
    <col min="2570" max="2570" width="13.5" style="8" customWidth="1"/>
    <col min="2571" max="2571" width="8.875" style="8" customWidth="1"/>
    <col min="2572" max="2572" width="14.375" style="8" bestFit="1" customWidth="1"/>
    <col min="2573" max="2816" width="9" style="8"/>
    <col min="2817" max="2817" width="4.25" style="8" customWidth="1"/>
    <col min="2818" max="2818" width="9.375" style="8" customWidth="1"/>
    <col min="2819" max="2819" width="19.375" style="8" customWidth="1"/>
    <col min="2820" max="2820" width="21.375" style="8" customWidth="1"/>
    <col min="2821" max="2821" width="0" style="8" hidden="1" customWidth="1"/>
    <col min="2822" max="2822" width="14.375" style="8" customWidth="1"/>
    <col min="2823" max="2823" width="11.625" style="8" customWidth="1"/>
    <col min="2824" max="2824" width="12.375" style="8" customWidth="1"/>
    <col min="2825" max="2825" width="14.375" style="8" bestFit="1" customWidth="1"/>
    <col min="2826" max="2826" width="13.5" style="8" customWidth="1"/>
    <col min="2827" max="2827" width="8.875" style="8" customWidth="1"/>
    <col min="2828" max="2828" width="14.375" style="8" bestFit="1" customWidth="1"/>
    <col min="2829" max="3072" width="9" style="8"/>
    <col min="3073" max="3073" width="4.25" style="8" customWidth="1"/>
    <col min="3074" max="3074" width="9.375" style="8" customWidth="1"/>
    <col min="3075" max="3075" width="19.375" style="8" customWidth="1"/>
    <col min="3076" max="3076" width="21.375" style="8" customWidth="1"/>
    <col min="3077" max="3077" width="0" style="8" hidden="1" customWidth="1"/>
    <col min="3078" max="3078" width="14.375" style="8" customWidth="1"/>
    <col min="3079" max="3079" width="11.625" style="8" customWidth="1"/>
    <col min="3080" max="3080" width="12.375" style="8" customWidth="1"/>
    <col min="3081" max="3081" width="14.375" style="8" bestFit="1" customWidth="1"/>
    <col min="3082" max="3082" width="13.5" style="8" customWidth="1"/>
    <col min="3083" max="3083" width="8.875" style="8" customWidth="1"/>
    <col min="3084" max="3084" width="14.375" style="8" bestFit="1" customWidth="1"/>
    <col min="3085" max="3328" width="9" style="8"/>
    <col min="3329" max="3329" width="4.25" style="8" customWidth="1"/>
    <col min="3330" max="3330" width="9.375" style="8" customWidth="1"/>
    <col min="3331" max="3331" width="19.375" style="8" customWidth="1"/>
    <col min="3332" max="3332" width="21.375" style="8" customWidth="1"/>
    <col min="3333" max="3333" width="0" style="8" hidden="1" customWidth="1"/>
    <col min="3334" max="3334" width="14.375" style="8" customWidth="1"/>
    <col min="3335" max="3335" width="11.625" style="8" customWidth="1"/>
    <col min="3336" max="3336" width="12.375" style="8" customWidth="1"/>
    <col min="3337" max="3337" width="14.375" style="8" bestFit="1" customWidth="1"/>
    <col min="3338" max="3338" width="13.5" style="8" customWidth="1"/>
    <col min="3339" max="3339" width="8.875" style="8" customWidth="1"/>
    <col min="3340" max="3340" width="14.375" style="8" bestFit="1" customWidth="1"/>
    <col min="3341" max="3584" width="9" style="8"/>
    <col min="3585" max="3585" width="4.25" style="8" customWidth="1"/>
    <col min="3586" max="3586" width="9.375" style="8" customWidth="1"/>
    <col min="3587" max="3587" width="19.375" style="8" customWidth="1"/>
    <col min="3588" max="3588" width="21.375" style="8" customWidth="1"/>
    <col min="3589" max="3589" width="0" style="8" hidden="1" customWidth="1"/>
    <col min="3590" max="3590" width="14.375" style="8" customWidth="1"/>
    <col min="3591" max="3591" width="11.625" style="8" customWidth="1"/>
    <col min="3592" max="3592" width="12.375" style="8" customWidth="1"/>
    <col min="3593" max="3593" width="14.375" style="8" bestFit="1" customWidth="1"/>
    <col min="3594" max="3594" width="13.5" style="8" customWidth="1"/>
    <col min="3595" max="3595" width="8.875" style="8" customWidth="1"/>
    <col min="3596" max="3596" width="14.375" style="8" bestFit="1" customWidth="1"/>
    <col min="3597" max="3840" width="9" style="8"/>
    <col min="3841" max="3841" width="4.25" style="8" customWidth="1"/>
    <col min="3842" max="3842" width="9.375" style="8" customWidth="1"/>
    <col min="3843" max="3843" width="19.375" style="8" customWidth="1"/>
    <col min="3844" max="3844" width="21.375" style="8" customWidth="1"/>
    <col min="3845" max="3845" width="0" style="8" hidden="1" customWidth="1"/>
    <col min="3846" max="3846" width="14.375" style="8" customWidth="1"/>
    <col min="3847" max="3847" width="11.625" style="8" customWidth="1"/>
    <col min="3848" max="3848" width="12.375" style="8" customWidth="1"/>
    <col min="3849" max="3849" width="14.375" style="8" bestFit="1" customWidth="1"/>
    <col min="3850" max="3850" width="13.5" style="8" customWidth="1"/>
    <col min="3851" max="3851" width="8.875" style="8" customWidth="1"/>
    <col min="3852" max="3852" width="14.375" style="8" bestFit="1" customWidth="1"/>
    <col min="3853" max="4096" width="9" style="8"/>
    <col min="4097" max="4097" width="4.25" style="8" customWidth="1"/>
    <col min="4098" max="4098" width="9.375" style="8" customWidth="1"/>
    <col min="4099" max="4099" width="19.375" style="8" customWidth="1"/>
    <col min="4100" max="4100" width="21.375" style="8" customWidth="1"/>
    <col min="4101" max="4101" width="0" style="8" hidden="1" customWidth="1"/>
    <col min="4102" max="4102" width="14.375" style="8" customWidth="1"/>
    <col min="4103" max="4103" width="11.625" style="8" customWidth="1"/>
    <col min="4104" max="4104" width="12.375" style="8" customWidth="1"/>
    <col min="4105" max="4105" width="14.375" style="8" bestFit="1" customWidth="1"/>
    <col min="4106" max="4106" width="13.5" style="8" customWidth="1"/>
    <col min="4107" max="4107" width="8.875" style="8" customWidth="1"/>
    <col min="4108" max="4108" width="14.375" style="8" bestFit="1" customWidth="1"/>
    <col min="4109" max="4352" width="9" style="8"/>
    <col min="4353" max="4353" width="4.25" style="8" customWidth="1"/>
    <col min="4354" max="4354" width="9.375" style="8" customWidth="1"/>
    <col min="4355" max="4355" width="19.375" style="8" customWidth="1"/>
    <col min="4356" max="4356" width="21.375" style="8" customWidth="1"/>
    <col min="4357" max="4357" width="0" style="8" hidden="1" customWidth="1"/>
    <col min="4358" max="4358" width="14.375" style="8" customWidth="1"/>
    <col min="4359" max="4359" width="11.625" style="8" customWidth="1"/>
    <col min="4360" max="4360" width="12.375" style="8" customWidth="1"/>
    <col min="4361" max="4361" width="14.375" style="8" bestFit="1" customWidth="1"/>
    <col min="4362" max="4362" width="13.5" style="8" customWidth="1"/>
    <col min="4363" max="4363" width="8.875" style="8" customWidth="1"/>
    <col min="4364" max="4364" width="14.375" style="8" bestFit="1" customWidth="1"/>
    <col min="4365" max="4608" width="9" style="8"/>
    <col min="4609" max="4609" width="4.25" style="8" customWidth="1"/>
    <col min="4610" max="4610" width="9.375" style="8" customWidth="1"/>
    <col min="4611" max="4611" width="19.375" style="8" customWidth="1"/>
    <col min="4612" max="4612" width="21.375" style="8" customWidth="1"/>
    <col min="4613" max="4613" width="0" style="8" hidden="1" customWidth="1"/>
    <col min="4614" max="4614" width="14.375" style="8" customWidth="1"/>
    <col min="4615" max="4615" width="11.625" style="8" customWidth="1"/>
    <col min="4616" max="4616" width="12.375" style="8" customWidth="1"/>
    <col min="4617" max="4617" width="14.375" style="8" bestFit="1" customWidth="1"/>
    <col min="4618" max="4618" width="13.5" style="8" customWidth="1"/>
    <col min="4619" max="4619" width="8.875" style="8" customWidth="1"/>
    <col min="4620" max="4620" width="14.375" style="8" bestFit="1" customWidth="1"/>
    <col min="4621" max="4864" width="9" style="8"/>
    <col min="4865" max="4865" width="4.25" style="8" customWidth="1"/>
    <col min="4866" max="4866" width="9.375" style="8" customWidth="1"/>
    <col min="4867" max="4867" width="19.375" style="8" customWidth="1"/>
    <col min="4868" max="4868" width="21.375" style="8" customWidth="1"/>
    <col min="4869" max="4869" width="0" style="8" hidden="1" customWidth="1"/>
    <col min="4870" max="4870" width="14.375" style="8" customWidth="1"/>
    <col min="4871" max="4871" width="11.625" style="8" customWidth="1"/>
    <col min="4872" max="4872" width="12.375" style="8" customWidth="1"/>
    <col min="4873" max="4873" width="14.375" style="8" bestFit="1" customWidth="1"/>
    <col min="4874" max="4874" width="13.5" style="8" customWidth="1"/>
    <col min="4875" max="4875" width="8.875" style="8" customWidth="1"/>
    <col min="4876" max="4876" width="14.375" style="8" bestFit="1" customWidth="1"/>
    <col min="4877" max="5120" width="9" style="8"/>
    <col min="5121" max="5121" width="4.25" style="8" customWidth="1"/>
    <col min="5122" max="5122" width="9.375" style="8" customWidth="1"/>
    <col min="5123" max="5123" width="19.375" style="8" customWidth="1"/>
    <col min="5124" max="5124" width="21.375" style="8" customWidth="1"/>
    <col min="5125" max="5125" width="0" style="8" hidden="1" customWidth="1"/>
    <col min="5126" max="5126" width="14.375" style="8" customWidth="1"/>
    <col min="5127" max="5127" width="11.625" style="8" customWidth="1"/>
    <col min="5128" max="5128" width="12.375" style="8" customWidth="1"/>
    <col min="5129" max="5129" width="14.375" style="8" bestFit="1" customWidth="1"/>
    <col min="5130" max="5130" width="13.5" style="8" customWidth="1"/>
    <col min="5131" max="5131" width="8.875" style="8" customWidth="1"/>
    <col min="5132" max="5132" width="14.375" style="8" bestFit="1" customWidth="1"/>
    <col min="5133" max="5376" width="9" style="8"/>
    <col min="5377" max="5377" width="4.25" style="8" customWidth="1"/>
    <col min="5378" max="5378" width="9.375" style="8" customWidth="1"/>
    <col min="5379" max="5379" width="19.375" style="8" customWidth="1"/>
    <col min="5380" max="5380" width="21.375" style="8" customWidth="1"/>
    <col min="5381" max="5381" width="0" style="8" hidden="1" customWidth="1"/>
    <col min="5382" max="5382" width="14.375" style="8" customWidth="1"/>
    <col min="5383" max="5383" width="11.625" style="8" customWidth="1"/>
    <col min="5384" max="5384" width="12.375" style="8" customWidth="1"/>
    <col min="5385" max="5385" width="14.375" style="8" bestFit="1" customWidth="1"/>
    <col min="5386" max="5386" width="13.5" style="8" customWidth="1"/>
    <col min="5387" max="5387" width="8.875" style="8" customWidth="1"/>
    <col min="5388" max="5388" width="14.375" style="8" bestFit="1" customWidth="1"/>
    <col min="5389" max="5632" width="9" style="8"/>
    <col min="5633" max="5633" width="4.25" style="8" customWidth="1"/>
    <col min="5634" max="5634" width="9.375" style="8" customWidth="1"/>
    <col min="5635" max="5635" width="19.375" style="8" customWidth="1"/>
    <col min="5636" max="5636" width="21.375" style="8" customWidth="1"/>
    <col min="5637" max="5637" width="0" style="8" hidden="1" customWidth="1"/>
    <col min="5638" max="5638" width="14.375" style="8" customWidth="1"/>
    <col min="5639" max="5639" width="11.625" style="8" customWidth="1"/>
    <col min="5640" max="5640" width="12.375" style="8" customWidth="1"/>
    <col min="5641" max="5641" width="14.375" style="8" bestFit="1" customWidth="1"/>
    <col min="5642" max="5642" width="13.5" style="8" customWidth="1"/>
    <col min="5643" max="5643" width="8.875" style="8" customWidth="1"/>
    <col min="5644" max="5644" width="14.375" style="8" bestFit="1" customWidth="1"/>
    <col min="5645" max="5888" width="9" style="8"/>
    <col min="5889" max="5889" width="4.25" style="8" customWidth="1"/>
    <col min="5890" max="5890" width="9.375" style="8" customWidth="1"/>
    <col min="5891" max="5891" width="19.375" style="8" customWidth="1"/>
    <col min="5892" max="5892" width="21.375" style="8" customWidth="1"/>
    <col min="5893" max="5893" width="0" style="8" hidden="1" customWidth="1"/>
    <col min="5894" max="5894" width="14.375" style="8" customWidth="1"/>
    <col min="5895" max="5895" width="11.625" style="8" customWidth="1"/>
    <col min="5896" max="5896" width="12.375" style="8" customWidth="1"/>
    <col min="5897" max="5897" width="14.375" style="8" bestFit="1" customWidth="1"/>
    <col min="5898" max="5898" width="13.5" style="8" customWidth="1"/>
    <col min="5899" max="5899" width="8.875" style="8" customWidth="1"/>
    <col min="5900" max="5900" width="14.375" style="8" bestFit="1" customWidth="1"/>
    <col min="5901" max="6144" width="9" style="8"/>
    <col min="6145" max="6145" width="4.25" style="8" customWidth="1"/>
    <col min="6146" max="6146" width="9.375" style="8" customWidth="1"/>
    <col min="6147" max="6147" width="19.375" style="8" customWidth="1"/>
    <col min="6148" max="6148" width="21.375" style="8" customWidth="1"/>
    <col min="6149" max="6149" width="0" style="8" hidden="1" customWidth="1"/>
    <col min="6150" max="6150" width="14.375" style="8" customWidth="1"/>
    <col min="6151" max="6151" width="11.625" style="8" customWidth="1"/>
    <col min="6152" max="6152" width="12.375" style="8" customWidth="1"/>
    <col min="6153" max="6153" width="14.375" style="8" bestFit="1" customWidth="1"/>
    <col min="6154" max="6154" width="13.5" style="8" customWidth="1"/>
    <col min="6155" max="6155" width="8.875" style="8" customWidth="1"/>
    <col min="6156" max="6156" width="14.375" style="8" bestFit="1" customWidth="1"/>
    <col min="6157" max="6400" width="9" style="8"/>
    <col min="6401" max="6401" width="4.25" style="8" customWidth="1"/>
    <col min="6402" max="6402" width="9.375" style="8" customWidth="1"/>
    <col min="6403" max="6403" width="19.375" style="8" customWidth="1"/>
    <col min="6404" max="6404" width="21.375" style="8" customWidth="1"/>
    <col min="6405" max="6405" width="0" style="8" hidden="1" customWidth="1"/>
    <col min="6406" max="6406" width="14.375" style="8" customWidth="1"/>
    <col min="6407" max="6407" width="11.625" style="8" customWidth="1"/>
    <col min="6408" max="6408" width="12.375" style="8" customWidth="1"/>
    <col min="6409" max="6409" width="14.375" style="8" bestFit="1" customWidth="1"/>
    <col min="6410" max="6410" width="13.5" style="8" customWidth="1"/>
    <col min="6411" max="6411" width="8.875" style="8" customWidth="1"/>
    <col min="6412" max="6412" width="14.375" style="8" bestFit="1" customWidth="1"/>
    <col min="6413" max="6656" width="9" style="8"/>
    <col min="6657" max="6657" width="4.25" style="8" customWidth="1"/>
    <col min="6658" max="6658" width="9.375" style="8" customWidth="1"/>
    <col min="6659" max="6659" width="19.375" style="8" customWidth="1"/>
    <col min="6660" max="6660" width="21.375" style="8" customWidth="1"/>
    <col min="6661" max="6661" width="0" style="8" hidden="1" customWidth="1"/>
    <col min="6662" max="6662" width="14.375" style="8" customWidth="1"/>
    <col min="6663" max="6663" width="11.625" style="8" customWidth="1"/>
    <col min="6664" max="6664" width="12.375" style="8" customWidth="1"/>
    <col min="6665" max="6665" width="14.375" style="8" bestFit="1" customWidth="1"/>
    <col min="6666" max="6666" width="13.5" style="8" customWidth="1"/>
    <col min="6667" max="6667" width="8.875" style="8" customWidth="1"/>
    <col min="6668" max="6668" width="14.375" style="8" bestFit="1" customWidth="1"/>
    <col min="6669" max="6912" width="9" style="8"/>
    <col min="6913" max="6913" width="4.25" style="8" customWidth="1"/>
    <col min="6914" max="6914" width="9.375" style="8" customWidth="1"/>
    <col min="6915" max="6915" width="19.375" style="8" customWidth="1"/>
    <col min="6916" max="6916" width="21.375" style="8" customWidth="1"/>
    <col min="6917" max="6917" width="0" style="8" hidden="1" customWidth="1"/>
    <col min="6918" max="6918" width="14.375" style="8" customWidth="1"/>
    <col min="6919" max="6919" width="11.625" style="8" customWidth="1"/>
    <col min="6920" max="6920" width="12.375" style="8" customWidth="1"/>
    <col min="6921" max="6921" width="14.375" style="8" bestFit="1" customWidth="1"/>
    <col min="6922" max="6922" width="13.5" style="8" customWidth="1"/>
    <col min="6923" max="6923" width="8.875" style="8" customWidth="1"/>
    <col min="6924" max="6924" width="14.375" style="8" bestFit="1" customWidth="1"/>
    <col min="6925" max="7168" width="9" style="8"/>
    <col min="7169" max="7169" width="4.25" style="8" customWidth="1"/>
    <col min="7170" max="7170" width="9.375" style="8" customWidth="1"/>
    <col min="7171" max="7171" width="19.375" style="8" customWidth="1"/>
    <col min="7172" max="7172" width="21.375" style="8" customWidth="1"/>
    <col min="7173" max="7173" width="0" style="8" hidden="1" customWidth="1"/>
    <col min="7174" max="7174" width="14.375" style="8" customWidth="1"/>
    <col min="7175" max="7175" width="11.625" style="8" customWidth="1"/>
    <col min="7176" max="7176" width="12.375" style="8" customWidth="1"/>
    <col min="7177" max="7177" width="14.375" style="8" bestFit="1" customWidth="1"/>
    <col min="7178" max="7178" width="13.5" style="8" customWidth="1"/>
    <col min="7179" max="7179" width="8.875" style="8" customWidth="1"/>
    <col min="7180" max="7180" width="14.375" style="8" bestFit="1" customWidth="1"/>
    <col min="7181" max="7424" width="9" style="8"/>
    <col min="7425" max="7425" width="4.25" style="8" customWidth="1"/>
    <col min="7426" max="7426" width="9.375" style="8" customWidth="1"/>
    <col min="7427" max="7427" width="19.375" style="8" customWidth="1"/>
    <col min="7428" max="7428" width="21.375" style="8" customWidth="1"/>
    <col min="7429" max="7429" width="0" style="8" hidden="1" customWidth="1"/>
    <col min="7430" max="7430" width="14.375" style="8" customWidth="1"/>
    <col min="7431" max="7431" width="11.625" style="8" customWidth="1"/>
    <col min="7432" max="7432" width="12.375" style="8" customWidth="1"/>
    <col min="7433" max="7433" width="14.375" style="8" bestFit="1" customWidth="1"/>
    <col min="7434" max="7434" width="13.5" style="8" customWidth="1"/>
    <col min="7435" max="7435" width="8.875" style="8" customWidth="1"/>
    <col min="7436" max="7436" width="14.375" style="8" bestFit="1" customWidth="1"/>
    <col min="7437" max="7680" width="9" style="8"/>
    <col min="7681" max="7681" width="4.25" style="8" customWidth="1"/>
    <col min="7682" max="7682" width="9.375" style="8" customWidth="1"/>
    <col min="7683" max="7683" width="19.375" style="8" customWidth="1"/>
    <col min="7684" max="7684" width="21.375" style="8" customWidth="1"/>
    <col min="7685" max="7685" width="0" style="8" hidden="1" customWidth="1"/>
    <col min="7686" max="7686" width="14.375" style="8" customWidth="1"/>
    <col min="7687" max="7687" width="11.625" style="8" customWidth="1"/>
    <col min="7688" max="7688" width="12.375" style="8" customWidth="1"/>
    <col min="7689" max="7689" width="14.375" style="8" bestFit="1" customWidth="1"/>
    <col min="7690" max="7690" width="13.5" style="8" customWidth="1"/>
    <col min="7691" max="7691" width="8.875" style="8" customWidth="1"/>
    <col min="7692" max="7692" width="14.375" style="8" bestFit="1" customWidth="1"/>
    <col min="7693" max="7936" width="9" style="8"/>
    <col min="7937" max="7937" width="4.25" style="8" customWidth="1"/>
    <col min="7938" max="7938" width="9.375" style="8" customWidth="1"/>
    <col min="7939" max="7939" width="19.375" style="8" customWidth="1"/>
    <col min="7940" max="7940" width="21.375" style="8" customWidth="1"/>
    <col min="7941" max="7941" width="0" style="8" hidden="1" customWidth="1"/>
    <col min="7942" max="7942" width="14.375" style="8" customWidth="1"/>
    <col min="7943" max="7943" width="11.625" style="8" customWidth="1"/>
    <col min="7944" max="7944" width="12.375" style="8" customWidth="1"/>
    <col min="7945" max="7945" width="14.375" style="8" bestFit="1" customWidth="1"/>
    <col min="7946" max="7946" width="13.5" style="8" customWidth="1"/>
    <col min="7947" max="7947" width="8.875" style="8" customWidth="1"/>
    <col min="7948" max="7948" width="14.375" style="8" bestFit="1" customWidth="1"/>
    <col min="7949" max="8192" width="9" style="8"/>
    <col min="8193" max="8193" width="4.25" style="8" customWidth="1"/>
    <col min="8194" max="8194" width="9.375" style="8" customWidth="1"/>
    <col min="8195" max="8195" width="19.375" style="8" customWidth="1"/>
    <col min="8196" max="8196" width="21.375" style="8" customWidth="1"/>
    <col min="8197" max="8197" width="0" style="8" hidden="1" customWidth="1"/>
    <col min="8198" max="8198" width="14.375" style="8" customWidth="1"/>
    <col min="8199" max="8199" width="11.625" style="8" customWidth="1"/>
    <col min="8200" max="8200" width="12.375" style="8" customWidth="1"/>
    <col min="8201" max="8201" width="14.375" style="8" bestFit="1" customWidth="1"/>
    <col min="8202" max="8202" width="13.5" style="8" customWidth="1"/>
    <col min="8203" max="8203" width="8.875" style="8" customWidth="1"/>
    <col min="8204" max="8204" width="14.375" style="8" bestFit="1" customWidth="1"/>
    <col min="8205" max="8448" width="9" style="8"/>
    <col min="8449" max="8449" width="4.25" style="8" customWidth="1"/>
    <col min="8450" max="8450" width="9.375" style="8" customWidth="1"/>
    <col min="8451" max="8451" width="19.375" style="8" customWidth="1"/>
    <col min="8452" max="8452" width="21.375" style="8" customWidth="1"/>
    <col min="8453" max="8453" width="0" style="8" hidden="1" customWidth="1"/>
    <col min="8454" max="8454" width="14.375" style="8" customWidth="1"/>
    <col min="8455" max="8455" width="11.625" style="8" customWidth="1"/>
    <col min="8456" max="8456" width="12.375" style="8" customWidth="1"/>
    <col min="8457" max="8457" width="14.375" style="8" bestFit="1" customWidth="1"/>
    <col min="8458" max="8458" width="13.5" style="8" customWidth="1"/>
    <col min="8459" max="8459" width="8.875" style="8" customWidth="1"/>
    <col min="8460" max="8460" width="14.375" style="8" bestFit="1" customWidth="1"/>
    <col min="8461" max="8704" width="9" style="8"/>
    <col min="8705" max="8705" width="4.25" style="8" customWidth="1"/>
    <col min="8706" max="8706" width="9.375" style="8" customWidth="1"/>
    <col min="8707" max="8707" width="19.375" style="8" customWidth="1"/>
    <col min="8708" max="8708" width="21.375" style="8" customWidth="1"/>
    <col min="8709" max="8709" width="0" style="8" hidden="1" customWidth="1"/>
    <col min="8710" max="8710" width="14.375" style="8" customWidth="1"/>
    <col min="8711" max="8711" width="11.625" style="8" customWidth="1"/>
    <col min="8712" max="8712" width="12.375" style="8" customWidth="1"/>
    <col min="8713" max="8713" width="14.375" style="8" bestFit="1" customWidth="1"/>
    <col min="8714" max="8714" width="13.5" style="8" customWidth="1"/>
    <col min="8715" max="8715" width="8.875" style="8" customWidth="1"/>
    <col min="8716" max="8716" width="14.375" style="8" bestFit="1" customWidth="1"/>
    <col min="8717" max="8960" width="9" style="8"/>
    <col min="8961" max="8961" width="4.25" style="8" customWidth="1"/>
    <col min="8962" max="8962" width="9.375" style="8" customWidth="1"/>
    <col min="8963" max="8963" width="19.375" style="8" customWidth="1"/>
    <col min="8964" max="8964" width="21.375" style="8" customWidth="1"/>
    <col min="8965" max="8965" width="0" style="8" hidden="1" customWidth="1"/>
    <col min="8966" max="8966" width="14.375" style="8" customWidth="1"/>
    <col min="8967" max="8967" width="11.625" style="8" customWidth="1"/>
    <col min="8968" max="8968" width="12.375" style="8" customWidth="1"/>
    <col min="8969" max="8969" width="14.375" style="8" bestFit="1" customWidth="1"/>
    <col min="8970" max="8970" width="13.5" style="8" customWidth="1"/>
    <col min="8971" max="8971" width="8.875" style="8" customWidth="1"/>
    <col min="8972" max="8972" width="14.375" style="8" bestFit="1" customWidth="1"/>
    <col min="8973" max="9216" width="9" style="8"/>
    <col min="9217" max="9217" width="4.25" style="8" customWidth="1"/>
    <col min="9218" max="9218" width="9.375" style="8" customWidth="1"/>
    <col min="9219" max="9219" width="19.375" style="8" customWidth="1"/>
    <col min="9220" max="9220" width="21.375" style="8" customWidth="1"/>
    <col min="9221" max="9221" width="0" style="8" hidden="1" customWidth="1"/>
    <col min="9222" max="9222" width="14.375" style="8" customWidth="1"/>
    <col min="9223" max="9223" width="11.625" style="8" customWidth="1"/>
    <col min="9224" max="9224" width="12.375" style="8" customWidth="1"/>
    <col min="9225" max="9225" width="14.375" style="8" bestFit="1" customWidth="1"/>
    <col min="9226" max="9226" width="13.5" style="8" customWidth="1"/>
    <col min="9227" max="9227" width="8.875" style="8" customWidth="1"/>
    <col min="9228" max="9228" width="14.375" style="8" bestFit="1" customWidth="1"/>
    <col min="9229" max="9472" width="9" style="8"/>
    <col min="9473" max="9473" width="4.25" style="8" customWidth="1"/>
    <col min="9474" max="9474" width="9.375" style="8" customWidth="1"/>
    <col min="9475" max="9475" width="19.375" style="8" customWidth="1"/>
    <col min="9476" max="9476" width="21.375" style="8" customWidth="1"/>
    <col min="9477" max="9477" width="0" style="8" hidden="1" customWidth="1"/>
    <col min="9478" max="9478" width="14.375" style="8" customWidth="1"/>
    <col min="9479" max="9479" width="11.625" style="8" customWidth="1"/>
    <col min="9480" max="9480" width="12.375" style="8" customWidth="1"/>
    <col min="9481" max="9481" width="14.375" style="8" bestFit="1" customWidth="1"/>
    <col min="9482" max="9482" width="13.5" style="8" customWidth="1"/>
    <col min="9483" max="9483" width="8.875" style="8" customWidth="1"/>
    <col min="9484" max="9484" width="14.375" style="8" bestFit="1" customWidth="1"/>
    <col min="9485" max="9728" width="9" style="8"/>
    <col min="9729" max="9729" width="4.25" style="8" customWidth="1"/>
    <col min="9730" max="9730" width="9.375" style="8" customWidth="1"/>
    <col min="9731" max="9731" width="19.375" style="8" customWidth="1"/>
    <col min="9732" max="9732" width="21.375" style="8" customWidth="1"/>
    <col min="9733" max="9733" width="0" style="8" hidden="1" customWidth="1"/>
    <col min="9734" max="9734" width="14.375" style="8" customWidth="1"/>
    <col min="9735" max="9735" width="11.625" style="8" customWidth="1"/>
    <col min="9736" max="9736" width="12.375" style="8" customWidth="1"/>
    <col min="9737" max="9737" width="14.375" style="8" bestFit="1" customWidth="1"/>
    <col min="9738" max="9738" width="13.5" style="8" customWidth="1"/>
    <col min="9739" max="9739" width="8.875" style="8" customWidth="1"/>
    <col min="9740" max="9740" width="14.375" style="8" bestFit="1" customWidth="1"/>
    <col min="9741" max="9984" width="9" style="8"/>
    <col min="9985" max="9985" width="4.25" style="8" customWidth="1"/>
    <col min="9986" max="9986" width="9.375" style="8" customWidth="1"/>
    <col min="9987" max="9987" width="19.375" style="8" customWidth="1"/>
    <col min="9988" max="9988" width="21.375" style="8" customWidth="1"/>
    <col min="9989" max="9989" width="0" style="8" hidden="1" customWidth="1"/>
    <col min="9990" max="9990" width="14.375" style="8" customWidth="1"/>
    <col min="9991" max="9991" width="11.625" style="8" customWidth="1"/>
    <col min="9992" max="9992" width="12.375" style="8" customWidth="1"/>
    <col min="9993" max="9993" width="14.375" style="8" bestFit="1" customWidth="1"/>
    <col min="9994" max="9994" width="13.5" style="8" customWidth="1"/>
    <col min="9995" max="9995" width="8.875" style="8" customWidth="1"/>
    <col min="9996" max="9996" width="14.375" style="8" bestFit="1" customWidth="1"/>
    <col min="9997" max="10240" width="9" style="8"/>
    <col min="10241" max="10241" width="4.25" style="8" customWidth="1"/>
    <col min="10242" max="10242" width="9.375" style="8" customWidth="1"/>
    <col min="10243" max="10243" width="19.375" style="8" customWidth="1"/>
    <col min="10244" max="10244" width="21.375" style="8" customWidth="1"/>
    <col min="10245" max="10245" width="0" style="8" hidden="1" customWidth="1"/>
    <col min="10246" max="10246" width="14.375" style="8" customWidth="1"/>
    <col min="10247" max="10247" width="11.625" style="8" customWidth="1"/>
    <col min="10248" max="10248" width="12.375" style="8" customWidth="1"/>
    <col min="10249" max="10249" width="14.375" style="8" bestFit="1" customWidth="1"/>
    <col min="10250" max="10250" width="13.5" style="8" customWidth="1"/>
    <col min="10251" max="10251" width="8.875" style="8" customWidth="1"/>
    <col min="10252" max="10252" width="14.375" style="8" bestFit="1" customWidth="1"/>
    <col min="10253" max="10496" width="9" style="8"/>
    <col min="10497" max="10497" width="4.25" style="8" customWidth="1"/>
    <col min="10498" max="10498" width="9.375" style="8" customWidth="1"/>
    <col min="10499" max="10499" width="19.375" style="8" customWidth="1"/>
    <col min="10500" max="10500" width="21.375" style="8" customWidth="1"/>
    <col min="10501" max="10501" width="0" style="8" hidden="1" customWidth="1"/>
    <col min="10502" max="10502" width="14.375" style="8" customWidth="1"/>
    <col min="10503" max="10503" width="11.625" style="8" customWidth="1"/>
    <col min="10504" max="10504" width="12.375" style="8" customWidth="1"/>
    <col min="10505" max="10505" width="14.375" style="8" bestFit="1" customWidth="1"/>
    <col min="10506" max="10506" width="13.5" style="8" customWidth="1"/>
    <col min="10507" max="10507" width="8.875" style="8" customWidth="1"/>
    <col min="10508" max="10508" width="14.375" style="8" bestFit="1" customWidth="1"/>
    <col min="10509" max="10752" width="9" style="8"/>
    <col min="10753" max="10753" width="4.25" style="8" customWidth="1"/>
    <col min="10754" max="10754" width="9.375" style="8" customWidth="1"/>
    <col min="10755" max="10755" width="19.375" style="8" customWidth="1"/>
    <col min="10756" max="10756" width="21.375" style="8" customWidth="1"/>
    <col min="10757" max="10757" width="0" style="8" hidden="1" customWidth="1"/>
    <col min="10758" max="10758" width="14.375" style="8" customWidth="1"/>
    <col min="10759" max="10759" width="11.625" style="8" customWidth="1"/>
    <col min="10760" max="10760" width="12.375" style="8" customWidth="1"/>
    <col min="10761" max="10761" width="14.375" style="8" bestFit="1" customWidth="1"/>
    <col min="10762" max="10762" width="13.5" style="8" customWidth="1"/>
    <col min="10763" max="10763" width="8.875" style="8" customWidth="1"/>
    <col min="10764" max="10764" width="14.375" style="8" bestFit="1" customWidth="1"/>
    <col min="10765" max="11008" width="9" style="8"/>
    <col min="11009" max="11009" width="4.25" style="8" customWidth="1"/>
    <col min="11010" max="11010" width="9.375" style="8" customWidth="1"/>
    <col min="11011" max="11011" width="19.375" style="8" customWidth="1"/>
    <col min="11012" max="11012" width="21.375" style="8" customWidth="1"/>
    <col min="11013" max="11013" width="0" style="8" hidden="1" customWidth="1"/>
    <col min="11014" max="11014" width="14.375" style="8" customWidth="1"/>
    <col min="11015" max="11015" width="11.625" style="8" customWidth="1"/>
    <col min="11016" max="11016" width="12.375" style="8" customWidth="1"/>
    <col min="11017" max="11017" width="14.375" style="8" bestFit="1" customWidth="1"/>
    <col min="11018" max="11018" width="13.5" style="8" customWidth="1"/>
    <col min="11019" max="11019" width="8.875" style="8" customWidth="1"/>
    <col min="11020" max="11020" width="14.375" style="8" bestFit="1" customWidth="1"/>
    <col min="11021" max="11264" width="9" style="8"/>
    <col min="11265" max="11265" width="4.25" style="8" customWidth="1"/>
    <col min="11266" max="11266" width="9.375" style="8" customWidth="1"/>
    <col min="11267" max="11267" width="19.375" style="8" customWidth="1"/>
    <col min="11268" max="11268" width="21.375" style="8" customWidth="1"/>
    <col min="11269" max="11269" width="0" style="8" hidden="1" customWidth="1"/>
    <col min="11270" max="11270" width="14.375" style="8" customWidth="1"/>
    <col min="11271" max="11271" width="11.625" style="8" customWidth="1"/>
    <col min="11272" max="11272" width="12.375" style="8" customWidth="1"/>
    <col min="11273" max="11273" width="14.375" style="8" bestFit="1" customWidth="1"/>
    <col min="11274" max="11274" width="13.5" style="8" customWidth="1"/>
    <col min="11275" max="11275" width="8.875" style="8" customWidth="1"/>
    <col min="11276" max="11276" width="14.375" style="8" bestFit="1" customWidth="1"/>
    <col min="11277" max="11520" width="9" style="8"/>
    <col min="11521" max="11521" width="4.25" style="8" customWidth="1"/>
    <col min="11522" max="11522" width="9.375" style="8" customWidth="1"/>
    <col min="11523" max="11523" width="19.375" style="8" customWidth="1"/>
    <col min="11524" max="11524" width="21.375" style="8" customWidth="1"/>
    <col min="11525" max="11525" width="0" style="8" hidden="1" customWidth="1"/>
    <col min="11526" max="11526" width="14.375" style="8" customWidth="1"/>
    <col min="11527" max="11527" width="11.625" style="8" customWidth="1"/>
    <col min="11528" max="11528" width="12.375" style="8" customWidth="1"/>
    <col min="11529" max="11529" width="14.375" style="8" bestFit="1" customWidth="1"/>
    <col min="11530" max="11530" width="13.5" style="8" customWidth="1"/>
    <col min="11531" max="11531" width="8.875" style="8" customWidth="1"/>
    <col min="11532" max="11532" width="14.375" style="8" bestFit="1" customWidth="1"/>
    <col min="11533" max="11776" width="9" style="8"/>
    <col min="11777" max="11777" width="4.25" style="8" customWidth="1"/>
    <col min="11778" max="11778" width="9.375" style="8" customWidth="1"/>
    <col min="11779" max="11779" width="19.375" style="8" customWidth="1"/>
    <col min="11780" max="11780" width="21.375" style="8" customWidth="1"/>
    <col min="11781" max="11781" width="0" style="8" hidden="1" customWidth="1"/>
    <col min="11782" max="11782" width="14.375" style="8" customWidth="1"/>
    <col min="11783" max="11783" width="11.625" style="8" customWidth="1"/>
    <col min="11784" max="11784" width="12.375" style="8" customWidth="1"/>
    <col min="11785" max="11785" width="14.375" style="8" bestFit="1" customWidth="1"/>
    <col min="11786" max="11786" width="13.5" style="8" customWidth="1"/>
    <col min="11787" max="11787" width="8.875" style="8" customWidth="1"/>
    <col min="11788" max="11788" width="14.375" style="8" bestFit="1" customWidth="1"/>
    <col min="11789" max="12032" width="9" style="8"/>
    <col min="12033" max="12033" width="4.25" style="8" customWidth="1"/>
    <col min="12034" max="12034" width="9.375" style="8" customWidth="1"/>
    <col min="12035" max="12035" width="19.375" style="8" customWidth="1"/>
    <col min="12036" max="12036" width="21.375" style="8" customWidth="1"/>
    <col min="12037" max="12037" width="0" style="8" hidden="1" customWidth="1"/>
    <col min="12038" max="12038" width="14.375" style="8" customWidth="1"/>
    <col min="12039" max="12039" width="11.625" style="8" customWidth="1"/>
    <col min="12040" max="12040" width="12.375" style="8" customWidth="1"/>
    <col min="12041" max="12041" width="14.375" style="8" bestFit="1" customWidth="1"/>
    <col min="12042" max="12042" width="13.5" style="8" customWidth="1"/>
    <col min="12043" max="12043" width="8.875" style="8" customWidth="1"/>
    <col min="12044" max="12044" width="14.375" style="8" bestFit="1" customWidth="1"/>
    <col min="12045" max="12288" width="9" style="8"/>
    <col min="12289" max="12289" width="4.25" style="8" customWidth="1"/>
    <col min="12290" max="12290" width="9.375" style="8" customWidth="1"/>
    <col min="12291" max="12291" width="19.375" style="8" customWidth="1"/>
    <col min="12292" max="12292" width="21.375" style="8" customWidth="1"/>
    <col min="12293" max="12293" width="0" style="8" hidden="1" customWidth="1"/>
    <col min="12294" max="12294" width="14.375" style="8" customWidth="1"/>
    <col min="12295" max="12295" width="11.625" style="8" customWidth="1"/>
    <col min="12296" max="12296" width="12.375" style="8" customWidth="1"/>
    <col min="12297" max="12297" width="14.375" style="8" bestFit="1" customWidth="1"/>
    <col min="12298" max="12298" width="13.5" style="8" customWidth="1"/>
    <col min="12299" max="12299" width="8.875" style="8" customWidth="1"/>
    <col min="12300" max="12300" width="14.375" style="8" bestFit="1" customWidth="1"/>
    <col min="12301" max="12544" width="9" style="8"/>
    <col min="12545" max="12545" width="4.25" style="8" customWidth="1"/>
    <col min="12546" max="12546" width="9.375" style="8" customWidth="1"/>
    <col min="12547" max="12547" width="19.375" style="8" customWidth="1"/>
    <col min="12548" max="12548" width="21.375" style="8" customWidth="1"/>
    <col min="12549" max="12549" width="0" style="8" hidden="1" customWidth="1"/>
    <col min="12550" max="12550" width="14.375" style="8" customWidth="1"/>
    <col min="12551" max="12551" width="11.625" style="8" customWidth="1"/>
    <col min="12552" max="12552" width="12.375" style="8" customWidth="1"/>
    <col min="12553" max="12553" width="14.375" style="8" bestFit="1" customWidth="1"/>
    <col min="12554" max="12554" width="13.5" style="8" customWidth="1"/>
    <col min="12555" max="12555" width="8.875" style="8" customWidth="1"/>
    <col min="12556" max="12556" width="14.375" style="8" bestFit="1" customWidth="1"/>
    <col min="12557" max="12800" width="9" style="8"/>
    <col min="12801" max="12801" width="4.25" style="8" customWidth="1"/>
    <col min="12802" max="12802" width="9.375" style="8" customWidth="1"/>
    <col min="12803" max="12803" width="19.375" style="8" customWidth="1"/>
    <col min="12804" max="12804" width="21.375" style="8" customWidth="1"/>
    <col min="12805" max="12805" width="0" style="8" hidden="1" customWidth="1"/>
    <col min="12806" max="12806" width="14.375" style="8" customWidth="1"/>
    <col min="12807" max="12807" width="11.625" style="8" customWidth="1"/>
    <col min="12808" max="12808" width="12.375" style="8" customWidth="1"/>
    <col min="12809" max="12809" width="14.375" style="8" bestFit="1" customWidth="1"/>
    <col min="12810" max="12810" width="13.5" style="8" customWidth="1"/>
    <col min="12811" max="12811" width="8.875" style="8" customWidth="1"/>
    <col min="12812" max="12812" width="14.375" style="8" bestFit="1" customWidth="1"/>
    <col min="12813" max="13056" width="9" style="8"/>
    <col min="13057" max="13057" width="4.25" style="8" customWidth="1"/>
    <col min="13058" max="13058" width="9.375" style="8" customWidth="1"/>
    <col min="13059" max="13059" width="19.375" style="8" customWidth="1"/>
    <col min="13060" max="13060" width="21.375" style="8" customWidth="1"/>
    <col min="13061" max="13061" width="0" style="8" hidden="1" customWidth="1"/>
    <col min="13062" max="13062" width="14.375" style="8" customWidth="1"/>
    <col min="13063" max="13063" width="11.625" style="8" customWidth="1"/>
    <col min="13064" max="13064" width="12.375" style="8" customWidth="1"/>
    <col min="13065" max="13065" width="14.375" style="8" bestFit="1" customWidth="1"/>
    <col min="13066" max="13066" width="13.5" style="8" customWidth="1"/>
    <col min="13067" max="13067" width="8.875" style="8" customWidth="1"/>
    <col min="13068" max="13068" width="14.375" style="8" bestFit="1" customWidth="1"/>
    <col min="13069" max="13312" width="9" style="8"/>
    <col min="13313" max="13313" width="4.25" style="8" customWidth="1"/>
    <col min="13314" max="13314" width="9.375" style="8" customWidth="1"/>
    <col min="13315" max="13315" width="19.375" style="8" customWidth="1"/>
    <col min="13316" max="13316" width="21.375" style="8" customWidth="1"/>
    <col min="13317" max="13317" width="0" style="8" hidden="1" customWidth="1"/>
    <col min="13318" max="13318" width="14.375" style="8" customWidth="1"/>
    <col min="13319" max="13319" width="11.625" style="8" customWidth="1"/>
    <col min="13320" max="13320" width="12.375" style="8" customWidth="1"/>
    <col min="13321" max="13321" width="14.375" style="8" bestFit="1" customWidth="1"/>
    <col min="13322" max="13322" width="13.5" style="8" customWidth="1"/>
    <col min="13323" max="13323" width="8.875" style="8" customWidth="1"/>
    <col min="13324" max="13324" width="14.375" style="8" bestFit="1" customWidth="1"/>
    <col min="13325" max="13568" width="9" style="8"/>
    <col min="13569" max="13569" width="4.25" style="8" customWidth="1"/>
    <col min="13570" max="13570" width="9.375" style="8" customWidth="1"/>
    <col min="13571" max="13571" width="19.375" style="8" customWidth="1"/>
    <col min="13572" max="13572" width="21.375" style="8" customWidth="1"/>
    <col min="13573" max="13573" width="0" style="8" hidden="1" customWidth="1"/>
    <col min="13574" max="13574" width="14.375" style="8" customWidth="1"/>
    <col min="13575" max="13575" width="11.625" style="8" customWidth="1"/>
    <col min="13576" max="13576" width="12.375" style="8" customWidth="1"/>
    <col min="13577" max="13577" width="14.375" style="8" bestFit="1" customWidth="1"/>
    <col min="13578" max="13578" width="13.5" style="8" customWidth="1"/>
    <col min="13579" max="13579" width="8.875" style="8" customWidth="1"/>
    <col min="13580" max="13580" width="14.375" style="8" bestFit="1" customWidth="1"/>
    <col min="13581" max="13824" width="9" style="8"/>
    <col min="13825" max="13825" width="4.25" style="8" customWidth="1"/>
    <col min="13826" max="13826" width="9.375" style="8" customWidth="1"/>
    <col min="13827" max="13827" width="19.375" style="8" customWidth="1"/>
    <col min="13828" max="13828" width="21.375" style="8" customWidth="1"/>
    <col min="13829" max="13829" width="0" style="8" hidden="1" customWidth="1"/>
    <col min="13830" max="13830" width="14.375" style="8" customWidth="1"/>
    <col min="13831" max="13831" width="11.625" style="8" customWidth="1"/>
    <col min="13832" max="13832" width="12.375" style="8" customWidth="1"/>
    <col min="13833" max="13833" width="14.375" style="8" bestFit="1" customWidth="1"/>
    <col min="13834" max="13834" width="13.5" style="8" customWidth="1"/>
    <col min="13835" max="13835" width="8.875" style="8" customWidth="1"/>
    <col min="13836" max="13836" width="14.375" style="8" bestFit="1" customWidth="1"/>
    <col min="13837" max="14080" width="9" style="8"/>
    <col min="14081" max="14081" width="4.25" style="8" customWidth="1"/>
    <col min="14082" max="14082" width="9.375" style="8" customWidth="1"/>
    <col min="14083" max="14083" width="19.375" style="8" customWidth="1"/>
    <col min="14084" max="14084" width="21.375" style="8" customWidth="1"/>
    <col min="14085" max="14085" width="0" style="8" hidden="1" customWidth="1"/>
    <col min="14086" max="14086" width="14.375" style="8" customWidth="1"/>
    <col min="14087" max="14087" width="11.625" style="8" customWidth="1"/>
    <col min="14088" max="14088" width="12.375" style="8" customWidth="1"/>
    <col min="14089" max="14089" width="14.375" style="8" bestFit="1" customWidth="1"/>
    <col min="14090" max="14090" width="13.5" style="8" customWidth="1"/>
    <col min="14091" max="14091" width="8.875" style="8" customWidth="1"/>
    <col min="14092" max="14092" width="14.375" style="8" bestFit="1" customWidth="1"/>
    <col min="14093" max="14336" width="9" style="8"/>
    <col min="14337" max="14337" width="4.25" style="8" customWidth="1"/>
    <col min="14338" max="14338" width="9.375" style="8" customWidth="1"/>
    <col min="14339" max="14339" width="19.375" style="8" customWidth="1"/>
    <col min="14340" max="14340" width="21.375" style="8" customWidth="1"/>
    <col min="14341" max="14341" width="0" style="8" hidden="1" customWidth="1"/>
    <col min="14342" max="14342" width="14.375" style="8" customWidth="1"/>
    <col min="14343" max="14343" width="11.625" style="8" customWidth="1"/>
    <col min="14344" max="14344" width="12.375" style="8" customWidth="1"/>
    <col min="14345" max="14345" width="14.375" style="8" bestFit="1" customWidth="1"/>
    <col min="14346" max="14346" width="13.5" style="8" customWidth="1"/>
    <col min="14347" max="14347" width="8.875" style="8" customWidth="1"/>
    <col min="14348" max="14348" width="14.375" style="8" bestFit="1" customWidth="1"/>
    <col min="14349" max="14592" width="9" style="8"/>
    <col min="14593" max="14593" width="4.25" style="8" customWidth="1"/>
    <col min="14594" max="14594" width="9.375" style="8" customWidth="1"/>
    <col min="14595" max="14595" width="19.375" style="8" customWidth="1"/>
    <col min="14596" max="14596" width="21.375" style="8" customWidth="1"/>
    <col min="14597" max="14597" width="0" style="8" hidden="1" customWidth="1"/>
    <col min="14598" max="14598" width="14.375" style="8" customWidth="1"/>
    <col min="14599" max="14599" width="11.625" style="8" customWidth="1"/>
    <col min="14600" max="14600" width="12.375" style="8" customWidth="1"/>
    <col min="14601" max="14601" width="14.375" style="8" bestFit="1" customWidth="1"/>
    <col min="14602" max="14602" width="13.5" style="8" customWidth="1"/>
    <col min="14603" max="14603" width="8.875" style="8" customWidth="1"/>
    <col min="14604" max="14604" width="14.375" style="8" bestFit="1" customWidth="1"/>
    <col min="14605" max="14848" width="9" style="8"/>
    <col min="14849" max="14849" width="4.25" style="8" customWidth="1"/>
    <col min="14850" max="14850" width="9.375" style="8" customWidth="1"/>
    <col min="14851" max="14851" width="19.375" style="8" customWidth="1"/>
    <col min="14852" max="14852" width="21.375" style="8" customWidth="1"/>
    <col min="14853" max="14853" width="0" style="8" hidden="1" customWidth="1"/>
    <col min="14854" max="14854" width="14.375" style="8" customWidth="1"/>
    <col min="14855" max="14855" width="11.625" style="8" customWidth="1"/>
    <col min="14856" max="14856" width="12.375" style="8" customWidth="1"/>
    <col min="14857" max="14857" width="14.375" style="8" bestFit="1" customWidth="1"/>
    <col min="14858" max="14858" width="13.5" style="8" customWidth="1"/>
    <col min="14859" max="14859" width="8.875" style="8" customWidth="1"/>
    <col min="14860" max="14860" width="14.375" style="8" bestFit="1" customWidth="1"/>
    <col min="14861" max="15104" width="9" style="8"/>
    <col min="15105" max="15105" width="4.25" style="8" customWidth="1"/>
    <col min="15106" max="15106" width="9.375" style="8" customWidth="1"/>
    <col min="15107" max="15107" width="19.375" style="8" customWidth="1"/>
    <col min="15108" max="15108" width="21.375" style="8" customWidth="1"/>
    <col min="15109" max="15109" width="0" style="8" hidden="1" customWidth="1"/>
    <col min="15110" max="15110" width="14.375" style="8" customWidth="1"/>
    <col min="15111" max="15111" width="11.625" style="8" customWidth="1"/>
    <col min="15112" max="15112" width="12.375" style="8" customWidth="1"/>
    <col min="15113" max="15113" width="14.375" style="8" bestFit="1" customWidth="1"/>
    <col min="15114" max="15114" width="13.5" style="8" customWidth="1"/>
    <col min="15115" max="15115" width="8.875" style="8" customWidth="1"/>
    <col min="15116" max="15116" width="14.375" style="8" bestFit="1" customWidth="1"/>
    <col min="15117" max="15360" width="9" style="8"/>
    <col min="15361" max="15361" width="4.25" style="8" customWidth="1"/>
    <col min="15362" max="15362" width="9.375" style="8" customWidth="1"/>
    <col min="15363" max="15363" width="19.375" style="8" customWidth="1"/>
    <col min="15364" max="15364" width="21.375" style="8" customWidth="1"/>
    <col min="15365" max="15365" width="0" style="8" hidden="1" customWidth="1"/>
    <col min="15366" max="15366" width="14.375" style="8" customWidth="1"/>
    <col min="15367" max="15367" width="11.625" style="8" customWidth="1"/>
    <col min="15368" max="15368" width="12.375" style="8" customWidth="1"/>
    <col min="15369" max="15369" width="14.375" style="8" bestFit="1" customWidth="1"/>
    <col min="15370" max="15370" width="13.5" style="8" customWidth="1"/>
    <col min="15371" max="15371" width="8.875" style="8" customWidth="1"/>
    <col min="15372" max="15372" width="14.375" style="8" bestFit="1" customWidth="1"/>
    <col min="15373" max="15616" width="9" style="8"/>
    <col min="15617" max="15617" width="4.25" style="8" customWidth="1"/>
    <col min="15618" max="15618" width="9.375" style="8" customWidth="1"/>
    <col min="15619" max="15619" width="19.375" style="8" customWidth="1"/>
    <col min="15620" max="15620" width="21.375" style="8" customWidth="1"/>
    <col min="15621" max="15621" width="0" style="8" hidden="1" customWidth="1"/>
    <col min="15622" max="15622" width="14.375" style="8" customWidth="1"/>
    <col min="15623" max="15623" width="11.625" style="8" customWidth="1"/>
    <col min="15624" max="15624" width="12.375" style="8" customWidth="1"/>
    <col min="15625" max="15625" width="14.375" style="8" bestFit="1" customWidth="1"/>
    <col min="15626" max="15626" width="13.5" style="8" customWidth="1"/>
    <col min="15627" max="15627" width="8.875" style="8" customWidth="1"/>
    <col min="15628" max="15628" width="14.375" style="8" bestFit="1" customWidth="1"/>
    <col min="15629" max="15872" width="9" style="8"/>
    <col min="15873" max="15873" width="4.25" style="8" customWidth="1"/>
    <col min="15874" max="15874" width="9.375" style="8" customWidth="1"/>
    <col min="15875" max="15875" width="19.375" style="8" customWidth="1"/>
    <col min="15876" max="15876" width="21.375" style="8" customWidth="1"/>
    <col min="15877" max="15877" width="0" style="8" hidden="1" customWidth="1"/>
    <col min="15878" max="15878" width="14.375" style="8" customWidth="1"/>
    <col min="15879" max="15879" width="11.625" style="8" customWidth="1"/>
    <col min="15880" max="15880" width="12.375" style="8" customWidth="1"/>
    <col min="15881" max="15881" width="14.375" style="8" bestFit="1" customWidth="1"/>
    <col min="15882" max="15882" width="13.5" style="8" customWidth="1"/>
    <col min="15883" max="15883" width="8.875" style="8" customWidth="1"/>
    <col min="15884" max="15884" width="14.375" style="8" bestFit="1" customWidth="1"/>
    <col min="15885" max="16128" width="9" style="8"/>
    <col min="16129" max="16129" width="4.25" style="8" customWidth="1"/>
    <col min="16130" max="16130" width="9.375" style="8" customWidth="1"/>
    <col min="16131" max="16131" width="19.375" style="8" customWidth="1"/>
    <col min="16132" max="16132" width="21.375" style="8" customWidth="1"/>
    <col min="16133" max="16133" width="0" style="8" hidden="1" customWidth="1"/>
    <col min="16134" max="16134" width="14.375" style="8" customWidth="1"/>
    <col min="16135" max="16135" width="11.625" style="8" customWidth="1"/>
    <col min="16136" max="16136" width="12.375" style="8" customWidth="1"/>
    <col min="16137" max="16137" width="14.375" style="8" bestFit="1" customWidth="1"/>
    <col min="16138" max="16138" width="13.5" style="8" customWidth="1"/>
    <col min="16139" max="16139" width="8.875" style="8" customWidth="1"/>
    <col min="16140" max="16140" width="14.375" style="8" bestFit="1" customWidth="1"/>
    <col min="16141" max="16384" width="9" style="8"/>
  </cols>
  <sheetData>
    <row r="1" spans="1:12" ht="18.75" customHeight="1">
      <c r="A1" s="110" t="s">
        <v>8</v>
      </c>
      <c r="B1" s="110"/>
      <c r="C1" s="110"/>
      <c r="D1" s="3"/>
      <c r="E1" s="3"/>
      <c r="F1" s="4"/>
      <c r="G1" s="3"/>
      <c r="H1" s="5"/>
      <c r="I1" s="6"/>
      <c r="J1" s="7" t="s">
        <v>9</v>
      </c>
      <c r="K1" s="3" t="s">
        <v>10</v>
      </c>
    </row>
    <row r="2" spans="1:12" ht="21" customHeight="1">
      <c r="A2" s="89"/>
      <c r="B2" s="9"/>
      <c r="C2" s="89"/>
      <c r="D2" s="3"/>
      <c r="E2" s="3"/>
      <c r="F2" s="4"/>
      <c r="G2" s="3"/>
      <c r="H2" s="5"/>
      <c r="I2" s="6"/>
      <c r="J2" s="7"/>
      <c r="K2" s="3"/>
    </row>
    <row r="3" spans="1:12" ht="24.75" customHeight="1">
      <c r="A3" s="111" t="s">
        <v>11</v>
      </c>
      <c r="B3" s="111"/>
      <c r="C3" s="111"/>
      <c r="D3" s="111"/>
      <c r="E3" s="111"/>
      <c r="F3" s="111"/>
      <c r="G3" s="111"/>
      <c r="H3" s="111"/>
      <c r="I3" s="111"/>
      <c r="J3" s="111"/>
      <c r="K3" s="111"/>
    </row>
    <row r="4" spans="1:12" ht="20.25" customHeight="1">
      <c r="A4" s="10"/>
      <c r="B4" s="11"/>
      <c r="C4" s="10"/>
      <c r="D4" s="12"/>
      <c r="E4" s="12"/>
      <c r="F4" s="10"/>
      <c r="G4" s="12"/>
      <c r="H4" s="13"/>
      <c r="I4" s="14"/>
      <c r="J4" s="15"/>
      <c r="K4" s="16"/>
    </row>
    <row r="5" spans="1:12" ht="22.5" customHeight="1">
      <c r="A5" s="112" t="s">
        <v>12</v>
      </c>
      <c r="B5" s="114" t="s">
        <v>13</v>
      </c>
      <c r="C5" s="116" t="s">
        <v>3</v>
      </c>
      <c r="D5" s="117"/>
      <c r="E5" s="117"/>
      <c r="F5" s="118" t="s">
        <v>1</v>
      </c>
      <c r="G5" s="120" t="s">
        <v>14</v>
      </c>
      <c r="H5" s="122" t="s">
        <v>0</v>
      </c>
      <c r="I5" s="129" t="s">
        <v>15</v>
      </c>
      <c r="J5" s="124" t="s">
        <v>16</v>
      </c>
      <c r="K5" s="135" t="s">
        <v>4</v>
      </c>
    </row>
    <row r="6" spans="1:12" ht="22.5" customHeight="1">
      <c r="A6" s="113"/>
      <c r="B6" s="115"/>
      <c r="C6" s="18" t="s">
        <v>17</v>
      </c>
      <c r="D6" s="90" t="s">
        <v>2</v>
      </c>
      <c r="E6" s="19" t="s">
        <v>18</v>
      </c>
      <c r="F6" s="119"/>
      <c r="G6" s="121"/>
      <c r="H6" s="123"/>
      <c r="I6" s="130"/>
      <c r="J6" s="125"/>
      <c r="K6" s="136"/>
    </row>
    <row r="7" spans="1:12" s="26" customFormat="1" ht="25.5" customHeight="1">
      <c r="A7" s="20">
        <f t="shared" ref="A7:A23" si="0">ROW()-6</f>
        <v>1</v>
      </c>
      <c r="B7" s="21">
        <v>42144</v>
      </c>
      <c r="C7" s="22" t="s">
        <v>83</v>
      </c>
      <c r="D7" s="22" t="str">
        <f>VLOOKUP(C7,[1]Vine!$A$5:$E$168,3,0)</f>
        <v>Rạch Giá - Kiên Giang</v>
      </c>
      <c r="E7" s="20">
        <f>VLOOKUP(C7,[2]Times!$B$5:$C$70,2,0)</f>
        <v>370054438</v>
      </c>
      <c r="F7" s="23" t="s">
        <v>26</v>
      </c>
      <c r="G7" s="24">
        <v>5980</v>
      </c>
      <c r="H7" s="23">
        <v>28000</v>
      </c>
      <c r="I7" s="25">
        <f t="shared" ref="I7:I23" si="1">H7*G7</f>
        <v>167440000</v>
      </c>
      <c r="J7" s="20" t="str">
        <f>VLOOKUP(C7,[1]Vine!$A$5:$E$168,4,0)</f>
        <v>Kiên Giang</v>
      </c>
      <c r="K7" s="20"/>
    </row>
    <row r="8" spans="1:12" s="26" customFormat="1" ht="25.5" customHeight="1">
      <c r="A8" s="20">
        <f t="shared" si="0"/>
        <v>2</v>
      </c>
      <c r="B8" s="21">
        <v>42144</v>
      </c>
      <c r="C8" s="22" t="s">
        <v>84</v>
      </c>
      <c r="D8" s="22" t="str">
        <f>VLOOKUP(C8,[1]Vine!$A$5:$E$168,3,0)</f>
        <v>Rạch Giá - Kiên Giang</v>
      </c>
      <c r="E8" s="20">
        <f>VLOOKUP(C8,[2]Times!$B$5:$C$70,2,0)</f>
        <v>370209938</v>
      </c>
      <c r="F8" s="23" t="s">
        <v>26</v>
      </c>
      <c r="G8" s="24">
        <v>5930</v>
      </c>
      <c r="H8" s="23">
        <v>28000</v>
      </c>
      <c r="I8" s="25">
        <f t="shared" si="1"/>
        <v>166040000</v>
      </c>
      <c r="J8" s="20" t="str">
        <f>VLOOKUP(C8,[1]Vine!$A$5:$E$168,4,0)</f>
        <v>Kiên Giang</v>
      </c>
      <c r="K8" s="20"/>
    </row>
    <row r="9" spans="1:12" s="26" customFormat="1" ht="25.5" customHeight="1">
      <c r="A9" s="20">
        <f t="shared" si="0"/>
        <v>3</v>
      </c>
      <c r="B9" s="21">
        <v>42144</v>
      </c>
      <c r="C9" s="22" t="s">
        <v>19</v>
      </c>
      <c r="D9" s="22" t="str">
        <f>VLOOKUP(C9,[1]Vine!$A$5:$E$168,3,0)</f>
        <v>Phan Thiết - Bình Thuận</v>
      </c>
      <c r="E9" s="20">
        <f>VLOOKUP(C9,[2]Times!$B$5:$C$70,2,0)</f>
        <v>260178873</v>
      </c>
      <c r="F9" s="23" t="s">
        <v>20</v>
      </c>
      <c r="G9" s="24">
        <v>5963</v>
      </c>
      <c r="H9" s="23">
        <v>25000</v>
      </c>
      <c r="I9" s="25">
        <f t="shared" si="1"/>
        <v>149075000</v>
      </c>
      <c r="J9" s="20" t="str">
        <f>VLOOKUP(C9,[1]Vine!$A$5:$E$168,4,0)</f>
        <v>Bình Thuận</v>
      </c>
      <c r="K9" s="20"/>
    </row>
    <row r="10" spans="1:12" s="26" customFormat="1" ht="25.5" customHeight="1">
      <c r="A10" s="20">
        <f t="shared" si="0"/>
        <v>4</v>
      </c>
      <c r="B10" s="21">
        <v>42144</v>
      </c>
      <c r="C10" s="22" t="s">
        <v>87</v>
      </c>
      <c r="D10" s="22" t="str">
        <f>VLOOKUP(C10,[1]Vine!$A$5:$E$168,3,0)</f>
        <v>Đức Linh - Bình Thuận</v>
      </c>
      <c r="E10" s="20">
        <f>VLOOKUP(C10,[2]Times!$B$5:$C$70,2,0)</f>
        <v>250746332</v>
      </c>
      <c r="F10" s="23" t="s">
        <v>20</v>
      </c>
      <c r="G10" s="24">
        <v>5830</v>
      </c>
      <c r="H10" s="23">
        <v>25000</v>
      </c>
      <c r="I10" s="25">
        <f t="shared" si="1"/>
        <v>145750000</v>
      </c>
      <c r="J10" s="20" t="str">
        <f>VLOOKUP(C10,[1]Vine!$A$5:$E$168,4,0)</f>
        <v>Bình Thuận</v>
      </c>
      <c r="K10" s="20"/>
      <c r="L10" s="27"/>
    </row>
    <row r="11" spans="1:12" s="26" customFormat="1" ht="25.5" customHeight="1">
      <c r="A11" s="20">
        <f t="shared" si="0"/>
        <v>5</v>
      </c>
      <c r="B11" s="21">
        <v>42144</v>
      </c>
      <c r="C11" s="22" t="s">
        <v>88</v>
      </c>
      <c r="D11" s="22" t="str">
        <f>VLOOKUP(C11,[1]Vine!$A$5:$E$168,3,0)</f>
        <v>Đức Linh - Bình Thuận</v>
      </c>
      <c r="E11" s="20">
        <f>VLOOKUP(C11,[2]Times!$B$5:$C$70,2,0)</f>
        <v>260682094</v>
      </c>
      <c r="F11" s="23" t="s">
        <v>20</v>
      </c>
      <c r="G11" s="24">
        <v>5786</v>
      </c>
      <c r="H11" s="23">
        <v>25000</v>
      </c>
      <c r="I11" s="25">
        <f t="shared" si="1"/>
        <v>144650000</v>
      </c>
      <c r="J11" s="20" t="str">
        <f>VLOOKUP(C11,[1]Vine!$A$5:$E$168,4,0)</f>
        <v>Bình Thuận</v>
      </c>
      <c r="K11" s="20"/>
    </row>
    <row r="12" spans="1:12" s="26" customFormat="1" ht="25.5" customHeight="1">
      <c r="A12" s="20">
        <f t="shared" si="0"/>
        <v>6</v>
      </c>
      <c r="B12" s="21">
        <v>42147</v>
      </c>
      <c r="C12" s="22" t="s">
        <v>33</v>
      </c>
      <c r="D12" s="22" t="str">
        <f>VLOOKUP(C12,[1]Vine!$A$5:$E$168,3,0)</f>
        <v>Rạch Giá - Kiên Giang</v>
      </c>
      <c r="E12" s="20">
        <f>VLOOKUP(C12,[2]Times!$B$5:$C$70,2,0)</f>
        <v>370511387</v>
      </c>
      <c r="F12" s="23" t="s">
        <v>26</v>
      </c>
      <c r="G12" s="24">
        <v>5987</v>
      </c>
      <c r="H12" s="23">
        <v>28000</v>
      </c>
      <c r="I12" s="25">
        <f t="shared" si="1"/>
        <v>167636000</v>
      </c>
      <c r="J12" s="20" t="str">
        <f>VLOOKUP(C12,[1]Vine!$A$5:$E$168,4,0)</f>
        <v>Kiên Giang</v>
      </c>
      <c r="K12" s="20"/>
    </row>
    <row r="13" spans="1:12" s="26" customFormat="1" ht="25.5" customHeight="1">
      <c r="A13" s="20">
        <f t="shared" si="0"/>
        <v>7</v>
      </c>
      <c r="B13" s="21">
        <v>42147</v>
      </c>
      <c r="C13" s="22" t="s">
        <v>34</v>
      </c>
      <c r="D13" s="22" t="str">
        <f>VLOOKUP(C13,[1]Vine!$A$5:$E$168,3,0)</f>
        <v>Rạch Giá - Kiên Giang</v>
      </c>
      <c r="E13" s="20">
        <f>VLOOKUP(C13,[2]Times!$B$5:$C$70,2,0)</f>
        <v>370782417</v>
      </c>
      <c r="F13" s="23" t="s">
        <v>26</v>
      </c>
      <c r="G13" s="24">
        <v>5937</v>
      </c>
      <c r="H13" s="23">
        <v>28000</v>
      </c>
      <c r="I13" s="25">
        <f t="shared" si="1"/>
        <v>166236000</v>
      </c>
      <c r="J13" s="20" t="str">
        <f>VLOOKUP(C13,[1]Vine!$A$5:$E$168,4,0)</f>
        <v>Kiên Giang</v>
      </c>
      <c r="K13" s="20"/>
    </row>
    <row r="14" spans="1:12" s="26" customFormat="1" ht="25.5" customHeight="1">
      <c r="A14" s="20">
        <f t="shared" si="0"/>
        <v>8</v>
      </c>
      <c r="B14" s="21">
        <v>42147</v>
      </c>
      <c r="C14" s="22" t="s">
        <v>89</v>
      </c>
      <c r="D14" s="22" t="str">
        <f>VLOOKUP(C14,[1]Vine!$A$5:$E$168,3,0)</f>
        <v>Hàm Tân - Bình Thuận</v>
      </c>
      <c r="E14" s="20">
        <f>VLOOKUP(C14,[2]Times!$B$5:$C$70,2,0)</f>
        <v>260690910</v>
      </c>
      <c r="F14" s="23" t="s">
        <v>20</v>
      </c>
      <c r="G14" s="24">
        <v>5430</v>
      </c>
      <c r="H14" s="23">
        <v>25000</v>
      </c>
      <c r="I14" s="25">
        <f t="shared" si="1"/>
        <v>135750000</v>
      </c>
      <c r="J14" s="20" t="str">
        <f>VLOOKUP(C14,[1]Vine!$A$5:$E$168,4,0)</f>
        <v>Bình Thuận</v>
      </c>
      <c r="K14" s="20"/>
    </row>
    <row r="15" spans="1:12" s="26" customFormat="1" ht="25.5" customHeight="1">
      <c r="A15" s="20">
        <f t="shared" si="0"/>
        <v>9</v>
      </c>
      <c r="B15" s="21">
        <v>42147</v>
      </c>
      <c r="C15" s="22" t="s">
        <v>22</v>
      </c>
      <c r="D15" s="22" t="str">
        <f>VLOOKUP(C15,[1]Vine!$A$5:$E$168,3,0)</f>
        <v>Phan Thiết - Bình Thuận</v>
      </c>
      <c r="E15" s="20">
        <f>VLOOKUP(C15,[2]Times!$B$5:$C$70,2,0)</f>
        <v>280853616</v>
      </c>
      <c r="F15" s="23" t="s">
        <v>20</v>
      </c>
      <c r="G15" s="24">
        <v>5073</v>
      </c>
      <c r="H15" s="23">
        <v>25000</v>
      </c>
      <c r="I15" s="25">
        <f t="shared" si="1"/>
        <v>126825000</v>
      </c>
      <c r="J15" s="20" t="str">
        <f>VLOOKUP(C15,[1]Vine!$A$5:$E$168,4,0)</f>
        <v>Bình Thuận</v>
      </c>
      <c r="K15" s="20"/>
    </row>
    <row r="16" spans="1:12" s="26" customFormat="1" ht="25.5" customHeight="1">
      <c r="A16" s="20">
        <f t="shared" si="0"/>
        <v>10</v>
      </c>
      <c r="B16" s="21">
        <v>42147</v>
      </c>
      <c r="C16" s="22" t="s">
        <v>21</v>
      </c>
      <c r="D16" s="22" t="str">
        <f>VLOOKUP(C16,[1]Vine!$A$5:$E$168,3,0)</f>
        <v>Phan Thiết - Bình Thuận</v>
      </c>
      <c r="E16" s="20">
        <f>VLOOKUP(C16,[2]Times!$B$5:$C$70,2,0)</f>
        <v>260850613</v>
      </c>
      <c r="F16" s="23" t="s">
        <v>20</v>
      </c>
      <c r="G16" s="28">
        <v>5668</v>
      </c>
      <c r="H16" s="23">
        <v>25000</v>
      </c>
      <c r="I16" s="25">
        <f t="shared" si="1"/>
        <v>141700000</v>
      </c>
      <c r="J16" s="20" t="str">
        <f>VLOOKUP(C16,[1]Vine!$A$5:$E$168,4,0)</f>
        <v>Bình Thuận</v>
      </c>
      <c r="K16" s="20"/>
    </row>
    <row r="17" spans="1:11" s="26" customFormat="1" ht="25.5" customHeight="1">
      <c r="A17" s="20">
        <f t="shared" si="0"/>
        <v>11</v>
      </c>
      <c r="B17" s="21">
        <v>42150</v>
      </c>
      <c r="C17" s="22" t="s">
        <v>23</v>
      </c>
      <c r="D17" s="22" t="str">
        <f>VLOOKUP(C17,[1]Vine!$A$5:$E$168,3,0)</f>
        <v>Gò Công Đông - Tiền Giang</v>
      </c>
      <c r="E17" s="20">
        <f>VLOOKUP(C17,[2]Times!$B$5:$C$70,2,0)</f>
        <v>311318331</v>
      </c>
      <c r="F17" s="23" t="s">
        <v>26</v>
      </c>
      <c r="G17" s="24">
        <v>6166</v>
      </c>
      <c r="H17" s="23">
        <v>28000</v>
      </c>
      <c r="I17" s="25">
        <f t="shared" si="1"/>
        <v>172648000</v>
      </c>
      <c r="J17" s="20" t="str">
        <f>VLOOKUP(C17,[1]Vine!$A$5:$E$168,4,0)</f>
        <v>Tiền Giang</v>
      </c>
      <c r="K17" s="20"/>
    </row>
    <row r="18" spans="1:11" s="26" customFormat="1" ht="25.5" customHeight="1">
      <c r="A18" s="20">
        <f t="shared" si="0"/>
        <v>12</v>
      </c>
      <c r="B18" s="21">
        <v>42150</v>
      </c>
      <c r="C18" s="22" t="s">
        <v>23</v>
      </c>
      <c r="D18" s="22" t="str">
        <f>VLOOKUP(C18,[1]Vine!$A$5:$E$168,3,0)</f>
        <v>Gò Công Đông - Tiền Giang</v>
      </c>
      <c r="E18" s="20">
        <f>VLOOKUP(C18,[2]Times!$B$5:$C$70,2,0)</f>
        <v>311318331</v>
      </c>
      <c r="F18" s="23" t="s">
        <v>24</v>
      </c>
      <c r="G18" s="24">
        <v>5987</v>
      </c>
      <c r="H18" s="23">
        <v>28500</v>
      </c>
      <c r="I18" s="25">
        <f t="shared" si="1"/>
        <v>170629500</v>
      </c>
      <c r="J18" s="20" t="str">
        <f>VLOOKUP(C18,[1]Vine!$A$5:$E$168,4,0)</f>
        <v>Tiền Giang</v>
      </c>
      <c r="K18" s="20"/>
    </row>
    <row r="19" spans="1:11" s="26" customFormat="1" ht="25.5" customHeight="1">
      <c r="A19" s="20">
        <f t="shared" si="0"/>
        <v>13</v>
      </c>
      <c r="B19" s="21">
        <v>42150</v>
      </c>
      <c r="C19" s="22" t="s">
        <v>6</v>
      </c>
      <c r="D19" s="22" t="str">
        <f>VLOOKUP(C19,[1]Vine!$A$5:$E$168,3,0)</f>
        <v>Gò Công Tây - Tiền Giang</v>
      </c>
      <c r="E19" s="20">
        <f>VLOOKUP(C19,[2]Times!$B$5:$C$70,2,0)</f>
        <v>310882191</v>
      </c>
      <c r="F19" s="23" t="s">
        <v>24</v>
      </c>
      <c r="G19" s="24">
        <v>6820</v>
      </c>
      <c r="H19" s="23">
        <v>28500</v>
      </c>
      <c r="I19" s="25">
        <f t="shared" si="1"/>
        <v>194370000</v>
      </c>
      <c r="J19" s="20" t="str">
        <f>VLOOKUP(C19,[1]Vine!$A$5:$E$168,4,0)</f>
        <v>Tiền Giang</v>
      </c>
      <c r="K19" s="20"/>
    </row>
    <row r="20" spans="1:11" s="26" customFormat="1" ht="25.5" customHeight="1">
      <c r="A20" s="20">
        <f t="shared" si="0"/>
        <v>14</v>
      </c>
      <c r="B20" s="21">
        <v>42150</v>
      </c>
      <c r="C20" s="22" t="s">
        <v>25</v>
      </c>
      <c r="D20" s="22" t="str">
        <f>VLOOKUP(C20,[1]Vine!$A$5:$E$168,3,0)</f>
        <v xml:space="preserve">Gò Công Tây - Tiền Giang </v>
      </c>
      <c r="E20" s="20">
        <f>VLOOKUP(C20,[2]Times!$B$5:$C$70,2,0)</f>
        <v>310882158</v>
      </c>
      <c r="F20" s="23" t="s">
        <v>24</v>
      </c>
      <c r="G20" s="24">
        <v>5862</v>
      </c>
      <c r="H20" s="23">
        <v>28500</v>
      </c>
      <c r="I20" s="25">
        <f t="shared" si="1"/>
        <v>167067000</v>
      </c>
      <c r="J20" s="20" t="str">
        <f>VLOOKUP(C20,[1]Vine!$A$5:$E$168,4,0)</f>
        <v>Tiền Giang</v>
      </c>
      <c r="K20" s="20"/>
    </row>
    <row r="21" spans="1:11" s="26" customFormat="1" ht="25.5" customHeight="1">
      <c r="A21" s="20">
        <f t="shared" si="0"/>
        <v>15</v>
      </c>
      <c r="B21" s="21">
        <v>42153</v>
      </c>
      <c r="C21" s="1" t="s">
        <v>6</v>
      </c>
      <c r="D21" s="22" t="str">
        <f>VLOOKUP(C21,[1]Vine!$A$5:$E$168,3,0)</f>
        <v>Gò Công Tây - Tiền Giang</v>
      </c>
      <c r="E21" s="20">
        <f>VLOOKUP(C21,[2]Times!$B$5:$C$70,2,0)</f>
        <v>310882191</v>
      </c>
      <c r="F21" s="23" t="s">
        <v>24</v>
      </c>
      <c r="G21" s="24">
        <v>6753</v>
      </c>
      <c r="H21" s="23">
        <v>28500</v>
      </c>
      <c r="I21" s="25">
        <f t="shared" si="1"/>
        <v>192460500</v>
      </c>
      <c r="J21" s="20" t="str">
        <f>VLOOKUP(C21,[1]Vine!$A$5:$E$168,4,0)</f>
        <v>Tiền Giang</v>
      </c>
      <c r="K21" s="20"/>
    </row>
    <row r="22" spans="1:11" s="26" customFormat="1" ht="25.5" customHeight="1">
      <c r="A22" s="20">
        <f t="shared" si="0"/>
        <v>16</v>
      </c>
      <c r="B22" s="21">
        <v>42153</v>
      </c>
      <c r="C22" s="1" t="s">
        <v>25</v>
      </c>
      <c r="D22" s="22" t="str">
        <f>VLOOKUP(C22,[1]Vine!$A$5:$E$168,3,0)</f>
        <v xml:space="preserve">Gò Công Tây - Tiền Giang </v>
      </c>
      <c r="E22" s="20">
        <f>VLOOKUP(C22,[2]Times!$B$5:$C$70,2,0)</f>
        <v>310882158</v>
      </c>
      <c r="F22" s="23" t="s">
        <v>24</v>
      </c>
      <c r="G22" s="24">
        <v>5930</v>
      </c>
      <c r="H22" s="23">
        <v>28500</v>
      </c>
      <c r="I22" s="25">
        <f t="shared" si="1"/>
        <v>169005000</v>
      </c>
      <c r="J22" s="20" t="str">
        <f>VLOOKUP(C22,[1]Vine!$A$5:$E$168,4,0)</f>
        <v>Tiền Giang</v>
      </c>
      <c r="K22" s="20"/>
    </row>
    <row r="23" spans="1:11" s="26" customFormat="1" ht="25.5" customHeight="1">
      <c r="A23" s="20">
        <f t="shared" si="0"/>
        <v>17</v>
      </c>
      <c r="B23" s="21">
        <v>42153</v>
      </c>
      <c r="C23" s="22" t="s">
        <v>85</v>
      </c>
      <c r="D23" s="22" t="str">
        <f>VLOOKUP(C23,[1]Vine!$A$5:$E$168,3,0)</f>
        <v>Mỹ Tho - Tiền Giang</v>
      </c>
      <c r="E23" s="20">
        <f>VLOOKUP(C23,[2]Times!$B$5:$C$70,2,0)</f>
        <v>310033074</v>
      </c>
      <c r="F23" s="23" t="s">
        <v>24</v>
      </c>
      <c r="G23" s="24">
        <v>6148</v>
      </c>
      <c r="H23" s="23">
        <v>28500</v>
      </c>
      <c r="I23" s="25">
        <f t="shared" si="1"/>
        <v>175218000</v>
      </c>
      <c r="J23" s="20" t="str">
        <f>VLOOKUP(C23,[1]Vine!$A$5:$E$168,4,0)</f>
        <v>Tiền Giang</v>
      </c>
      <c r="K23" s="20"/>
    </row>
    <row r="24" spans="1:11" s="26" customFormat="1" ht="25.5" customHeight="1">
      <c r="A24" s="20"/>
      <c r="B24" s="21"/>
      <c r="C24" s="22"/>
      <c r="D24" s="22"/>
      <c r="E24" s="20"/>
      <c r="F24" s="23"/>
      <c r="G24" s="24"/>
      <c r="H24" s="23"/>
      <c r="I24" s="25"/>
      <c r="J24" s="20"/>
      <c r="K24" s="20"/>
    </row>
    <row r="25" spans="1:11" s="34" customFormat="1" ht="25.5" customHeight="1">
      <c r="A25" s="132" t="s">
        <v>28</v>
      </c>
      <c r="B25" s="133"/>
      <c r="C25" s="133"/>
      <c r="D25" s="133"/>
      <c r="E25" s="133"/>
      <c r="F25" s="134"/>
      <c r="G25" s="29">
        <f>SUM(G7:G24)</f>
        <v>101250</v>
      </c>
      <c r="H25" s="30"/>
      <c r="I25" s="31">
        <f>SUM(I7:I24)</f>
        <v>2752500000</v>
      </c>
      <c r="J25" s="32"/>
      <c r="K25" s="33"/>
    </row>
    <row r="26" spans="1:11" ht="7.5" customHeight="1">
      <c r="G26" s="37"/>
    </row>
    <row r="27" spans="1:11" ht="18" customHeight="1">
      <c r="G27" s="37"/>
    </row>
    <row r="28" spans="1:11">
      <c r="A28" s="41"/>
      <c r="C28" s="42"/>
      <c r="F28" s="43"/>
      <c r="G28" s="44"/>
      <c r="H28" s="131" t="s">
        <v>86</v>
      </c>
      <c r="I28" s="131"/>
      <c r="J28" s="131"/>
      <c r="K28" s="131"/>
    </row>
    <row r="29" spans="1:11">
      <c r="B29" s="128" t="s">
        <v>29</v>
      </c>
      <c r="C29" s="128"/>
      <c r="D29" s="8"/>
      <c r="F29" s="39"/>
      <c r="G29" s="37"/>
      <c r="H29" s="131" t="s">
        <v>30</v>
      </c>
      <c r="I29" s="131"/>
      <c r="J29" s="131"/>
      <c r="K29" s="131"/>
    </row>
    <row r="30" spans="1:11">
      <c r="G30" s="37"/>
    </row>
    <row r="31" spans="1:11">
      <c r="G31" s="45"/>
    </row>
    <row r="35" spans="1:12" s="88" customFormat="1">
      <c r="A35" s="8"/>
      <c r="B35" s="126" t="s">
        <v>5</v>
      </c>
      <c r="C35" s="126"/>
      <c r="F35" s="8"/>
      <c r="H35" s="38"/>
      <c r="I35" s="39"/>
      <c r="J35" s="40"/>
      <c r="L35" s="8"/>
    </row>
    <row r="36" spans="1:12" s="88" customFormat="1">
      <c r="A36" s="8"/>
      <c r="B36" s="127"/>
      <c r="C36" s="127"/>
      <c r="F36" s="8"/>
      <c r="H36" s="38"/>
      <c r="I36" s="39"/>
      <c r="J36" s="40"/>
      <c r="L36" s="8"/>
    </row>
    <row r="37" spans="1:12" s="88" customFormat="1">
      <c r="A37" s="8"/>
      <c r="B37" s="127"/>
      <c r="C37" s="127"/>
      <c r="F37" s="8"/>
      <c r="H37" s="38"/>
      <c r="I37" s="39"/>
      <c r="J37" s="40"/>
      <c r="L37" s="8"/>
    </row>
    <row r="38" spans="1:12" s="88" customFormat="1">
      <c r="A38" s="8"/>
      <c r="B38" s="127"/>
      <c r="C38" s="127"/>
      <c r="F38" s="8"/>
      <c r="H38" s="38"/>
      <c r="I38" s="39"/>
      <c r="J38" s="40"/>
      <c r="L38" s="8"/>
    </row>
    <row r="39" spans="1:12" s="88" customFormat="1">
      <c r="A39" s="8"/>
      <c r="B39" s="127"/>
      <c r="C39" s="127"/>
      <c r="F39" s="8"/>
      <c r="H39" s="38"/>
      <c r="I39" s="39"/>
      <c r="J39" s="40"/>
      <c r="L39" s="8"/>
    </row>
    <row r="40" spans="1:12" s="88" customFormat="1">
      <c r="A40" s="8"/>
      <c r="B40" s="127"/>
      <c r="C40" s="127"/>
      <c r="F40" s="8"/>
      <c r="H40" s="38"/>
      <c r="I40" s="39"/>
      <c r="J40" s="40"/>
      <c r="L40" s="8"/>
    </row>
    <row r="41" spans="1:12" s="88" customFormat="1">
      <c r="A41" s="8"/>
      <c r="B41" s="127"/>
      <c r="C41" s="127"/>
      <c r="F41" s="8"/>
      <c r="H41" s="38"/>
      <c r="I41" s="39"/>
      <c r="J41" s="40"/>
      <c r="L41" s="8"/>
    </row>
    <row r="42" spans="1:12" s="88" customFormat="1">
      <c r="A42" s="8"/>
      <c r="B42" s="127"/>
      <c r="C42" s="127"/>
      <c r="F42" s="8"/>
      <c r="H42" s="38"/>
      <c r="I42" s="39"/>
      <c r="J42" s="40"/>
      <c r="L42" s="8"/>
    </row>
    <row r="43" spans="1:12" s="88" customFormat="1">
      <c r="A43" s="8"/>
      <c r="B43" s="127"/>
      <c r="C43" s="127"/>
      <c r="F43" s="8"/>
      <c r="H43" s="38"/>
      <c r="I43" s="39"/>
      <c r="J43" s="40"/>
      <c r="L43" s="8"/>
    </row>
  </sheetData>
  <autoFilter ref="A6:L23"/>
  <sortState ref="A7:L23">
    <sortCondition ref="B7:B23"/>
  </sortState>
  <mergeCells count="24">
    <mergeCell ref="B42:C42"/>
    <mergeCell ref="B43:C43"/>
    <mergeCell ref="B36:C36"/>
    <mergeCell ref="B37:C37"/>
    <mergeCell ref="B38:C38"/>
    <mergeCell ref="B39:C39"/>
    <mergeCell ref="B40:C40"/>
    <mergeCell ref="B41:C41"/>
    <mergeCell ref="B35:C35"/>
    <mergeCell ref="A1:C1"/>
    <mergeCell ref="A3:K3"/>
    <mergeCell ref="A5:A6"/>
    <mergeCell ref="B5:B6"/>
    <mergeCell ref="C5:E5"/>
    <mergeCell ref="F5:F6"/>
    <mergeCell ref="G5:G6"/>
    <mergeCell ref="H5:H6"/>
    <mergeCell ref="I5:I6"/>
    <mergeCell ref="J5:J6"/>
    <mergeCell ref="K5:K6"/>
    <mergeCell ref="A25:F25"/>
    <mergeCell ref="H28:K28"/>
    <mergeCell ref="B29:C29"/>
    <mergeCell ref="H29:K29"/>
  </mergeCells>
  <conditionalFormatting sqref="C5:D6 E6">
    <cfRule type="cellIs" dxfId="0" priority="1" stopIfTrue="1" operator="equal">
      <formula>"Döõ lieäu sai"</formula>
    </cfRule>
  </conditionalFormatting>
  <pageMargins left="0.45" right="0.19" top="0.41" bottom="0.3" header="0.25"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ATB03</vt:lpstr>
      <vt:lpstr>NH Q11-69.000</vt:lpstr>
      <vt:lpstr>Tokai 01</vt:lpstr>
      <vt:lpstr>NH Q4-81.000</vt:lpstr>
      <vt:lpstr>jintatsu_03</vt:lpstr>
      <vt:lpstr>NHQ11 89.500</vt:lpstr>
      <vt:lpstr>'NHQ11 89.500'!Print_Titles</vt:lpstr>
    </vt:vector>
  </TitlesOfParts>
  <Company>AnLac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Dien</dc:creator>
  <cp:lastModifiedBy>User 1</cp:lastModifiedBy>
  <cp:lastPrinted>2015-06-19T02:51:41Z</cp:lastPrinted>
  <dcterms:created xsi:type="dcterms:W3CDTF">2009-06-26T01:57:08Z</dcterms:created>
  <dcterms:modified xsi:type="dcterms:W3CDTF">2015-06-19T04:14:07Z</dcterms:modified>
</cp:coreProperties>
</file>