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20" windowWidth="12120" windowHeight="8190" tabRatio="856" activeTab="2"/>
  </bookViews>
  <sheets>
    <sheet name="More 01" sheetId="82" r:id="rId1"/>
    <sheet name="CuuLong 04" sheetId="83" r:id="rId2"/>
    <sheet name="O.Cheon 01" sheetId="84" r:id="rId3"/>
    <sheet name="NH Q4 43.600" sheetId="85" r:id="rId4"/>
    <sheet name="NHQ11 92.500" sheetId="86" r:id="rId5"/>
  </sheets>
  <externalReferences>
    <externalReference r:id="rId6"/>
    <externalReference r:id="rId7"/>
    <externalReference r:id="rId8"/>
  </externalReferences>
  <definedNames>
    <definedName name="_Fill" localSheetId="1" hidden="1">#REF!</definedName>
    <definedName name="_Fill" localSheetId="0" hidden="1">#REF!</definedName>
    <definedName name="_Fill" localSheetId="3" hidden="1">#REF!</definedName>
    <definedName name="_Fill" localSheetId="4" hidden="1">#REF!</definedName>
    <definedName name="_Fill" localSheetId="2" hidden="1">#REF!</definedName>
    <definedName name="_Fill" hidden="1">#REF!</definedName>
    <definedName name="_xlnm._FilterDatabase" localSheetId="0" hidden="1">'More 01'!$A$6:$L$13</definedName>
    <definedName name="_xlnm._FilterDatabase" localSheetId="4" hidden="1">'NHQ11 92.500'!$A$6:$L$19</definedName>
  </definedNames>
  <calcPr calcId="124519"/>
</workbook>
</file>

<file path=xl/calcChain.xml><?xml version="1.0" encoding="utf-8"?>
<calcChain xmlns="http://schemas.openxmlformats.org/spreadsheetml/2006/main">
  <c r="J19" i="86"/>
  <c r="G19"/>
  <c r="I19" s="1"/>
  <c r="E19"/>
  <c r="D19"/>
  <c r="A19"/>
  <c r="J18"/>
  <c r="I18"/>
  <c r="E18"/>
  <c r="D18"/>
  <c r="A18"/>
  <c r="J17"/>
  <c r="I17"/>
  <c r="E17"/>
  <c r="D17"/>
  <c r="A17"/>
  <c r="J16"/>
  <c r="I16"/>
  <c r="E16"/>
  <c r="D16"/>
  <c r="A16"/>
  <c r="J15"/>
  <c r="I15"/>
  <c r="E15"/>
  <c r="D15"/>
  <c r="A15"/>
  <c r="J14"/>
  <c r="I14"/>
  <c r="E14"/>
  <c r="D14"/>
  <c r="A14"/>
  <c r="J13"/>
  <c r="I13"/>
  <c r="E13"/>
  <c r="D13"/>
  <c r="A13"/>
  <c r="J12"/>
  <c r="I12"/>
  <c r="E12"/>
  <c r="D12"/>
  <c r="A12"/>
  <c r="J11"/>
  <c r="I11"/>
  <c r="E11"/>
  <c r="D11"/>
  <c r="A11"/>
  <c r="J10"/>
  <c r="I10"/>
  <c r="E10"/>
  <c r="D10"/>
  <c r="A10"/>
  <c r="J9"/>
  <c r="I9"/>
  <c r="E9"/>
  <c r="D9"/>
  <c r="A9"/>
  <c r="J8"/>
  <c r="G8"/>
  <c r="G21" s="1"/>
  <c r="E8"/>
  <c r="D8"/>
  <c r="A8"/>
  <c r="J7"/>
  <c r="I7"/>
  <c r="E7"/>
  <c r="D7"/>
  <c r="A7"/>
  <c r="J16" i="85"/>
  <c r="G16"/>
  <c r="I16" s="1"/>
  <c r="E16"/>
  <c r="D16"/>
  <c r="A16"/>
  <c r="J15"/>
  <c r="I15"/>
  <c r="E15"/>
  <c r="D15"/>
  <c r="A15"/>
  <c r="J14"/>
  <c r="I14"/>
  <c r="E14"/>
  <c r="D14"/>
  <c r="A14"/>
  <c r="J13"/>
  <c r="I13"/>
  <c r="E13"/>
  <c r="D13"/>
  <c r="A13"/>
  <c r="J12"/>
  <c r="I12"/>
  <c r="E12"/>
  <c r="D12"/>
  <c r="A12"/>
  <c r="J11"/>
  <c r="I11"/>
  <c r="E11"/>
  <c r="D11"/>
  <c r="A11"/>
  <c r="J10"/>
  <c r="I10"/>
  <c r="E10"/>
  <c r="D10"/>
  <c r="A10"/>
  <c r="J9"/>
  <c r="G9"/>
  <c r="G18" s="1"/>
  <c r="E9"/>
  <c r="D9"/>
  <c r="A9"/>
  <c r="J8"/>
  <c r="I8"/>
  <c r="E8"/>
  <c r="D8"/>
  <c r="A8"/>
  <c r="J7"/>
  <c r="I7"/>
  <c r="E7"/>
  <c r="D7"/>
  <c r="A7"/>
  <c r="F31" i="84"/>
  <c r="H31" s="1"/>
  <c r="C28"/>
  <c r="D28"/>
  <c r="H28"/>
  <c r="C29"/>
  <c r="D29"/>
  <c r="H29"/>
  <c r="C30"/>
  <c r="D30"/>
  <c r="H30"/>
  <c r="C31"/>
  <c r="D31"/>
  <c r="C16"/>
  <c r="D16"/>
  <c r="H16"/>
  <c r="C17"/>
  <c r="D17"/>
  <c r="H17"/>
  <c r="C18"/>
  <c r="D18"/>
  <c r="H18"/>
  <c r="C19"/>
  <c r="D19"/>
  <c r="H19"/>
  <c r="C20"/>
  <c r="D20"/>
  <c r="H20"/>
  <c r="C21"/>
  <c r="D21"/>
  <c r="H21"/>
  <c r="C22"/>
  <c r="D22"/>
  <c r="H22"/>
  <c r="C23"/>
  <c r="D23"/>
  <c r="H23"/>
  <c r="C24"/>
  <c r="D24"/>
  <c r="H24"/>
  <c r="C25"/>
  <c r="D25"/>
  <c r="H25"/>
  <c r="C26"/>
  <c r="D26"/>
  <c r="H26"/>
  <c r="C27"/>
  <c r="D27"/>
  <c r="H27"/>
  <c r="H15"/>
  <c r="D15"/>
  <c r="C15"/>
  <c r="H14"/>
  <c r="D14"/>
  <c r="C14"/>
  <c r="F16" i="83"/>
  <c r="H16"/>
  <c r="D16"/>
  <c r="C16"/>
  <c r="H15"/>
  <c r="D15"/>
  <c r="C15"/>
  <c r="H14"/>
  <c r="D14"/>
  <c r="C14"/>
  <c r="I8" i="86" l="1"/>
  <c r="I21" s="1"/>
  <c r="I18" i="85"/>
  <c r="I9"/>
  <c r="C33" i="84"/>
  <c r="C18" i="83"/>
  <c r="G13" i="82"/>
  <c r="J13"/>
  <c r="E13"/>
  <c r="D13"/>
  <c r="A13"/>
  <c r="J12"/>
  <c r="I12"/>
  <c r="E12"/>
  <c r="D12"/>
  <c r="A12"/>
  <c r="J11"/>
  <c r="I11"/>
  <c r="E11"/>
  <c r="D11"/>
  <c r="A11"/>
  <c r="J10"/>
  <c r="I10"/>
  <c r="E10"/>
  <c r="D10"/>
  <c r="A10"/>
  <c r="J9"/>
  <c r="I9"/>
  <c r="E9"/>
  <c r="D9"/>
  <c r="A9"/>
  <c r="J8"/>
  <c r="I8"/>
  <c r="E8"/>
  <c r="D8"/>
  <c r="A8"/>
  <c r="J7"/>
  <c r="I7"/>
  <c r="E7"/>
  <c r="D7"/>
  <c r="A7"/>
  <c r="G15" l="1"/>
  <c r="I13"/>
  <c r="I15" s="1"/>
</calcChain>
</file>

<file path=xl/sharedStrings.xml><?xml version="1.0" encoding="utf-8"?>
<sst xmlns="http://schemas.openxmlformats.org/spreadsheetml/2006/main" count="229" uniqueCount="85">
  <si>
    <t>Đơn giá</t>
  </si>
  <si>
    <t>Tên mặt hàng</t>
  </si>
  <si>
    <t>Địa chỉ</t>
  </si>
  <si>
    <t>Người bán</t>
  </si>
  <si>
    <t>Ghi chú</t>
  </si>
  <si>
    <t>Võ Uyên Phương</t>
  </si>
  <si>
    <t>CÔNG TY TNHH HẢI SẢN AN LẠC</t>
  </si>
  <si>
    <t>Mẫu</t>
  </si>
  <si>
    <t>01/PC-TT</t>
  </si>
  <si>
    <t>BẢNG KÊ THU MUA HÀNG NÔNG SẢN, LÂM SẢN, THUỶ SẢN</t>
  </si>
  <si>
    <t>STT</t>
  </si>
  <si>
    <t>Ngày tháng năm</t>
  </si>
  <si>
    <t>Số lượng (kg)</t>
  </si>
  <si>
    <t>Thành tiền</t>
  </si>
  <si>
    <t>Nơi khai thác, đánh bắt</t>
  </si>
  <si>
    <t>Họ tên</t>
  </si>
  <si>
    <t>CMND</t>
  </si>
  <si>
    <t>Nguyễn Thanh Bình</t>
  </si>
  <si>
    <t>Cá cơm NL</t>
  </si>
  <si>
    <t>Nguyễn Văn Hạnh</t>
  </si>
  <si>
    <t>Trần Thị Thu Hiếu</t>
  </si>
  <si>
    <t>TỔNG CỘNG</t>
  </si>
  <si>
    <t>Người lập biểu</t>
  </si>
  <si>
    <t>Giám đốc</t>
  </si>
  <si>
    <t>Lê Thị Diệu</t>
  </si>
  <si>
    <t>Trần Văn An</t>
  </si>
  <si>
    <t>Ngày    16   tháng   06  năm 2015</t>
  </si>
  <si>
    <t>BẢNG KÊ THU MUA HÀNG HÓA, DỊCH VỤ 
MUA VÀO KHÔNG CÓ HÓA ĐƠN</t>
  </si>
  <si>
    <r>
      <t xml:space="preserve">Mẫu số: 01/TNDN
</t>
    </r>
    <r>
      <rPr>
        <i/>
        <sz val="8"/>
        <rFont val="Times New Roman"/>
        <family val="1"/>
      </rPr>
      <t>(Ban hành kèm theo Thông tư
số 130/2008/TT-BTC ngày 26/12/2008 của Bộ tài chính)</t>
    </r>
  </si>
  <si>
    <t>Tên doanh nghiệp:Công Ty TNHH Hải Sản An lạc</t>
  </si>
  <si>
    <t>Mã số thuế: 1100878093</t>
  </si>
  <si>
    <t>Địa chỉ: Lô A14 đường 4A, KCN Hải Sơn, Đức Hòa, Long An</t>
  </si>
  <si>
    <t>Địa chỉ nơi tổ chức thu mua:…………………………………………………………………………………</t>
  </si>
  <si>
    <t>Người phụ trách thu mua:……………………………………………………………………………………</t>
  </si>
  <si>
    <t>Ngày tháng 
năm mua hàng</t>
  </si>
  <si>
    <t>Hàng hóa mua vào</t>
  </si>
  <si>
    <t>Tên người bán</t>
  </si>
  <si>
    <t>Số CMND</t>
  </si>
  <si>
    <t>Số lượng</t>
  </si>
  <si>
    <t>Tổng giá
 thanh toán</t>
  </si>
  <si>
    <t>1</t>
  </si>
  <si>
    <t>6</t>
  </si>
  <si>
    <t>7</t>
  </si>
  <si>
    <t>Tổng giá trị hàng mua vào:</t>
  </si>
  <si>
    <t>Người lập bảng kê</t>
  </si>
  <si>
    <t>Giám đốc doanh nghiệp</t>
  </si>
  <si>
    <t>(Ký, ghi rõ họ tên)</t>
  </si>
  <si>
    <t>(Ký tên, đóng dấu)</t>
  </si>
  <si>
    <t xml:space="preserve">Ghi chú: </t>
  </si>
  <si>
    <t xml:space="preserve">    - Căn cứ vào số liệu thực các mặt hàng trên mà đơn vị mua của người bán không có hóa đơn, lập bảng kê theo thứ tự thời gian mua hàng, doanh nghiệp ghi đầy đủ các chỉ tiêu trên bảng kê, tổng hợp bảng kê hàng tháng. Hàng hóa mua vào lập theo bảng kê này</t>
  </si>
  <si>
    <t xml:space="preserve">   - Đối với doanh nghiệp có tổ chức các trạm nơi thu mua ở nhiều nơi thì từng trạm thu mua phải lập từng bảng kê riêng. Doanh nghiệp lập bảng kê tổng hợp chung của các trạm.</t>
  </si>
  <si>
    <t>Lê Thị Thiện Em</t>
  </si>
  <si>
    <t>Nguyễn Thị Hội</t>
  </si>
  <si>
    <t>Nguyễn Văn Đức</t>
  </si>
  <si>
    <t>Võ Thị Bảy</t>
  </si>
  <si>
    <t>Võ Văn Bá</t>
  </si>
  <si>
    <t>Nguyễn Thanh Vân</t>
  </si>
  <si>
    <t>Cá mai NL</t>
  </si>
  <si>
    <t>(Ngày 17 tháng 06 năm 2015)</t>
  </si>
  <si>
    <t>Ngày 17 tháng  06 năm   2015</t>
  </si>
  <si>
    <t>Cá bò NL</t>
  </si>
  <si>
    <t>Nguyễn Văn Nhân</t>
  </si>
  <si>
    <t>Lương Âm</t>
  </si>
  <si>
    <t>Nguyễn Văn Tư</t>
  </si>
  <si>
    <t>(Ngày 19 tháng 06 năm 2015)</t>
  </si>
  <si>
    <t>Ngày 19 tháng  06 năm   2015</t>
  </si>
  <si>
    <t>Trương Quốc Tuấn</t>
  </si>
  <si>
    <t>Cá chỉ vàng NL</t>
  </si>
  <si>
    <t>Nguyễn Văn Hải</t>
  </si>
  <si>
    <t>Huỳnh Thị Kiều</t>
  </si>
  <si>
    <t>Lê Thị Kim Thanh</t>
  </si>
  <si>
    <t>Lê Thị Kim Liên</t>
  </si>
  <si>
    <t>Nguyễn Thị Mộng Tuyền</t>
  </si>
  <si>
    <t>Đỗ Thị Hoàng Mai</t>
  </si>
  <si>
    <t>Ngày   22    tháng   06    năm 2015</t>
  </si>
  <si>
    <t>Trần Thị Lang</t>
  </si>
  <si>
    <t>Lê Văn Thành</t>
  </si>
  <si>
    <t>Nguyễn Văn Lắm</t>
  </si>
  <si>
    <t>Tiêu Vĩnh Phát</t>
  </si>
  <si>
    <t>Phan Quốc Vũ</t>
  </si>
  <si>
    <t>Vương Hải Thạnh</t>
  </si>
  <si>
    <t>Trần Huỳnh Em</t>
  </si>
  <si>
    <t>Phạm Thị Chính</t>
  </si>
  <si>
    <t>Phạm Thị Bảy</t>
  </si>
  <si>
    <t>Ngày   24    tháng   06  năm 2015</t>
  </si>
</sst>
</file>

<file path=xl/styles.xml><?xml version="1.0" encoding="utf-8"?>
<styleSheet xmlns="http://schemas.openxmlformats.org/spreadsheetml/2006/main">
  <numFmts count="11">
    <numFmt numFmtId="43" formatCode="_(* #,##0.00_);_(* \(#,##0.00\);_(* &quot;-&quot;??_);_(@_)"/>
    <numFmt numFmtId="164" formatCode="_(* #,##0.0_);_(* \(#,##0.0\);_(* &quot;-&quot;??_);_(@_)"/>
    <numFmt numFmtId="165" formatCode="_(* #,##0_);_(* \(#,##0\);_(* &quot;-&quot;??_);_(@_)"/>
    <numFmt numFmtId="166" formatCode="_(* #,##0.0_);_(* \(#,##0.0\);_(* &quot;-&quot;?_);_(@_)"/>
    <numFmt numFmtId="167" formatCode="[$-1010000]d/m/yyyy;@"/>
    <numFmt numFmtId="168" formatCode="&quot;\&quot;#,##0;[Red]&quot;\&quot;\-#,##0"/>
    <numFmt numFmtId="169" formatCode="&quot;\&quot;#,##0.00;[Red]&quot;\&quot;\-#,##0.00"/>
    <numFmt numFmtId="170" formatCode="\$#,##0\ ;\(\$#,##0\)"/>
    <numFmt numFmtId="171" formatCode="&quot;\&quot;#,##0;[Red]&quot;\&quot;&quot;\&quot;\-#,##0"/>
    <numFmt numFmtId="172" formatCode="&quot;\&quot;#,##0.00;[Red]&quot;\&quot;&quot;\&quot;&quot;\&quot;&quot;\&quot;&quot;\&quot;&quot;\&quot;\-#,##0.00"/>
    <numFmt numFmtId="173" formatCode="#,###"/>
  </numFmts>
  <fonts count="36">
    <font>
      <sz val="12"/>
      <name val="VNI-Times"/>
    </font>
    <font>
      <sz val="12"/>
      <name val="VNI-Times"/>
    </font>
    <font>
      <sz val="12"/>
      <name val="Times New Roman"/>
      <family val="1"/>
    </font>
    <font>
      <b/>
      <sz val="12"/>
      <name val="Times New Roman"/>
      <family val="1"/>
    </font>
    <font>
      <sz val="11"/>
      <name val="Times New Roman"/>
      <family val="1"/>
    </font>
    <font>
      <sz val="9"/>
      <name val="Times New Roman"/>
      <family val="1"/>
    </font>
    <font>
      <sz val="11"/>
      <color indexed="8"/>
      <name val="Times New Roman"/>
      <family val="1"/>
    </font>
    <font>
      <b/>
      <sz val="9"/>
      <name val="VNI-Times"/>
    </font>
    <font>
      <sz val="10"/>
      <name val="Arial"/>
      <family val="2"/>
    </font>
    <font>
      <b/>
      <sz val="12"/>
      <name val="Arial"/>
      <family val="2"/>
    </font>
    <font>
      <sz val="9"/>
      <name val="VNI-Times"/>
    </font>
    <font>
      <sz val="10"/>
      <name val=".VnAvant"/>
      <family val="2"/>
    </font>
    <font>
      <b/>
      <sz val="12"/>
      <name val="VNI-Cooper"/>
    </font>
    <font>
      <sz val="14"/>
      <name val="뼻뮝"/>
      <family val="3"/>
      <charset val="129"/>
    </font>
    <font>
      <sz val="12"/>
      <name val="뼻뮝"/>
      <family val="1"/>
      <charset val="129"/>
    </font>
    <font>
      <sz val="12"/>
      <name val="바탕체"/>
      <family val="1"/>
      <charset val="129"/>
    </font>
    <font>
      <sz val="10"/>
      <name val="굴림체"/>
      <family val="3"/>
      <charset val="129"/>
    </font>
    <font>
      <b/>
      <sz val="9"/>
      <color indexed="8"/>
      <name val="Times New Roman"/>
      <family val="1"/>
    </font>
    <font>
      <sz val="9"/>
      <color indexed="8"/>
      <name val="Times New Roman"/>
      <family val="1"/>
    </font>
    <font>
      <sz val="12"/>
      <color indexed="8"/>
      <name val="Times New Roman"/>
      <family val="1"/>
    </font>
    <font>
      <b/>
      <sz val="12"/>
      <color indexed="8"/>
      <name val="Times New Roman"/>
      <family val="1"/>
    </font>
    <font>
      <sz val="10.5"/>
      <color indexed="8"/>
      <name val="Times New Roman"/>
      <family val="1"/>
    </font>
    <font>
      <b/>
      <sz val="9.5"/>
      <color indexed="8"/>
      <name val="Times New Roman"/>
      <family val="1"/>
    </font>
    <font>
      <b/>
      <sz val="11"/>
      <color indexed="8"/>
      <name val="Times New Roman"/>
      <family val="1"/>
    </font>
    <font>
      <sz val="9.5"/>
      <name val="Times New Roman"/>
      <family val="1"/>
    </font>
    <font>
      <sz val="9.5"/>
      <color indexed="8"/>
      <name val="Times New Roman"/>
      <family val="1"/>
    </font>
    <font>
      <sz val="12"/>
      <color indexed="8"/>
      <name val="VNI-Ariston"/>
    </font>
    <font>
      <b/>
      <sz val="14"/>
      <name val="Times New Roman"/>
      <family val="1"/>
    </font>
    <font>
      <sz val="8"/>
      <name val="Times New Roman"/>
      <family val="1"/>
    </font>
    <font>
      <i/>
      <sz val="8"/>
      <name val="Times New Roman"/>
      <family val="1"/>
    </font>
    <font>
      <sz val="13"/>
      <name val="Times New Roman"/>
      <family val="1"/>
    </font>
    <font>
      <sz val="16"/>
      <name val="Times New Roman"/>
      <family val="1"/>
    </font>
    <font>
      <b/>
      <sz val="11"/>
      <name val="Times New Roman"/>
      <family val="1"/>
    </font>
    <font>
      <b/>
      <sz val="9"/>
      <name val="Times New Roman"/>
      <family val="1"/>
    </font>
    <font>
      <i/>
      <sz val="11"/>
      <name val="Times New Roman"/>
      <family val="1"/>
    </font>
    <font>
      <i/>
      <sz val="12"/>
      <name val="Times New Roman"/>
      <family val="1"/>
    </font>
  </fonts>
  <fills count="3">
    <fill>
      <patternFill patternType="none"/>
    </fill>
    <fill>
      <patternFill patternType="gray125"/>
    </fill>
    <fill>
      <patternFill patternType="solid">
        <fgColor indexed="42"/>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right/>
      <top style="medium">
        <color indexed="64"/>
      </top>
      <bottom style="medium">
        <color indexed="64"/>
      </bottom>
      <diagonal/>
    </border>
    <border>
      <left/>
      <right/>
      <top style="thin">
        <color indexed="64"/>
      </top>
      <bottom style="thin">
        <color indexed="64"/>
      </bottom>
      <diagonal/>
    </border>
    <border>
      <left/>
      <right/>
      <top/>
      <bottom style="dotted">
        <color indexed="64"/>
      </bottom>
      <diagonal/>
    </border>
    <border>
      <left style="thin">
        <color indexed="64"/>
      </left>
      <right style="thin">
        <color indexed="64"/>
      </right>
      <top/>
      <bottom style="dotted">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right style="thin">
        <color indexed="64"/>
      </right>
      <top/>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hair">
        <color indexed="64"/>
      </bottom>
      <diagonal/>
    </border>
    <border>
      <left/>
      <right/>
      <top style="hair">
        <color indexed="64"/>
      </top>
      <bottom style="hair">
        <color indexed="64"/>
      </bottom>
      <diagonal/>
    </border>
    <border>
      <left style="thin">
        <color indexed="64"/>
      </left>
      <right style="thin">
        <color indexed="64"/>
      </right>
      <top/>
      <bottom style="hair">
        <color indexed="64"/>
      </bottom>
      <diagonal/>
    </border>
  </borders>
  <cellStyleXfs count="28">
    <xf numFmtId="0" fontId="0" fillId="0" borderId="0"/>
    <xf numFmtId="3" fontId="7" fillId="2" borderId="1"/>
    <xf numFmtId="43" fontId="1" fillId="0" borderId="0" applyFont="0" applyFill="0" applyBorder="0" applyAlignment="0" applyProtection="0"/>
    <xf numFmtId="3" fontId="8" fillId="0" borderId="0" applyFont="0" applyFill="0" applyBorder="0" applyAlignment="0" applyProtection="0"/>
    <xf numFmtId="170" fontId="8" fillId="0" borderId="0" applyFont="0" applyFill="0" applyBorder="0" applyAlignment="0" applyProtection="0"/>
    <xf numFmtId="0" fontId="8" fillId="0" borderId="0" applyFont="0" applyFill="0" applyBorder="0" applyAlignment="0" applyProtection="0"/>
    <xf numFmtId="0" fontId="7" fillId="2" borderId="1">
      <alignment horizontal="centerContinuous" vertical="center" wrapText="1"/>
    </xf>
    <xf numFmtId="3" fontId="7" fillId="2" borderId="1">
      <alignment horizontal="center" vertical="center" wrapText="1"/>
    </xf>
    <xf numFmtId="2" fontId="8" fillId="0" borderId="0" applyFont="0" applyFill="0" applyBorder="0" applyAlignment="0" applyProtection="0"/>
    <xf numFmtId="0" fontId="9" fillId="0" borderId="2" applyNumberFormat="0" applyAlignment="0" applyProtection="0">
      <alignment horizontal="left" vertical="center"/>
    </xf>
    <xf numFmtId="0" fontId="9" fillId="0" borderId="3">
      <alignment horizontal="left" vertical="center"/>
    </xf>
    <xf numFmtId="3" fontId="7" fillId="0" borderId="4"/>
    <xf numFmtId="3" fontId="10" fillId="0" borderId="5"/>
    <xf numFmtId="3" fontId="7" fillId="0" borderId="1">
      <alignment horizontal="center" vertical="center" wrapText="1"/>
    </xf>
    <xf numFmtId="3" fontId="7" fillId="0" borderId="1">
      <alignment horizontal="centerContinuous" vertical="center"/>
    </xf>
    <xf numFmtId="173" fontId="11" fillId="0" borderId="6"/>
    <xf numFmtId="0" fontId="12" fillId="0" borderId="0">
      <alignment horizontal="centerContinuous"/>
    </xf>
    <xf numFmtId="40" fontId="13" fillId="0" borderId="0" applyFont="0" applyFill="0" applyBorder="0" applyAlignment="0" applyProtection="0"/>
    <xf numFmtId="38" fontId="13" fillId="0" borderId="0" applyFont="0" applyFill="0" applyBorder="0" applyAlignment="0" applyProtection="0"/>
    <xf numFmtId="0" fontId="13" fillId="0" borderId="0" applyFont="0" applyFill="0" applyBorder="0" applyAlignment="0" applyProtection="0"/>
    <xf numFmtId="0" fontId="13" fillId="0" borderId="0" applyFont="0" applyFill="0" applyBorder="0" applyAlignment="0" applyProtection="0"/>
    <xf numFmtId="10" fontId="8" fillId="0" borderId="0" applyFont="0" applyFill="0" applyBorder="0" applyAlignment="0" applyProtection="0"/>
    <xf numFmtId="0" fontId="14" fillId="0" borderId="0"/>
    <xf numFmtId="171" fontId="8" fillId="0" borderId="0" applyFont="0" applyFill="0" applyBorder="0" applyAlignment="0" applyProtection="0"/>
    <xf numFmtId="172" fontId="8" fillId="0" borderId="0" applyFont="0" applyFill="0" applyBorder="0" applyAlignment="0" applyProtection="0"/>
    <xf numFmtId="169" fontId="15" fillId="0" borderId="0" applyFont="0" applyFill="0" applyBorder="0" applyAlignment="0" applyProtection="0"/>
    <xf numFmtId="168" fontId="15" fillId="0" borderId="0" applyFont="0" applyFill="0" applyBorder="0" applyAlignment="0" applyProtection="0"/>
    <xf numFmtId="0" fontId="16" fillId="0" borderId="0"/>
  </cellStyleXfs>
  <cellXfs count="185">
    <xf numFmtId="0" fontId="0" fillId="0" borderId="0" xfId="0"/>
    <xf numFmtId="0" fontId="18" fillId="0" borderId="0" xfId="0" applyFont="1" applyFill="1" applyAlignment="1">
      <alignment horizontal="center" vertical="center"/>
    </xf>
    <xf numFmtId="0" fontId="18" fillId="0" borderId="0" xfId="0" applyFont="1" applyFill="1" applyAlignment="1">
      <alignment vertical="center"/>
    </xf>
    <xf numFmtId="164" fontId="18" fillId="0" borderId="0" xfId="2" applyNumberFormat="1" applyFont="1" applyFill="1" applyAlignment="1">
      <alignment vertical="center"/>
    </xf>
    <xf numFmtId="165" fontId="18" fillId="0" borderId="0" xfId="2" applyNumberFormat="1" applyFont="1" applyFill="1" applyAlignment="1">
      <alignment vertical="center"/>
    </xf>
    <xf numFmtId="0" fontId="5" fillId="0" borderId="0" xfId="0" applyFont="1" applyFill="1" applyAlignment="1">
      <alignment horizontal="right" vertical="center"/>
    </xf>
    <xf numFmtId="0" fontId="19" fillId="0" borderId="0" xfId="0" applyFont="1" applyAlignment="1">
      <alignment vertical="center"/>
    </xf>
    <xf numFmtId="167" fontId="17" fillId="0" borderId="0" xfId="2" applyNumberFormat="1" applyFont="1" applyFill="1" applyAlignment="1">
      <alignment horizontal="left" vertical="center"/>
    </xf>
    <xf numFmtId="0" fontId="18" fillId="0" borderId="0" xfId="0" applyFont="1" applyFill="1" applyAlignment="1" applyProtection="1">
      <alignment vertical="center"/>
      <protection hidden="1"/>
    </xf>
    <xf numFmtId="167" fontId="18" fillId="0" borderId="0" xfId="0" applyNumberFormat="1" applyFont="1" applyFill="1" applyAlignment="1" applyProtection="1">
      <alignment vertical="center"/>
      <protection hidden="1"/>
    </xf>
    <xf numFmtId="0" fontId="18" fillId="0" borderId="0" xfId="0" applyFont="1" applyFill="1" applyAlignment="1" applyProtection="1">
      <alignment horizontal="center" vertical="center"/>
      <protection hidden="1"/>
    </xf>
    <xf numFmtId="164" fontId="18" fillId="0" borderId="0" xfId="2" applyNumberFormat="1" applyFont="1" applyFill="1" applyAlignment="1" applyProtection="1">
      <alignment vertical="center"/>
      <protection hidden="1"/>
    </xf>
    <xf numFmtId="165" fontId="18" fillId="0" borderId="0" xfId="2" applyNumberFormat="1" applyFont="1" applyFill="1" applyAlignment="1" applyProtection="1">
      <alignment vertical="center"/>
      <protection hidden="1"/>
    </xf>
    <xf numFmtId="43" fontId="5" fillId="0" borderId="0" xfId="2" applyFont="1" applyFill="1" applyAlignment="1" applyProtection="1">
      <alignment vertical="center"/>
      <protection hidden="1"/>
    </xf>
    <xf numFmtId="0" fontId="18" fillId="0" borderId="0" xfId="0" applyFont="1" applyFill="1" applyBorder="1" applyAlignment="1" applyProtection="1">
      <alignment horizontal="center" vertical="center"/>
      <protection hidden="1"/>
    </xf>
    <xf numFmtId="0" fontId="20" fillId="0" borderId="1" xfId="0" applyFont="1" applyFill="1" applyBorder="1" applyAlignment="1" applyProtection="1">
      <alignment horizontal="center" vertical="center"/>
      <protection hidden="1"/>
    </xf>
    <xf numFmtId="0" fontId="20" fillId="0" borderId="9" xfId="0" applyFont="1" applyFill="1" applyBorder="1" applyAlignment="1" applyProtection="1">
      <alignment horizontal="center" vertical="center"/>
      <protection hidden="1"/>
    </xf>
    <xf numFmtId="0" fontId="6" fillId="0" borderId="7" xfId="0" applyFont="1" applyBorder="1" applyAlignment="1">
      <alignment vertical="center"/>
    </xf>
    <xf numFmtId="167" fontId="6" fillId="0" borderId="7" xfId="0" applyNumberFormat="1" applyFont="1" applyBorder="1" applyAlignment="1">
      <alignment vertical="center"/>
    </xf>
    <xf numFmtId="0" fontId="4" fillId="0" borderId="7" xfId="0" applyFont="1" applyBorder="1" applyAlignment="1">
      <alignment vertical="center"/>
    </xf>
    <xf numFmtId="164" fontId="6" fillId="0" borderId="7" xfId="2" applyNumberFormat="1" applyFont="1" applyBorder="1" applyAlignment="1">
      <alignment vertical="center"/>
    </xf>
    <xf numFmtId="164" fontId="21" fillId="0" borderId="7" xfId="2" applyNumberFormat="1" applyFont="1" applyBorder="1" applyAlignment="1">
      <alignment vertical="center"/>
    </xf>
    <xf numFmtId="165" fontId="6" fillId="0" borderId="7" xfId="2" applyNumberFormat="1" applyFont="1" applyBorder="1" applyAlignment="1">
      <alignment vertical="center"/>
    </xf>
    <xf numFmtId="0" fontId="6" fillId="0" borderId="0" xfId="0" applyFont="1" applyAlignment="1">
      <alignment vertical="center"/>
    </xf>
    <xf numFmtId="43" fontId="6" fillId="0" borderId="0" xfId="2" applyFont="1" applyAlignment="1">
      <alignment vertical="center"/>
    </xf>
    <xf numFmtId="164" fontId="23" fillId="0" borderId="1" xfId="2" applyNumberFormat="1" applyFont="1" applyBorder="1" applyAlignment="1">
      <alignment vertical="center"/>
    </xf>
    <xf numFmtId="164" fontId="6" fillId="0" borderId="1" xfId="2" applyNumberFormat="1" applyFont="1" applyBorder="1" applyAlignment="1">
      <alignment vertical="center"/>
    </xf>
    <xf numFmtId="165" fontId="22" fillId="0" borderId="1" xfId="2" applyNumberFormat="1" applyFont="1" applyBorder="1" applyAlignment="1">
      <alignment vertical="center"/>
    </xf>
    <xf numFmtId="0" fontId="24" fillId="0" borderId="1" xfId="0" applyFont="1" applyBorder="1" applyAlignment="1">
      <alignment horizontal="center" vertical="center"/>
    </xf>
    <xf numFmtId="0" fontId="25" fillId="0" borderId="1" xfId="0" applyFont="1" applyBorder="1" applyAlignment="1">
      <alignment horizontal="center" vertical="center"/>
    </xf>
    <xf numFmtId="0" fontId="25" fillId="0" borderId="0" xfId="0" applyFont="1" applyAlignment="1">
      <alignment vertical="center"/>
    </xf>
    <xf numFmtId="167" fontId="19" fillId="0" borderId="0" xfId="0" applyNumberFormat="1" applyFont="1" applyAlignment="1">
      <alignment vertical="center"/>
    </xf>
    <xf numFmtId="164" fontId="21" fillId="0" borderId="0" xfId="2" applyNumberFormat="1" applyFont="1" applyBorder="1" applyAlignment="1">
      <alignment horizontal="center" vertical="center"/>
    </xf>
    <xf numFmtId="164" fontId="19" fillId="0" borderId="0" xfId="2" applyNumberFormat="1" applyFont="1" applyAlignment="1">
      <alignment vertical="center"/>
    </xf>
    <xf numFmtId="165" fontId="19" fillId="0" borderId="0" xfId="2" applyNumberFormat="1" applyFont="1" applyAlignment="1">
      <alignment vertical="center"/>
    </xf>
    <xf numFmtId="0" fontId="2" fillId="0" borderId="0" xfId="0" applyFont="1" applyAlignment="1">
      <alignment vertical="center"/>
    </xf>
    <xf numFmtId="14" fontId="19" fillId="0" borderId="0" xfId="0" applyNumberFormat="1" applyFont="1" applyAlignment="1">
      <alignment vertical="center"/>
    </xf>
    <xf numFmtId="0" fontId="20" fillId="0" borderId="0" xfId="0" applyFont="1" applyAlignment="1">
      <alignment horizontal="center" vertical="center"/>
    </xf>
    <xf numFmtId="166" fontId="19" fillId="0" borderId="0" xfId="0" applyNumberFormat="1" applyFont="1" applyAlignment="1">
      <alignment vertical="center"/>
    </xf>
    <xf numFmtId="165" fontId="21" fillId="0" borderId="0" xfId="2" applyNumberFormat="1" applyFont="1" applyBorder="1" applyAlignment="1">
      <alignment horizontal="center" vertical="center"/>
    </xf>
    <xf numFmtId="165" fontId="19" fillId="0" borderId="0" xfId="0" applyNumberFormat="1" applyFont="1" applyBorder="1" applyAlignment="1">
      <alignment horizontal="center" vertical="center"/>
    </xf>
    <xf numFmtId="43" fontId="17" fillId="0" borderId="0" xfId="2" applyFont="1" applyFill="1" applyAlignment="1">
      <alignment horizontal="left" vertical="center"/>
    </xf>
    <xf numFmtId="0" fontId="20" fillId="0" borderId="8" xfId="0" applyFont="1" applyFill="1" applyBorder="1" applyAlignment="1" applyProtection="1">
      <alignment horizontal="center" vertical="center"/>
      <protection hidden="1"/>
    </xf>
    <xf numFmtId="0" fontId="19" fillId="0" borderId="0" xfId="0" applyFont="1" applyAlignment="1">
      <alignment horizontal="center" vertical="center"/>
    </xf>
    <xf numFmtId="0" fontId="20" fillId="0" borderId="8" xfId="0" applyFont="1" applyFill="1" applyBorder="1" applyAlignment="1" applyProtection="1">
      <alignment horizontal="center" vertical="center"/>
      <protection hidden="1"/>
    </xf>
    <xf numFmtId="0" fontId="2" fillId="0" borderId="0" xfId="0" applyFont="1"/>
    <xf numFmtId="0" fontId="2" fillId="0" borderId="0" xfId="0" applyFont="1" applyBorder="1"/>
    <xf numFmtId="14" fontId="2" fillId="0" borderId="0" xfId="0" applyNumberFormat="1" applyFont="1"/>
    <xf numFmtId="0" fontId="31" fillId="0" borderId="0" xfId="0" applyFont="1"/>
    <xf numFmtId="165" fontId="2" fillId="0" borderId="0" xfId="2" applyNumberFormat="1" applyFont="1"/>
    <xf numFmtId="0" fontId="32" fillId="0" borderId="1" xfId="0" applyFont="1" applyBorder="1" applyAlignment="1">
      <alignment horizontal="center" vertical="center"/>
    </xf>
    <xf numFmtId="0" fontId="4" fillId="0" borderId="0" xfId="0" applyFont="1" applyAlignment="1">
      <alignment horizontal="center" vertical="center"/>
    </xf>
    <xf numFmtId="0" fontId="4" fillId="0" borderId="0" xfId="0" applyFont="1" applyBorder="1" applyAlignment="1">
      <alignment horizontal="center" vertical="center"/>
    </xf>
    <xf numFmtId="165" fontId="32" fillId="0" borderId="1" xfId="2" applyNumberFormat="1" applyFont="1" applyBorder="1" applyAlignment="1">
      <alignment horizontal="center" vertical="center"/>
    </xf>
    <xf numFmtId="0" fontId="32" fillId="0" borderId="1" xfId="0" applyFont="1" applyBorder="1" applyAlignment="1">
      <alignment horizontal="center" vertical="center" wrapText="1"/>
    </xf>
    <xf numFmtId="14" fontId="33" fillId="0" borderId="1" xfId="0" quotePrefix="1" applyNumberFormat="1" applyFont="1" applyBorder="1" applyAlignment="1">
      <alignment horizontal="center"/>
    </xf>
    <xf numFmtId="0" fontId="33" fillId="0" borderId="1" xfId="0" applyFont="1" applyBorder="1" applyAlignment="1">
      <alignment horizontal="center"/>
    </xf>
    <xf numFmtId="165" fontId="33" fillId="0" borderId="1" xfId="2" quotePrefix="1" applyNumberFormat="1" applyFont="1" applyBorder="1" applyAlignment="1">
      <alignment horizontal="center"/>
    </xf>
    <xf numFmtId="0" fontId="5" fillId="0" borderId="0" xfId="0" applyFont="1" applyBorder="1" applyAlignment="1">
      <alignment horizontal="center"/>
    </xf>
    <xf numFmtId="0" fontId="5" fillId="0" borderId="18" xfId="0" applyFont="1" applyBorder="1" applyAlignment="1">
      <alignment horizontal="center"/>
    </xf>
    <xf numFmtId="167" fontId="4" fillId="0" borderId="7" xfId="0" applyNumberFormat="1" applyFont="1" applyBorder="1" applyAlignment="1">
      <alignment horizontal="center" vertical="center"/>
    </xf>
    <xf numFmtId="0" fontId="4" fillId="0" borderId="7" xfId="0" applyFont="1" applyBorder="1" applyAlignment="1">
      <alignment horizontal="center" vertical="center"/>
    </xf>
    <xf numFmtId="164" fontId="4" fillId="0" borderId="7" xfId="2" applyNumberFormat="1" applyFont="1" applyBorder="1" applyAlignment="1">
      <alignment horizontal="center" vertical="center"/>
    </xf>
    <xf numFmtId="164" fontId="4" fillId="0" borderId="7" xfId="2" applyNumberFormat="1" applyFont="1" applyBorder="1" applyAlignment="1">
      <alignment vertical="center"/>
    </xf>
    <xf numFmtId="165" fontId="4" fillId="0" borderId="7" xfId="2" applyNumberFormat="1" applyFont="1" applyBorder="1" applyAlignment="1">
      <alignment vertical="center"/>
    </xf>
    <xf numFmtId="165" fontId="4" fillId="0" borderId="6" xfId="2" applyNumberFormat="1" applyFont="1" applyBorder="1" applyAlignment="1">
      <alignment vertical="center"/>
    </xf>
    <xf numFmtId="0" fontId="2" fillId="0" borderId="0" xfId="0" applyFont="1" applyBorder="1" applyAlignment="1">
      <alignment horizontal="center" vertical="center"/>
    </xf>
    <xf numFmtId="0" fontId="2" fillId="0" borderId="0" xfId="0" applyFont="1" applyBorder="1" applyAlignment="1">
      <alignment vertical="center"/>
    </xf>
    <xf numFmtId="0" fontId="2" fillId="0" borderId="19" xfId="0" applyFont="1" applyBorder="1" applyAlignment="1">
      <alignment vertical="center"/>
    </xf>
    <xf numFmtId="165" fontId="4" fillId="0" borderId="20" xfId="2" applyNumberFormat="1" applyFont="1" applyBorder="1" applyAlignment="1">
      <alignment vertical="center"/>
    </xf>
    <xf numFmtId="165" fontId="3" fillId="0" borderId="0" xfId="2" applyNumberFormat="1" applyFont="1"/>
    <xf numFmtId="165" fontId="2" fillId="0" borderId="0" xfId="0" applyNumberFormat="1" applyFont="1"/>
    <xf numFmtId="165" fontId="34" fillId="0" borderId="0" xfId="2" applyNumberFormat="1" applyFont="1" applyAlignment="1">
      <alignment horizontal="center"/>
    </xf>
    <xf numFmtId="0" fontId="34" fillId="0" borderId="0" xfId="0" applyFont="1" applyAlignment="1">
      <alignment horizontal="center"/>
    </xf>
    <xf numFmtId="0" fontId="3" fillId="0" borderId="0" xfId="0" applyFont="1" applyAlignment="1">
      <alignment horizontal="center"/>
    </xf>
    <xf numFmtId="165" fontId="3" fillId="0" borderId="0" xfId="2" applyNumberFormat="1" applyFont="1" applyAlignment="1">
      <alignment horizontal="center"/>
    </xf>
    <xf numFmtId="0" fontId="35" fillId="0" borderId="0" xfId="0" applyFont="1" applyAlignment="1">
      <alignment horizontal="center"/>
    </xf>
    <xf numFmtId="43" fontId="2" fillId="0" borderId="0" xfId="2" applyFont="1"/>
    <xf numFmtId="165" fontId="35" fillId="0" borderId="0" xfId="2" applyNumberFormat="1" applyFont="1" applyAlignment="1">
      <alignment horizontal="center"/>
    </xf>
    <xf numFmtId="167" fontId="2" fillId="0" borderId="0" xfId="0" applyNumberFormat="1" applyFont="1" applyAlignment="1">
      <alignment horizontal="center"/>
    </xf>
    <xf numFmtId="14" fontId="3" fillId="0" borderId="0" xfId="0" applyNumberFormat="1" applyFont="1"/>
    <xf numFmtId="43" fontId="17" fillId="0" borderId="0" xfId="2" applyFont="1" applyFill="1" applyAlignment="1">
      <alignment horizontal="left" vertical="center"/>
    </xf>
    <xf numFmtId="0" fontId="20" fillId="0" borderId="8" xfId="0" applyFont="1" applyFill="1" applyBorder="1" applyAlignment="1" applyProtection="1">
      <alignment horizontal="center" vertical="center"/>
      <protection hidden="1"/>
    </xf>
    <xf numFmtId="0" fontId="19" fillId="0" borderId="0" xfId="0" applyFont="1" applyAlignment="1">
      <alignment horizontal="center" vertical="center"/>
    </xf>
    <xf numFmtId="0" fontId="18" fillId="0" borderId="0" xfId="0" applyFont="1" applyFill="1" applyAlignment="1">
      <alignment horizontal="center"/>
    </xf>
    <xf numFmtId="0" fontId="18" fillId="0" borderId="0" xfId="0" applyFont="1" applyFill="1"/>
    <xf numFmtId="164" fontId="18" fillId="0" borderId="0" xfId="2" applyNumberFormat="1" applyFont="1" applyFill="1"/>
    <xf numFmtId="165" fontId="18" fillId="0" borderId="0" xfId="2" applyNumberFormat="1" applyFont="1" applyFill="1"/>
    <xf numFmtId="0" fontId="5" fillId="0" borderId="0" xfId="0" applyFont="1" applyFill="1" applyAlignment="1">
      <alignment horizontal="right"/>
    </xf>
    <xf numFmtId="0" fontId="19" fillId="0" borderId="0" xfId="0" applyFont="1"/>
    <xf numFmtId="43" fontId="17" fillId="0" borderId="0" xfId="2" applyFont="1" applyFill="1" applyAlignment="1">
      <alignment horizontal="left"/>
    </xf>
    <xf numFmtId="167" fontId="17" fillId="0" borderId="0" xfId="2" applyNumberFormat="1" applyFont="1" applyFill="1" applyAlignment="1">
      <alignment horizontal="left"/>
    </xf>
    <xf numFmtId="0" fontId="18" fillId="0" borderId="0" xfId="0" applyFont="1" applyFill="1" applyAlignment="1" applyProtection="1">
      <protection hidden="1"/>
    </xf>
    <xf numFmtId="167" fontId="18" fillId="0" borderId="0" xfId="0" applyNumberFormat="1" applyFont="1" applyFill="1" applyAlignment="1" applyProtection="1">
      <protection hidden="1"/>
    </xf>
    <xf numFmtId="0" fontId="18" fillId="0" borderId="0" xfId="0" applyFont="1" applyFill="1" applyAlignment="1" applyProtection="1">
      <alignment horizontal="center"/>
      <protection hidden="1"/>
    </xf>
    <xf numFmtId="164" fontId="18" fillId="0" borderId="0" xfId="2" applyNumberFormat="1" applyFont="1" applyFill="1" applyProtection="1">
      <protection hidden="1"/>
    </xf>
    <xf numFmtId="165" fontId="18" fillId="0" borderId="0" xfId="2" applyNumberFormat="1" applyFont="1" applyFill="1" applyProtection="1">
      <protection hidden="1"/>
    </xf>
    <xf numFmtId="43" fontId="5" fillId="0" borderId="0" xfId="2" applyFont="1" applyFill="1" applyProtection="1">
      <protection hidden="1"/>
    </xf>
    <xf numFmtId="0" fontId="18" fillId="0" borderId="0" xfId="0" applyFont="1" applyFill="1" applyBorder="1" applyAlignment="1" applyProtection="1">
      <alignment horizontal="center"/>
      <protection hidden="1"/>
    </xf>
    <xf numFmtId="0" fontId="6" fillId="0" borderId="7" xfId="0" applyFont="1" applyBorder="1"/>
    <xf numFmtId="167" fontId="6" fillId="0" borderId="7" xfId="0" applyNumberFormat="1" applyFont="1" applyBorder="1" applyAlignment="1">
      <alignment horizontal="center"/>
    </xf>
    <xf numFmtId="0" fontId="4" fillId="0" borderId="7" xfId="0" applyFont="1" applyBorder="1"/>
    <xf numFmtId="0" fontId="4" fillId="0" borderId="7" xfId="0" applyFont="1" applyBorder="1" applyAlignment="1">
      <alignment horizontal="center"/>
    </xf>
    <xf numFmtId="0" fontId="6" fillId="0" borderId="7" xfId="0" applyFont="1" applyBorder="1" applyAlignment="1">
      <alignment horizontal="center"/>
    </xf>
    <xf numFmtId="164" fontId="6" fillId="0" borderId="7" xfId="2" applyNumberFormat="1" applyFont="1" applyBorder="1" applyAlignment="1">
      <alignment horizontal="center"/>
    </xf>
    <xf numFmtId="164" fontId="21" fillId="0" borderId="7" xfId="2" applyNumberFormat="1" applyFont="1" applyBorder="1" applyAlignment="1">
      <alignment horizontal="center"/>
    </xf>
    <xf numFmtId="164" fontId="6" fillId="0" borderId="7" xfId="2" applyNumberFormat="1" applyFont="1" applyBorder="1"/>
    <xf numFmtId="165" fontId="6" fillId="0" borderId="7" xfId="2" applyNumberFormat="1" applyFont="1" applyBorder="1"/>
    <xf numFmtId="0" fontId="6" fillId="0" borderId="0" xfId="0" applyFont="1"/>
    <xf numFmtId="43" fontId="6" fillId="0" borderId="0" xfId="2" applyFont="1"/>
    <xf numFmtId="164" fontId="21" fillId="0" borderId="20" xfId="2" applyNumberFormat="1" applyFont="1" applyBorder="1" applyAlignment="1">
      <alignment horizontal="center"/>
    </xf>
    <xf numFmtId="164" fontId="23" fillId="0" borderId="1" xfId="2" applyNumberFormat="1" applyFont="1" applyBorder="1"/>
    <xf numFmtId="164" fontId="6" fillId="0" borderId="1" xfId="2" applyNumberFormat="1" applyFont="1" applyBorder="1"/>
    <xf numFmtId="165" fontId="22" fillId="0" borderId="1" xfId="2" applyNumberFormat="1" applyFont="1" applyBorder="1"/>
    <xf numFmtId="0" fontId="24" fillId="0" borderId="1" xfId="0" applyFont="1" applyBorder="1" applyAlignment="1">
      <alignment horizontal="center"/>
    </xf>
    <xf numFmtId="0" fontId="25" fillId="0" borderId="1" xfId="0" applyFont="1" applyBorder="1" applyAlignment="1">
      <alignment horizontal="center"/>
    </xf>
    <xf numFmtId="0" fontId="25" fillId="0" borderId="0" xfId="0" applyFont="1"/>
    <xf numFmtId="167" fontId="19" fillId="0" borderId="0" xfId="0" applyNumberFormat="1" applyFont="1"/>
    <xf numFmtId="0" fontId="19" fillId="0" borderId="0" xfId="0" applyFont="1" applyAlignment="1">
      <alignment horizontal="center"/>
    </xf>
    <xf numFmtId="164" fontId="21" fillId="0" borderId="0" xfId="2" applyNumberFormat="1" applyFont="1" applyBorder="1" applyAlignment="1">
      <alignment horizontal="center"/>
    </xf>
    <xf numFmtId="164" fontId="19" fillId="0" borderId="0" xfId="2" applyNumberFormat="1" applyFont="1"/>
    <xf numFmtId="165" fontId="19" fillId="0" borderId="0" xfId="2" applyNumberFormat="1" applyFont="1"/>
    <xf numFmtId="14" fontId="19" fillId="0" borderId="0" xfId="0" applyNumberFormat="1" applyFont="1"/>
    <xf numFmtId="0" fontId="20" fillId="0" borderId="0" xfId="0" applyFont="1" applyAlignment="1">
      <alignment horizontal="center"/>
    </xf>
    <xf numFmtId="166" fontId="19" fillId="0" borderId="0" xfId="0" applyNumberFormat="1" applyFont="1"/>
    <xf numFmtId="165" fontId="21" fillId="0" borderId="0" xfId="2" applyNumberFormat="1" applyFont="1" applyBorder="1" applyAlignment="1">
      <alignment horizontal="center"/>
    </xf>
    <xf numFmtId="0" fontId="19" fillId="0" borderId="0" xfId="0" applyFont="1" applyAlignment="1"/>
    <xf numFmtId="165" fontId="19" fillId="0" borderId="0" xfId="0" applyNumberFormat="1" applyFont="1" applyBorder="1" applyAlignment="1">
      <alignment horizontal="center"/>
    </xf>
    <xf numFmtId="164" fontId="21" fillId="0" borderId="20" xfId="2" applyNumberFormat="1" applyFont="1" applyBorder="1" applyAlignment="1">
      <alignment vertical="center"/>
    </xf>
    <xf numFmtId="0" fontId="6" fillId="0" borderId="7" xfId="0" applyFont="1" applyBorder="1" applyAlignment="1">
      <alignment vertical="center" wrapText="1"/>
    </xf>
    <xf numFmtId="167" fontId="19" fillId="0" borderId="0" xfId="0" applyNumberFormat="1" applyFont="1" applyAlignment="1">
      <alignment horizontal="center" vertical="center"/>
    </xf>
    <xf numFmtId="43" fontId="17" fillId="0" borderId="0" xfId="2" applyFont="1" applyFill="1" applyAlignment="1">
      <alignment horizontal="left" vertical="center"/>
    </xf>
    <xf numFmtId="164" fontId="20" fillId="0" borderId="0" xfId="2" applyNumberFormat="1" applyFont="1" applyFill="1" applyAlignment="1" applyProtection="1">
      <alignment horizontal="center" vertical="center"/>
      <protection hidden="1"/>
    </xf>
    <xf numFmtId="0" fontId="20" fillId="0" borderId="11" xfId="0" applyFont="1" applyFill="1" applyBorder="1" applyAlignment="1">
      <alignment horizontal="center" vertical="center" wrapText="1"/>
    </xf>
    <xf numFmtId="0" fontId="20" fillId="0" borderId="10" xfId="0" applyFont="1" applyFill="1" applyBorder="1" applyAlignment="1">
      <alignment horizontal="center" vertical="center" wrapText="1"/>
    </xf>
    <xf numFmtId="167" fontId="20" fillId="0" borderId="11" xfId="0" applyNumberFormat="1" applyFont="1" applyFill="1" applyBorder="1" applyAlignment="1">
      <alignment horizontal="center" vertical="center" wrapText="1"/>
    </xf>
    <xf numFmtId="167" fontId="20" fillId="0" borderId="10" xfId="0" applyNumberFormat="1" applyFont="1" applyFill="1" applyBorder="1" applyAlignment="1">
      <alignment horizontal="center" vertical="center" wrapText="1"/>
    </xf>
    <xf numFmtId="0" fontId="20" fillId="0" borderId="8" xfId="0" applyFont="1" applyFill="1" applyBorder="1" applyAlignment="1" applyProtection="1">
      <alignment horizontal="center" vertical="center"/>
      <protection hidden="1"/>
    </xf>
    <xf numFmtId="0" fontId="20" fillId="0" borderId="3" xfId="0" applyFont="1" applyFill="1" applyBorder="1" applyAlignment="1" applyProtection="1">
      <alignment horizontal="center" vertical="center"/>
      <protection hidden="1"/>
    </xf>
    <xf numFmtId="0" fontId="20" fillId="0" borderId="11" xfId="0" applyFont="1" applyFill="1" applyBorder="1" applyAlignment="1" applyProtection="1">
      <alignment horizontal="center" vertical="center"/>
      <protection hidden="1"/>
    </xf>
    <xf numFmtId="0" fontId="20" fillId="0" borderId="10" xfId="0" applyFont="1" applyFill="1" applyBorder="1" applyAlignment="1" applyProtection="1">
      <alignment horizontal="center" vertical="center"/>
      <protection hidden="1"/>
    </xf>
    <xf numFmtId="164" fontId="20" fillId="0" borderId="12" xfId="2" applyNumberFormat="1" applyFont="1" applyFill="1" applyBorder="1" applyAlignment="1" applyProtection="1">
      <alignment horizontal="center" vertical="center" wrapText="1"/>
      <protection hidden="1"/>
    </xf>
    <xf numFmtId="164" fontId="20" fillId="0" borderId="13" xfId="2" applyNumberFormat="1" applyFont="1" applyFill="1" applyBorder="1" applyAlignment="1" applyProtection="1">
      <alignment horizontal="center" vertical="center" wrapText="1"/>
      <protection hidden="1"/>
    </xf>
    <xf numFmtId="164" fontId="20" fillId="0" borderId="11" xfId="2" applyNumberFormat="1" applyFont="1" applyFill="1" applyBorder="1" applyAlignment="1" applyProtection="1">
      <alignment horizontal="center" vertical="center" wrapText="1"/>
      <protection hidden="1"/>
    </xf>
    <xf numFmtId="164" fontId="20" fillId="0" borderId="10" xfId="2" applyNumberFormat="1" applyFont="1" applyFill="1" applyBorder="1" applyAlignment="1" applyProtection="1">
      <alignment horizontal="center" vertical="center" wrapText="1"/>
      <protection hidden="1"/>
    </xf>
    <xf numFmtId="165" fontId="20" fillId="0" borderId="11" xfId="2" applyNumberFormat="1" applyFont="1" applyFill="1" applyBorder="1" applyAlignment="1" applyProtection="1">
      <alignment horizontal="center" vertical="center" wrapText="1"/>
      <protection hidden="1"/>
    </xf>
    <xf numFmtId="165" fontId="20" fillId="0" borderId="10" xfId="2" applyNumberFormat="1" applyFont="1" applyFill="1" applyBorder="1" applyAlignment="1" applyProtection="1">
      <alignment horizontal="center" vertical="center" wrapText="1"/>
      <protection hidden="1"/>
    </xf>
    <xf numFmtId="165" fontId="3" fillId="0" borderId="12" xfId="2" applyNumberFormat="1" applyFont="1" applyFill="1" applyBorder="1" applyAlignment="1" applyProtection="1">
      <alignment horizontal="center" vertical="center" wrapText="1"/>
      <protection hidden="1"/>
    </xf>
    <xf numFmtId="165" fontId="3" fillId="0" borderId="13" xfId="2" applyNumberFormat="1" applyFont="1" applyFill="1" applyBorder="1" applyAlignment="1" applyProtection="1">
      <alignment horizontal="center" vertical="center" wrapText="1"/>
      <protection hidden="1"/>
    </xf>
    <xf numFmtId="0" fontId="20" fillId="0" borderId="11" xfId="0" applyFont="1" applyFill="1" applyBorder="1" applyAlignment="1" applyProtection="1">
      <alignment horizontal="center" vertical="center" wrapText="1"/>
      <protection hidden="1"/>
    </xf>
    <xf numFmtId="0" fontId="20" fillId="0" borderId="10" xfId="0" applyFont="1" applyFill="1" applyBorder="1" applyAlignment="1" applyProtection="1">
      <alignment horizontal="center" vertical="center" wrapText="1"/>
      <protection hidden="1"/>
    </xf>
    <xf numFmtId="0" fontId="22" fillId="0" borderId="8" xfId="0" applyFont="1" applyBorder="1" applyAlignment="1">
      <alignment horizontal="center" vertical="center"/>
    </xf>
    <xf numFmtId="0" fontId="22" fillId="0" borderId="3" xfId="0" applyFont="1" applyBorder="1" applyAlignment="1">
      <alignment horizontal="center" vertical="center"/>
    </xf>
    <xf numFmtId="0" fontId="22" fillId="0" borderId="9" xfId="0" applyFont="1" applyBorder="1" applyAlignment="1">
      <alignment horizontal="center" vertical="center"/>
    </xf>
    <xf numFmtId="164" fontId="19" fillId="0" borderId="0" xfId="2" applyNumberFormat="1" applyFont="1" applyAlignment="1">
      <alignment horizontal="center" vertical="center"/>
    </xf>
    <xf numFmtId="0" fontId="19" fillId="0" borderId="0" xfId="0" applyFont="1" applyAlignment="1">
      <alignment horizontal="center" vertical="center"/>
    </xf>
    <xf numFmtId="167" fontId="26" fillId="0" borderId="0" xfId="0" applyNumberFormat="1" applyFont="1" applyAlignment="1">
      <alignment horizontal="center" vertical="center"/>
    </xf>
    <xf numFmtId="0" fontId="2" fillId="0" borderId="0" xfId="0" applyFont="1" applyAlignment="1">
      <alignment horizontal="center"/>
    </xf>
    <xf numFmtId="0" fontId="2" fillId="0" borderId="0" xfId="0" applyFont="1" applyAlignment="1">
      <alignment horizontal="left" wrapText="1"/>
    </xf>
    <xf numFmtId="0" fontId="2" fillId="0" borderId="0" xfId="0" applyFont="1" applyAlignment="1">
      <alignment horizontal="left"/>
    </xf>
    <xf numFmtId="0" fontId="27" fillId="0" borderId="0" xfId="0" applyFont="1" applyAlignment="1">
      <alignment horizontal="center" vertical="center" wrapText="1"/>
    </xf>
    <xf numFmtId="0" fontId="27" fillId="0" borderId="14" xfId="0" applyFont="1" applyBorder="1" applyAlignment="1">
      <alignment horizontal="center" vertical="center" wrapText="1"/>
    </xf>
    <xf numFmtId="0" fontId="28" fillId="0" borderId="15" xfId="0" applyFont="1" applyBorder="1" applyAlignment="1">
      <alignment horizontal="center" vertical="center" wrapText="1"/>
    </xf>
    <xf numFmtId="0" fontId="28" fillId="0" borderId="12" xfId="0" applyFont="1" applyBorder="1" applyAlignment="1">
      <alignment horizontal="center" vertical="center" wrapText="1"/>
    </xf>
    <xf numFmtId="0" fontId="28" fillId="0" borderId="16" xfId="0" applyFont="1" applyBorder="1" applyAlignment="1">
      <alignment horizontal="center" vertical="center" wrapText="1"/>
    </xf>
    <xf numFmtId="0" fontId="28" fillId="0" borderId="14" xfId="0" applyFont="1" applyBorder="1" applyAlignment="1">
      <alignment horizontal="center" vertical="center" wrapText="1"/>
    </xf>
    <xf numFmtId="0" fontId="28" fillId="0" borderId="17" xfId="0" applyFont="1" applyBorder="1" applyAlignment="1">
      <alignment horizontal="center" vertical="center" wrapText="1"/>
    </xf>
    <xf numFmtId="0" fontId="28" fillId="0" borderId="13" xfId="0" applyFont="1" applyBorder="1" applyAlignment="1">
      <alignment horizontal="center" vertical="center" wrapText="1"/>
    </xf>
    <xf numFmtId="0" fontId="30" fillId="0" borderId="0" xfId="0" applyFont="1" applyAlignment="1">
      <alignment horizontal="center"/>
    </xf>
    <xf numFmtId="0" fontId="30" fillId="0" borderId="14" xfId="0" applyFont="1" applyBorder="1" applyAlignment="1">
      <alignment horizontal="center"/>
    </xf>
    <xf numFmtId="14" fontId="32" fillId="0" borderId="1" xfId="0" applyNumberFormat="1" applyFont="1" applyBorder="1" applyAlignment="1">
      <alignment horizontal="center" vertical="center" wrapText="1"/>
    </xf>
    <xf numFmtId="14" fontId="32" fillId="0" borderId="1" xfId="0" applyNumberFormat="1" applyFont="1" applyBorder="1" applyAlignment="1">
      <alignment horizontal="center" vertical="center"/>
    </xf>
    <xf numFmtId="0" fontId="32" fillId="0" borderId="8" xfId="0" applyFont="1" applyBorder="1" applyAlignment="1">
      <alignment horizontal="center" vertical="center"/>
    </xf>
    <xf numFmtId="0" fontId="32" fillId="0" borderId="3" xfId="0" applyFont="1" applyBorder="1" applyAlignment="1">
      <alignment horizontal="center" vertical="center"/>
    </xf>
    <xf numFmtId="0" fontId="32" fillId="0" borderId="9" xfId="0" applyFont="1" applyBorder="1" applyAlignment="1">
      <alignment horizontal="center" vertical="center"/>
    </xf>
    <xf numFmtId="0" fontId="32" fillId="0" borderId="1" xfId="0" applyFont="1" applyBorder="1" applyAlignment="1">
      <alignment horizontal="center" vertical="center"/>
    </xf>
    <xf numFmtId="167" fontId="19" fillId="0" borderId="0" xfId="0" applyNumberFormat="1" applyFont="1" applyAlignment="1">
      <alignment horizontal="center"/>
    </xf>
    <xf numFmtId="43" fontId="17" fillId="0" borderId="0" xfId="2" applyFont="1" applyFill="1" applyAlignment="1">
      <alignment horizontal="left"/>
    </xf>
    <xf numFmtId="164" fontId="20" fillId="0" borderId="0" xfId="2" applyNumberFormat="1" applyFont="1" applyFill="1" applyAlignment="1" applyProtection="1">
      <alignment horizontal="center"/>
      <protection hidden="1"/>
    </xf>
    <xf numFmtId="0" fontId="22" fillId="0" borderId="8" xfId="0" applyFont="1" applyBorder="1" applyAlignment="1">
      <alignment horizontal="center"/>
    </xf>
    <xf numFmtId="0" fontId="22" fillId="0" borderId="3" xfId="0" applyFont="1" applyBorder="1" applyAlignment="1">
      <alignment horizontal="center"/>
    </xf>
    <xf numFmtId="0" fontId="22" fillId="0" borderId="9" xfId="0" applyFont="1" applyBorder="1" applyAlignment="1">
      <alignment horizontal="center"/>
    </xf>
    <xf numFmtId="164" fontId="19" fillId="0" borderId="0" xfId="2" applyNumberFormat="1" applyFont="1" applyAlignment="1">
      <alignment horizontal="center"/>
    </xf>
    <xf numFmtId="0" fontId="19" fillId="0" borderId="0" xfId="0" applyFont="1" applyAlignment="1">
      <alignment horizontal="center"/>
    </xf>
    <xf numFmtId="167" fontId="26" fillId="0" borderId="0" xfId="0" applyNumberFormat="1" applyFont="1" applyAlignment="1">
      <alignment horizontal="center"/>
    </xf>
  </cellXfs>
  <cellStyles count="28">
    <cellStyle name="cg" xfId="1"/>
    <cellStyle name="Comma" xfId="2" builtinId="3"/>
    <cellStyle name="Comma0" xfId="3"/>
    <cellStyle name="Currency0" xfId="4"/>
    <cellStyle name="Date" xfId="5"/>
    <cellStyle name="f1" xfId="6"/>
    <cellStyle name="f2" xfId="7"/>
    <cellStyle name="Fixed" xfId="8"/>
    <cellStyle name="Header1" xfId="9"/>
    <cellStyle name="Header2" xfId="10"/>
    <cellStyle name="k0" xfId="11"/>
    <cellStyle name="k1" xfId="12"/>
    <cellStyle name="k2" xfId="13"/>
    <cellStyle name="k3" xfId="14"/>
    <cellStyle name="moi" xfId="15"/>
    <cellStyle name="Normal" xfId="0" builtinId="0"/>
    <cellStyle name="TD1" xfId="16"/>
    <cellStyle name="똿뗦먛귟 [0.00]_PRODUCT DETAIL Q1" xfId="17"/>
    <cellStyle name="똿뗦먛귟_PRODUCT DETAIL Q1" xfId="18"/>
    <cellStyle name="믅됞 [0.00]_PRODUCT DETAIL Q1" xfId="19"/>
    <cellStyle name="믅됞_PRODUCT DETAIL Q1" xfId="20"/>
    <cellStyle name="백분율_HOBONG" xfId="21"/>
    <cellStyle name="뷭?_BOOKSHIP" xfId="22"/>
    <cellStyle name="콤마 [0]_1202" xfId="23"/>
    <cellStyle name="콤마_1202" xfId="24"/>
    <cellStyle name="통화 [0]_1202" xfId="25"/>
    <cellStyle name="통화_1202" xfId="26"/>
    <cellStyle name="표준_(정보부문)월별인원계획" xfId="27"/>
  </cellStyles>
  <dxfs count="5">
    <dxf>
      <font>
        <b val="0"/>
        <i/>
        <condense val="0"/>
        <extend val="0"/>
        <color indexed="10"/>
      </font>
    </dxf>
    <dxf>
      <font>
        <b val="0"/>
        <i/>
        <condense val="0"/>
        <extend val="0"/>
        <color indexed="10"/>
      </font>
    </dxf>
    <dxf>
      <font>
        <b val="0"/>
        <i/>
        <condense val="0"/>
        <extend val="0"/>
        <color indexed="10"/>
      </font>
    </dxf>
    <dxf>
      <font>
        <b val="0"/>
        <i/>
        <condense val="0"/>
        <extend val="0"/>
        <color indexed="10"/>
      </font>
    </dxf>
    <dxf>
      <font>
        <b val="0"/>
        <i/>
        <condense val="0"/>
        <extend val="0"/>
        <color indexed="10"/>
      </font>
    </dxf>
  </dxfs>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User07\data%20(d)\BC%20THUE\Bang%20ke%20NL,%20n&#244;ng%20l&#226;m%20s&#7843;n\Nam%202013\BANG%20KE\khachhangdung.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User04\source%20(e)\DIEN\khachhangdung.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BC%20THUE/Bang%20ke%20NL,%20n&#244;ng%20l&#226;m%20s&#7843;n/Nam%202013/BANG%20KE/khachhangdung.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Vine"/>
    </sheetNames>
    <sheetDataSet>
      <sheetData sheetId="0" refreshError="1">
        <row r="5">
          <cell r="A5">
            <v>0</v>
          </cell>
          <cell r="B5">
            <v>0</v>
          </cell>
          <cell r="C5" t="str">
            <v>cá chai ghép</v>
          </cell>
          <cell r="D5">
            <v>6.5</v>
          </cell>
          <cell r="E5">
            <v>0</v>
          </cell>
        </row>
        <row r="6">
          <cell r="A6">
            <v>0</v>
          </cell>
          <cell r="B6">
            <v>0</v>
          </cell>
          <cell r="C6" t="str">
            <v>Ghẹ</v>
          </cell>
          <cell r="D6">
            <v>8</v>
          </cell>
          <cell r="E6">
            <v>0</v>
          </cell>
        </row>
        <row r="7">
          <cell r="A7">
            <v>0</v>
          </cell>
          <cell r="B7">
            <v>0</v>
          </cell>
          <cell r="C7">
            <v>0</v>
          </cell>
          <cell r="D7">
            <v>0</v>
          </cell>
          <cell r="E7">
            <v>0</v>
          </cell>
        </row>
        <row r="8">
          <cell r="A8">
            <v>0</v>
          </cell>
          <cell r="B8">
            <v>0</v>
          </cell>
          <cell r="C8">
            <v>0</v>
          </cell>
          <cell r="D8">
            <v>0</v>
          </cell>
        </row>
        <row r="9">
          <cell r="A9">
            <v>0</v>
          </cell>
          <cell r="B9">
            <v>0</v>
          </cell>
          <cell r="C9">
            <v>0</v>
          </cell>
          <cell r="D9">
            <v>0</v>
          </cell>
          <cell r="E9">
            <v>0</v>
          </cell>
        </row>
        <row r="10">
          <cell r="A10" t="str">
            <v>Người bán</v>
          </cell>
          <cell r="B10">
            <v>0</v>
          </cell>
          <cell r="C10">
            <v>0</v>
          </cell>
          <cell r="D10" t="str">
            <v>Tỉnh</v>
          </cell>
          <cell r="E10" t="str">
            <v>Tên mặt hàng</v>
          </cell>
        </row>
        <row r="11">
          <cell r="A11" t="str">
            <v>Họ tên</v>
          </cell>
          <cell r="B11" t="str">
            <v>CMND</v>
          </cell>
          <cell r="C11" t="str">
            <v>Địa chỉ</v>
          </cell>
          <cell r="D11">
            <v>0</v>
          </cell>
        </row>
        <row r="12">
          <cell r="A12" t="str">
            <v>Võ Văn Thắng</v>
          </cell>
          <cell r="B12">
            <v>320044169</v>
          </cell>
          <cell r="C12" t="str">
            <v>Ba Tri - Bến Tre</v>
          </cell>
          <cell r="D12" t="str">
            <v>Bến Tre</v>
          </cell>
        </row>
        <row r="13">
          <cell r="A13" t="str">
            <v>Nguyễn Thị Hồng Hoa</v>
          </cell>
          <cell r="B13">
            <v>320744085</v>
          </cell>
          <cell r="C13" t="str">
            <v>Ba Tri - Bến Tre</v>
          </cell>
          <cell r="D13" t="str">
            <v>Bến Tre</v>
          </cell>
        </row>
        <row r="14">
          <cell r="A14" t="str">
            <v>Nguyễn Thành Phong</v>
          </cell>
          <cell r="B14">
            <v>320775664</v>
          </cell>
          <cell r="C14" t="str">
            <v>Ba Tri - Bến Tre</v>
          </cell>
          <cell r="D14" t="str">
            <v>Bến Tre</v>
          </cell>
          <cell r="E14">
            <v>0</v>
          </cell>
        </row>
        <row r="15">
          <cell r="A15" t="str">
            <v>Nguyễn Văn Tha</v>
          </cell>
          <cell r="B15">
            <v>320807672</v>
          </cell>
          <cell r="C15" t="str">
            <v>Ba Tri - Bến Tre</v>
          </cell>
          <cell r="D15" t="str">
            <v>Bến Tre</v>
          </cell>
        </row>
        <row r="16">
          <cell r="A16" t="str">
            <v>Lý Thị Thảo</v>
          </cell>
          <cell r="B16">
            <v>320881573</v>
          </cell>
          <cell r="C16" t="str">
            <v>Ba Tri - Bến Tre</v>
          </cell>
          <cell r="D16" t="str">
            <v>Bến Tre</v>
          </cell>
          <cell r="E16">
            <v>0</v>
          </cell>
        </row>
        <row r="17">
          <cell r="A17" t="str">
            <v>Nguyễn Thị Tuyết Đang</v>
          </cell>
          <cell r="B17">
            <v>320883374</v>
          </cell>
          <cell r="C17" t="str">
            <v>Ba Tri - Bến Tre</v>
          </cell>
          <cell r="D17" t="str">
            <v>Bến Tre</v>
          </cell>
          <cell r="E17">
            <v>0</v>
          </cell>
        </row>
        <row r="18">
          <cell r="A18" t="str">
            <v>Nguyễn Văn Phong</v>
          </cell>
          <cell r="B18">
            <v>320892558</v>
          </cell>
          <cell r="C18" t="str">
            <v>Ba Tri - Bến Tre</v>
          </cell>
          <cell r="D18" t="str">
            <v>Bến Tre</v>
          </cell>
        </row>
        <row r="19">
          <cell r="A19" t="str">
            <v>Trương Thị Nhớ</v>
          </cell>
          <cell r="B19">
            <v>320892578</v>
          </cell>
          <cell r="C19" t="str">
            <v>Ba Tri - Bến Tre</v>
          </cell>
          <cell r="D19" t="str">
            <v>Bến Tre</v>
          </cell>
          <cell r="E19">
            <v>0</v>
          </cell>
        </row>
        <row r="20">
          <cell r="A20" t="str">
            <v>Nguyễn Thanh Hoàng</v>
          </cell>
          <cell r="B20">
            <v>321413712</v>
          </cell>
          <cell r="C20" t="str">
            <v>Ba Tri - Bến Tre</v>
          </cell>
          <cell r="D20" t="str">
            <v>Bến Tre</v>
          </cell>
          <cell r="E20">
            <v>0</v>
          </cell>
        </row>
        <row r="21">
          <cell r="A21" t="str">
            <v>Lê Thành Lê</v>
          </cell>
          <cell r="B21">
            <v>320593933</v>
          </cell>
          <cell r="C21" t="str">
            <v>Giồng Trôm - Bến Tre</v>
          </cell>
          <cell r="D21" t="str">
            <v>Bến Tre</v>
          </cell>
          <cell r="E21">
            <v>0</v>
          </cell>
        </row>
        <row r="22">
          <cell r="A22" t="str">
            <v>Đỗ Ngọc Trương</v>
          </cell>
          <cell r="B22">
            <v>320876542</v>
          </cell>
          <cell r="C22" t="str">
            <v>Giồng Trôm - Bến Tre</v>
          </cell>
          <cell r="D22" t="str">
            <v>Bến Tre</v>
          </cell>
          <cell r="E22">
            <v>0</v>
          </cell>
        </row>
        <row r="23">
          <cell r="A23" t="str">
            <v>Đặng Thanh Phong</v>
          </cell>
          <cell r="B23">
            <v>320876558</v>
          </cell>
          <cell r="C23" t="str">
            <v>Giồng Trôm - Bến Tre</v>
          </cell>
          <cell r="D23" t="str">
            <v>Bến Tre</v>
          </cell>
          <cell r="E23">
            <v>0</v>
          </cell>
        </row>
        <row r="24">
          <cell r="A24" t="str">
            <v>Nguyễn Văn Hiền</v>
          </cell>
          <cell r="B24">
            <v>320878054</v>
          </cell>
          <cell r="C24" t="str">
            <v>Giồng Trôm - Bến Tre</v>
          </cell>
          <cell r="D24" t="str">
            <v>Bến Tre</v>
          </cell>
        </row>
        <row r="25">
          <cell r="A25" t="str">
            <v>Nguyễn Thanh Hải</v>
          </cell>
          <cell r="B25">
            <v>321179471</v>
          </cell>
          <cell r="C25" t="str">
            <v>Giồng Trôm - Bến Tre</v>
          </cell>
          <cell r="D25" t="str">
            <v>Bến Tre</v>
          </cell>
          <cell r="E25">
            <v>0</v>
          </cell>
        </row>
        <row r="26">
          <cell r="A26" t="str">
            <v>Phạm Tuấn Anh</v>
          </cell>
          <cell r="B26">
            <v>321478047</v>
          </cell>
          <cell r="C26" t="str">
            <v>Thạnh Phú - Bến Tre</v>
          </cell>
          <cell r="D26" t="str">
            <v>Bến Tre</v>
          </cell>
          <cell r="E26">
            <v>0</v>
          </cell>
        </row>
        <row r="27">
          <cell r="A27" t="str">
            <v>Huỳnh Ngọc Thu</v>
          </cell>
          <cell r="B27">
            <v>320522056</v>
          </cell>
          <cell r="C27" t="str">
            <v>Bến Tre</v>
          </cell>
          <cell r="D27" t="str">
            <v>Bến Tre</v>
          </cell>
          <cell r="E27" t="str">
            <v>Cá chỉ vàng</v>
          </cell>
        </row>
        <row r="28">
          <cell r="A28" t="str">
            <v>Trần Thị Nê</v>
          </cell>
          <cell r="B28">
            <v>320747922</v>
          </cell>
          <cell r="C28" t="str">
            <v>Giồng Trôm - Bến Tre</v>
          </cell>
          <cell r="D28" t="str">
            <v>Bến Tre</v>
          </cell>
          <cell r="E28" t="str">
            <v>Cá chỉ vàng</v>
          </cell>
        </row>
        <row r="29">
          <cell r="A29" t="str">
            <v>Lê Thị Diễm</v>
          </cell>
          <cell r="B29">
            <v>320878272</v>
          </cell>
          <cell r="C29" t="str">
            <v>Giồng Trôm - Bến Tre</v>
          </cell>
          <cell r="D29" t="str">
            <v>Bến Tre</v>
          </cell>
          <cell r="E29" t="str">
            <v>Cá chỉ vàng</v>
          </cell>
        </row>
        <row r="30">
          <cell r="A30" t="str">
            <v>Trương Thị Mỉm</v>
          </cell>
          <cell r="B30">
            <v>320897817</v>
          </cell>
          <cell r="C30" t="str">
            <v>Mỏ Cày - Bến Tre</v>
          </cell>
          <cell r="D30" t="str">
            <v>Bến Tre</v>
          </cell>
          <cell r="E30" t="str">
            <v>Cá chỉ vàng</v>
          </cell>
        </row>
        <row r="31">
          <cell r="A31" t="str">
            <v>Nguyễn Thị Loan</v>
          </cell>
          <cell r="B31">
            <v>321009246</v>
          </cell>
          <cell r="C31" t="str">
            <v>Mỏ Cày - Bến Tre</v>
          </cell>
          <cell r="D31" t="str">
            <v>Bến Tre</v>
          </cell>
          <cell r="E31" t="str">
            <v>Cá chỉ vàng</v>
          </cell>
        </row>
        <row r="32">
          <cell r="A32" t="str">
            <v>Lê Thị Diệu</v>
          </cell>
          <cell r="B32">
            <v>250746332</v>
          </cell>
          <cell r="C32" t="str">
            <v>Đức Linh - Bình Thuận</v>
          </cell>
          <cell r="D32" t="str">
            <v>Bình Thuận</v>
          </cell>
          <cell r="E32" t="str">
            <v>Cá cơm</v>
          </cell>
        </row>
        <row r="33">
          <cell r="A33" t="str">
            <v>Lê Thị Thiện Em</v>
          </cell>
          <cell r="B33">
            <v>260682094</v>
          </cell>
          <cell r="C33" t="str">
            <v>Đức Linh - Bình Thuận</v>
          </cell>
          <cell r="D33" t="str">
            <v>Bình Thuận</v>
          </cell>
          <cell r="E33" t="str">
            <v>Cá cơm</v>
          </cell>
        </row>
        <row r="34">
          <cell r="A34" t="str">
            <v>Trần Văn An</v>
          </cell>
          <cell r="B34">
            <v>260690910</v>
          </cell>
          <cell r="C34" t="str">
            <v>Hàm Tân - Bình Thuận</v>
          </cell>
          <cell r="D34" t="str">
            <v>Bình Thuận</v>
          </cell>
          <cell r="E34" t="str">
            <v>Cá cơm</v>
          </cell>
        </row>
        <row r="35">
          <cell r="A35" t="str">
            <v>Nguyễn Thị Hội</v>
          </cell>
          <cell r="B35" t="str">
            <v>020714486</v>
          </cell>
          <cell r="C35" t="str">
            <v>Long Hương - Bình Thuận</v>
          </cell>
          <cell r="D35" t="str">
            <v>Bình Thuận</v>
          </cell>
          <cell r="E35" t="str">
            <v>Cá cơm</v>
          </cell>
        </row>
        <row r="36">
          <cell r="A36" t="str">
            <v>Nguyễn Thanh Bình</v>
          </cell>
          <cell r="B36">
            <v>260178873</v>
          </cell>
          <cell r="C36" t="str">
            <v>Phan Thiết - Bình Thuận</v>
          </cell>
          <cell r="D36" t="str">
            <v>Bình Thuận</v>
          </cell>
          <cell r="E36" t="str">
            <v>Cá cơm</v>
          </cell>
        </row>
        <row r="37">
          <cell r="A37" t="str">
            <v>Nguyễn Văn Hạnh</v>
          </cell>
          <cell r="B37">
            <v>260850613</v>
          </cell>
          <cell r="C37" t="str">
            <v>Phan Thiết - Bình Thuận</v>
          </cell>
          <cell r="D37" t="str">
            <v>Bình Thuận</v>
          </cell>
          <cell r="E37" t="str">
            <v>Cá cơm</v>
          </cell>
        </row>
        <row r="38">
          <cell r="A38" t="str">
            <v>Trần Thị Thu Hiếu</v>
          </cell>
          <cell r="B38">
            <v>280853616</v>
          </cell>
          <cell r="C38" t="str">
            <v>Phan Thiết - Bình Thuận</v>
          </cell>
          <cell r="D38" t="str">
            <v>Bình Thuận</v>
          </cell>
          <cell r="E38" t="str">
            <v>Cá cơm</v>
          </cell>
        </row>
        <row r="39">
          <cell r="A39" t="str">
            <v>Nguyễn Văn Nhân</v>
          </cell>
          <cell r="B39">
            <v>261005222</v>
          </cell>
          <cell r="C39" t="str">
            <v>Thanh Hải - Bình Thuận</v>
          </cell>
          <cell r="D39" t="str">
            <v>Bình Thuận</v>
          </cell>
          <cell r="E39" t="str">
            <v>Cá cơm</v>
          </cell>
        </row>
        <row r="40">
          <cell r="A40" t="str">
            <v>Nguyễn Thị Kiều Oanh</v>
          </cell>
          <cell r="B40">
            <v>381156240</v>
          </cell>
          <cell r="C40" t="str">
            <v>Cà Mau</v>
          </cell>
          <cell r="D40" t="str">
            <v>Cà Mau</v>
          </cell>
          <cell r="E40" t="str">
            <v>Cá mai</v>
          </cell>
        </row>
        <row r="41">
          <cell r="A41" t="str">
            <v>Nguyễn Thị Hồng Tơ</v>
          </cell>
          <cell r="B41">
            <v>381222859</v>
          </cell>
          <cell r="C41" t="str">
            <v>Cái Đước - Cà Mau</v>
          </cell>
          <cell r="D41" t="str">
            <v>Cà Mau</v>
          </cell>
          <cell r="E41" t="str">
            <v>Cá mai</v>
          </cell>
        </row>
        <row r="42">
          <cell r="A42" t="str">
            <v>Phạm Thị Ngọc</v>
          </cell>
          <cell r="B42">
            <v>220557300</v>
          </cell>
          <cell r="C42" t="str">
            <v>Nha Trang - Khánh Hoà</v>
          </cell>
          <cell r="D42" t="str">
            <v>Khánh Hoà</v>
          </cell>
          <cell r="E42" t="str">
            <v>Cá mai</v>
          </cell>
        </row>
        <row r="43">
          <cell r="A43" t="str">
            <v>Võ Thị Huyền</v>
          </cell>
          <cell r="B43">
            <v>370615318</v>
          </cell>
          <cell r="C43" t="str">
            <v>Gò Quao - Kiên Giang</v>
          </cell>
          <cell r="D43" t="str">
            <v>Kiên Giang</v>
          </cell>
          <cell r="E43" t="str">
            <v>Cá mai, cá đổng, mực</v>
          </cell>
        </row>
        <row r="44">
          <cell r="A44" t="str">
            <v>Nguyễn Thị Bé Hai</v>
          </cell>
          <cell r="B44">
            <v>370825748</v>
          </cell>
          <cell r="C44" t="str">
            <v>Gò Quao - Kiên Giang</v>
          </cell>
          <cell r="D44" t="str">
            <v>Kiên Giang</v>
          </cell>
          <cell r="E44" t="str">
            <v>Cá mai, cá đổng, mực</v>
          </cell>
        </row>
        <row r="45">
          <cell r="A45" t="str">
            <v>Lâm Thị Loan</v>
          </cell>
          <cell r="B45">
            <v>370698949</v>
          </cell>
          <cell r="C45" t="str">
            <v>Hòn Đất, Kiên Giang</v>
          </cell>
          <cell r="D45" t="str">
            <v>Kiên Giang</v>
          </cell>
          <cell r="E45" t="str">
            <v>KG 90428TS, KG90139TS, KG91737TS</v>
          </cell>
        </row>
        <row r="46">
          <cell r="A46" t="str">
            <v>Vũ Thị Lan</v>
          </cell>
          <cell r="B46">
            <v>370803567</v>
          </cell>
          <cell r="C46" t="str">
            <v>Kiên lương - Kiên Giang</v>
          </cell>
          <cell r="D46" t="str">
            <v>Kiên Giang</v>
          </cell>
          <cell r="E46" t="str">
            <v>Cá mai, cá đổng, mực</v>
          </cell>
        </row>
        <row r="47">
          <cell r="A47" t="str">
            <v>Trương Quốc Tuấn</v>
          </cell>
          <cell r="B47">
            <v>370004125</v>
          </cell>
          <cell r="C47" t="str">
            <v>Rạch Giá - Kiên Giang</v>
          </cell>
          <cell r="D47" t="str">
            <v>Kiên Giang</v>
          </cell>
          <cell r="E47" t="str">
            <v>Cá mai, cá đổng, mực</v>
          </cell>
        </row>
        <row r="48">
          <cell r="A48" t="str">
            <v>Nguyễn Văn Hải</v>
          </cell>
          <cell r="B48">
            <v>370033286</v>
          </cell>
          <cell r="C48" t="str">
            <v>Rạch Giá - Kiên Giang</v>
          </cell>
          <cell r="D48" t="str">
            <v>Kiên Giang</v>
          </cell>
          <cell r="E48" t="str">
            <v>Mực</v>
          </cell>
        </row>
        <row r="49">
          <cell r="A49" t="str">
            <v>Huỳnh Thị Kiều</v>
          </cell>
          <cell r="B49">
            <v>370047763</v>
          </cell>
          <cell r="C49" t="str">
            <v>Rạch Giá - Kiên Giang</v>
          </cell>
          <cell r="D49" t="str">
            <v>Kiên Giang</v>
          </cell>
          <cell r="E49" t="str">
            <v>Mực</v>
          </cell>
        </row>
        <row r="50">
          <cell r="A50" t="str">
            <v>Nguyễn Thị Kim Vân</v>
          </cell>
          <cell r="B50">
            <v>370054438</v>
          </cell>
          <cell r="C50" t="str">
            <v>Rạch Giá - Kiên Giang</v>
          </cell>
          <cell r="D50" t="str">
            <v>Kiên Giang</v>
          </cell>
          <cell r="E50" t="str">
            <v>Cá chỉ vàng</v>
          </cell>
        </row>
        <row r="51">
          <cell r="A51" t="str">
            <v>Phan Quốc Việt</v>
          </cell>
          <cell r="B51">
            <v>370209938</v>
          </cell>
          <cell r="C51" t="str">
            <v>Rạch Giá - Kiên Giang</v>
          </cell>
          <cell r="D51" t="str">
            <v>Kiên Giang</v>
          </cell>
          <cell r="E51" t="str">
            <v>Mực</v>
          </cell>
        </row>
        <row r="52">
          <cell r="A52" t="str">
            <v>Phạm Thị Bảy</v>
          </cell>
          <cell r="B52">
            <v>370324838</v>
          </cell>
          <cell r="C52" t="str">
            <v>Rạch Giá - Kiên Giang</v>
          </cell>
          <cell r="D52" t="str">
            <v>Kiên Giang</v>
          </cell>
          <cell r="E52" t="str">
            <v>Cá mai, cá đổng, mực</v>
          </cell>
        </row>
        <row r="53">
          <cell r="A53" t="str">
            <v>Tiêu Vĩnh Phát</v>
          </cell>
          <cell r="B53">
            <v>370511387</v>
          </cell>
          <cell r="C53" t="str">
            <v>Rạch Giá - Kiên Giang</v>
          </cell>
          <cell r="D53" t="str">
            <v>Kiên Giang</v>
          </cell>
          <cell r="E53" t="str">
            <v>Cá chỉ vàng</v>
          </cell>
        </row>
        <row r="54">
          <cell r="A54" t="str">
            <v>Phan Quốc Vũ</v>
          </cell>
          <cell r="B54">
            <v>370782417</v>
          </cell>
          <cell r="C54" t="str">
            <v>Rạch Giá - Kiên Giang</v>
          </cell>
          <cell r="D54" t="str">
            <v>Kiên Giang</v>
          </cell>
          <cell r="E54" t="str">
            <v>Mực</v>
          </cell>
        </row>
        <row r="55">
          <cell r="A55" t="str">
            <v>Vương Hải Thạnh</v>
          </cell>
          <cell r="B55">
            <v>370948627</v>
          </cell>
          <cell r="C55" t="str">
            <v>Rạch Giá - Kiên Giang</v>
          </cell>
          <cell r="D55" t="str">
            <v>Kiên Giang</v>
          </cell>
          <cell r="E55" t="str">
            <v>Cá chỉ vàng</v>
          </cell>
        </row>
        <row r="56">
          <cell r="A56" t="str">
            <v>Trần Huỳnh Em</v>
          </cell>
          <cell r="B56">
            <v>371008704</v>
          </cell>
          <cell r="C56" t="str">
            <v>Rạch Giá - Kiên Giang</v>
          </cell>
          <cell r="D56" t="str">
            <v>Kiên Giang</v>
          </cell>
          <cell r="E56" t="str">
            <v>Mực</v>
          </cell>
        </row>
        <row r="57">
          <cell r="A57" t="str">
            <v>Lê Hoàng Long</v>
          </cell>
          <cell r="B57">
            <v>371139593</v>
          </cell>
          <cell r="C57" t="str">
            <v>Rạch Giá - Kiên Giang</v>
          </cell>
          <cell r="D57" t="str">
            <v>Kiên Giang</v>
          </cell>
          <cell r="E57" t="str">
            <v>Cá chỉ vàng</v>
          </cell>
        </row>
        <row r="58">
          <cell r="A58" t="str">
            <v>Trần Ngọc Quyên</v>
          </cell>
          <cell r="B58">
            <v>371166950</v>
          </cell>
          <cell r="C58" t="str">
            <v>Rạch Giá - Kiên Giang</v>
          </cell>
          <cell r="D58" t="str">
            <v>Kiên Giang</v>
          </cell>
          <cell r="E58" t="str">
            <v>Cá chỉ vàng</v>
          </cell>
        </row>
        <row r="59">
          <cell r="A59" t="str">
            <v>Trần Thị Tuyết</v>
          </cell>
          <cell r="B59">
            <v>370261883</v>
          </cell>
          <cell r="C59" t="str">
            <v>Vĩnh Thuận - Kiên Giang</v>
          </cell>
          <cell r="D59" t="str">
            <v>Kiên Giang</v>
          </cell>
          <cell r="E59" t="str">
            <v>Cá mai, cá đổng, mực</v>
          </cell>
        </row>
        <row r="60">
          <cell r="A60" t="str">
            <v>Lê Thị Kim Thanh</v>
          </cell>
          <cell r="B60">
            <v>311514350</v>
          </cell>
          <cell r="C60" t="str">
            <v>Châu Thành - Tiền Giang</v>
          </cell>
          <cell r="D60" t="str">
            <v>Tiền Giang</v>
          </cell>
          <cell r="E60" t="str">
            <v>Cá chỉ vàng</v>
          </cell>
        </row>
        <row r="61">
          <cell r="A61" t="str">
            <v>Lê Thị Kim Liên</v>
          </cell>
          <cell r="B61">
            <v>311704830</v>
          </cell>
          <cell r="C61" t="str">
            <v>Châu Thành - Tiền Giang</v>
          </cell>
          <cell r="D61" t="str">
            <v>Tiền Giang</v>
          </cell>
          <cell r="E61" t="str">
            <v>Cá chỉ vàng</v>
          </cell>
        </row>
        <row r="62">
          <cell r="A62" t="str">
            <v>Nguyễn Thị Mộng Tuyền</v>
          </cell>
          <cell r="B62">
            <v>311318331</v>
          </cell>
          <cell r="C62" t="str">
            <v>Gò Công Đông - Tiền Giang</v>
          </cell>
          <cell r="D62" t="str">
            <v>Tiền Giang</v>
          </cell>
          <cell r="E62" t="str">
            <v>Cá chỉ vàng</v>
          </cell>
        </row>
        <row r="63">
          <cell r="A63" t="str">
            <v>Đỗ Thị Hoàng Mai</v>
          </cell>
          <cell r="B63">
            <v>310882191</v>
          </cell>
          <cell r="C63" t="str">
            <v>Gò Công Tây - Tiền Giang</v>
          </cell>
          <cell r="D63" t="str">
            <v>Tiền Giang</v>
          </cell>
          <cell r="E63" t="str">
            <v>Cá chỉ vàng</v>
          </cell>
        </row>
        <row r="64">
          <cell r="A64" t="str">
            <v>Phạm Thị Chính</v>
          </cell>
          <cell r="B64">
            <v>310882158</v>
          </cell>
          <cell r="C64" t="str">
            <v xml:space="preserve">Gò Công Tây - Tiền Giang </v>
          </cell>
          <cell r="D64" t="str">
            <v>Tiền Giang</v>
          </cell>
          <cell r="E64" t="str">
            <v>Cá chỉ vàng</v>
          </cell>
        </row>
        <row r="65">
          <cell r="A65" t="str">
            <v>Trần Thị Lang</v>
          </cell>
          <cell r="B65">
            <v>310033074</v>
          </cell>
          <cell r="C65" t="str">
            <v>Mỹ Tho - Tiền Giang</v>
          </cell>
          <cell r="D65" t="str">
            <v>Tiền Giang</v>
          </cell>
          <cell r="E65" t="str">
            <v>Cá chỉ vàng</v>
          </cell>
        </row>
        <row r="66">
          <cell r="A66" t="str">
            <v>Lê Văn Thành</v>
          </cell>
          <cell r="B66">
            <v>310526150</v>
          </cell>
          <cell r="C66" t="str">
            <v>Mỹ Tho - Tiền Giang</v>
          </cell>
          <cell r="D66" t="str">
            <v>Tiền Giang</v>
          </cell>
          <cell r="E66" t="str">
            <v>Cá chỉ vàng</v>
          </cell>
        </row>
        <row r="67">
          <cell r="A67" t="str">
            <v>Nguyễn Văn Lắm</v>
          </cell>
          <cell r="B67">
            <v>310703274</v>
          </cell>
          <cell r="C67" t="str">
            <v>Mỹ Tho - Tiền Giang</v>
          </cell>
          <cell r="D67" t="str">
            <v>Tiền Giang</v>
          </cell>
          <cell r="E67" t="str">
            <v>Cá chỉ vàng</v>
          </cell>
        </row>
        <row r="68">
          <cell r="A68" t="str">
            <v>Phạm Thị Ngọc</v>
          </cell>
          <cell r="B68">
            <v>273042454</v>
          </cell>
          <cell r="C68" t="str">
            <v>Bà Rịa Vũng Tàu</v>
          </cell>
          <cell r="D68" t="str">
            <v>Vũng Tàu</v>
          </cell>
          <cell r="E68" t="str">
            <v>Br 7799TS</v>
          </cell>
        </row>
        <row r="69">
          <cell r="A69" t="str">
            <v>Võ Thị Bảy</v>
          </cell>
          <cell r="B69">
            <v>270106056</v>
          </cell>
          <cell r="C69" t="str">
            <v>Vũng Tàu</v>
          </cell>
          <cell r="D69" t="str">
            <v>Vũng Tàu</v>
          </cell>
          <cell r="E69" t="str">
            <v>Br 4147TS</v>
          </cell>
        </row>
        <row r="70">
          <cell r="A70" t="str">
            <v>Võ Văn Bá</v>
          </cell>
          <cell r="B70">
            <v>270176684</v>
          </cell>
          <cell r="C70" t="str">
            <v>Vũng Tàu</v>
          </cell>
          <cell r="D70" t="str">
            <v>Vũng Tàu</v>
          </cell>
          <cell r="E70" t="str">
            <v>Br 5400TS</v>
          </cell>
        </row>
        <row r="71">
          <cell r="A71" t="str">
            <v>Nguyễn Thanh Vân</v>
          </cell>
          <cell r="B71">
            <v>270176960</v>
          </cell>
          <cell r="C71" t="str">
            <v>Vũng Tàu</v>
          </cell>
          <cell r="D71" t="str">
            <v>Vũng Tàu</v>
          </cell>
          <cell r="E71" t="str">
            <v>Br 4437TS, Br 4516TS</v>
          </cell>
        </row>
        <row r="72">
          <cell r="A72" t="str">
            <v>Trương Văn Mình</v>
          </cell>
          <cell r="B72">
            <v>273017840</v>
          </cell>
          <cell r="C72" t="str">
            <v>Long Điền - Vũng Tàu</v>
          </cell>
          <cell r="D72" t="str">
            <v>Vũng Tàu</v>
          </cell>
          <cell r="E72" t="str">
            <v>Cá chỉ vàng</v>
          </cell>
        </row>
        <row r="73">
          <cell r="A73" t="str">
            <v>Nguyễn Ngọc Anh</v>
          </cell>
          <cell r="B73">
            <v>273017843</v>
          </cell>
          <cell r="C73" t="str">
            <v>Long Điền - Vũng Tàu</v>
          </cell>
          <cell r="D73" t="str">
            <v>Vũng Tàu</v>
          </cell>
          <cell r="E73" t="str">
            <v>Cá chỉ vàng</v>
          </cell>
        </row>
        <row r="74">
          <cell r="A74" t="str">
            <v>Ngô Văn Vàng</v>
          </cell>
          <cell r="B74">
            <v>190253143</v>
          </cell>
          <cell r="C74" t="str">
            <v>Vũng Tàu</v>
          </cell>
          <cell r="D74" t="str">
            <v>Vũng Tàu</v>
          </cell>
          <cell r="E74" t="str">
            <v>Mực</v>
          </cell>
        </row>
        <row r="75">
          <cell r="A75" t="str">
            <v>Nguyễn Hành</v>
          </cell>
          <cell r="B75">
            <v>190524479</v>
          </cell>
          <cell r="C75" t="str">
            <v>Vũng Tàu</v>
          </cell>
          <cell r="D75" t="str">
            <v>Vũng Tàu</v>
          </cell>
          <cell r="E75" t="str">
            <v>Mực</v>
          </cell>
        </row>
        <row r="76">
          <cell r="A76" t="str">
            <v>Lương Âm</v>
          </cell>
          <cell r="B76">
            <v>211161439</v>
          </cell>
          <cell r="C76" t="str">
            <v>Vũng Tàu</v>
          </cell>
          <cell r="D76" t="str">
            <v>Vũng Tàu</v>
          </cell>
          <cell r="E76" t="str">
            <v>Mực</v>
          </cell>
        </row>
        <row r="77">
          <cell r="A77" t="str">
            <v>Nguyễn Văn Tư</v>
          </cell>
          <cell r="B77">
            <v>260456563</v>
          </cell>
          <cell r="C77" t="str">
            <v>Vũng Tàu</v>
          </cell>
          <cell r="D77" t="str">
            <v>Vũng Tàu</v>
          </cell>
          <cell r="E77" t="str">
            <v>Mực</v>
          </cell>
        </row>
        <row r="78">
          <cell r="A78" t="str">
            <v>Nguyễn Văn Đức</v>
          </cell>
          <cell r="B78">
            <v>261183075</v>
          </cell>
          <cell r="C78" t="str">
            <v>Vũng Tàu</v>
          </cell>
          <cell r="D78" t="str">
            <v>Vũng Tàu</v>
          </cell>
          <cell r="E78" t="str">
            <v>Mực</v>
          </cell>
        </row>
        <row r="79">
          <cell r="A79" t="str">
            <v>Hồ Thị Mỹ</v>
          </cell>
          <cell r="B79">
            <v>270986506</v>
          </cell>
          <cell r="C79" t="str">
            <v>Vũng Tàu</v>
          </cell>
          <cell r="D79" t="str">
            <v>Vũng Tàu</v>
          </cell>
          <cell r="E79" t="str">
            <v>Cá bò</v>
          </cell>
        </row>
        <row r="80">
          <cell r="A80" t="str">
            <v>Nguyễn Thanh Vinh</v>
          </cell>
          <cell r="B80">
            <v>271181056</v>
          </cell>
          <cell r="C80" t="str">
            <v>Vũng Tàu</v>
          </cell>
          <cell r="D80" t="str">
            <v>Vũng Tàu</v>
          </cell>
          <cell r="E80" t="str">
            <v>Mực</v>
          </cell>
        </row>
        <row r="81">
          <cell r="A81" t="str">
            <v>Đỗ Văn Tâm</v>
          </cell>
          <cell r="B81">
            <v>271642418</v>
          </cell>
          <cell r="C81" t="str">
            <v>Vũng Tàu</v>
          </cell>
          <cell r="D81" t="str">
            <v>Vũng Tàu</v>
          </cell>
          <cell r="E81" t="str">
            <v>Cá bò</v>
          </cell>
        </row>
        <row r="82">
          <cell r="A82" t="str">
            <v>Nguyễn Đức Tiến</v>
          </cell>
          <cell r="B82">
            <v>273249576</v>
          </cell>
          <cell r="C82" t="str">
            <v>Vũng Tàu</v>
          </cell>
          <cell r="D82" t="str">
            <v>Vũng Tàu</v>
          </cell>
          <cell r="E82" t="str">
            <v>Cá bò</v>
          </cell>
        </row>
        <row r="83">
          <cell r="A83" t="str">
            <v>Trương Văn Minh</v>
          </cell>
          <cell r="B83">
            <v>273017840</v>
          </cell>
          <cell r="C83" t="str">
            <v>Tân Phước - Long Điền</v>
          </cell>
          <cell r="D83" t="str">
            <v>Vũng Tàu</v>
          </cell>
          <cell r="E83" t="str">
            <v>Cá chỉ vàng</v>
          </cell>
        </row>
        <row r="84">
          <cell r="A84" t="str">
            <v>Quang Minh</v>
          </cell>
          <cell r="B84">
            <v>370902819</v>
          </cell>
          <cell r="C84" t="str">
            <v>Rạch Giá - Kiên Giang</v>
          </cell>
          <cell r="D84" t="str">
            <v>Kiên Giang</v>
          </cell>
          <cell r="E84" t="str">
            <v>Cá chỉ vàng</v>
          </cell>
        </row>
        <row r="85">
          <cell r="A85" t="str">
            <v>Nguyễn Thị Thơm</v>
          </cell>
          <cell r="B85">
            <v>320892578</v>
          </cell>
          <cell r="C85" t="str">
            <v>Chợ Lách - Bến tre</v>
          </cell>
          <cell r="D85" t="str">
            <v>Bến Tre</v>
          </cell>
        </row>
        <row r="86">
          <cell r="A86" t="str">
            <v>Nguyễn Thị Tuyết</v>
          </cell>
          <cell r="B86">
            <v>310703480</v>
          </cell>
          <cell r="C86" t="str">
            <v>Cai Lậy - Tiền Giang</v>
          </cell>
          <cell r="D86" t="str">
            <v>Tiền Giang</v>
          </cell>
          <cell r="E86">
            <v>0</v>
          </cell>
        </row>
        <row r="87">
          <cell r="A87" t="str">
            <v>Lương Âm</v>
          </cell>
          <cell r="B87">
            <v>211161439</v>
          </cell>
          <cell r="C87" t="str">
            <v>Vũng Tàu</v>
          </cell>
          <cell r="D87" t="str">
            <v>Vũng Tàu</v>
          </cell>
          <cell r="E87" t="str">
            <v>Mực</v>
          </cell>
        </row>
        <row r="88">
          <cell r="A88" t="str">
            <v>Nguyễn Minh Trí</v>
          </cell>
          <cell r="B88">
            <v>381156256</v>
          </cell>
          <cell r="C88" t="str">
            <v>Ngọc Hiển - Cà Mau</v>
          </cell>
          <cell r="D88" t="str">
            <v>Cà Mau</v>
          </cell>
          <cell r="E88">
            <v>0</v>
          </cell>
        </row>
        <row r="89">
          <cell r="A89" t="str">
            <v>Nguyễn Văn Lâm</v>
          </cell>
          <cell r="B89">
            <v>320892452</v>
          </cell>
          <cell r="C89" t="str">
            <v>Bình Đại - Bến Tre</v>
          </cell>
          <cell r="D89" t="str">
            <v>Bến Tre</v>
          </cell>
          <cell r="E89">
            <v>0</v>
          </cell>
        </row>
        <row r="90">
          <cell r="A90" t="str">
            <v>Trần Thị Mộng Điềm</v>
          </cell>
          <cell r="B90">
            <v>271645628</v>
          </cell>
          <cell r="C90" t="str">
            <v>Vũng Tàu</v>
          </cell>
          <cell r="D90" t="str">
            <v>Vũng Tàu</v>
          </cell>
          <cell r="E90" t="str">
            <v>Cá bò</v>
          </cell>
        </row>
        <row r="91">
          <cell r="A91" t="str">
            <v>Đỗ Tư</v>
          </cell>
          <cell r="B91">
            <v>270065116</v>
          </cell>
          <cell r="C91" t="str">
            <v>Vũng Tàu</v>
          </cell>
          <cell r="D91" t="str">
            <v>Vũng Tàu</v>
          </cell>
          <cell r="E91" t="str">
            <v>Cá bò</v>
          </cell>
        </row>
      </sheetData>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Times"/>
      <sheetName val="Vine"/>
      <sheetName val="Sheet3"/>
      <sheetName val="Sheet1"/>
      <sheetName val="Sheet2"/>
    </sheetNames>
    <sheetDataSet>
      <sheetData sheetId="0" refreshError="1">
        <row r="5">
          <cell r="B5" t="str">
            <v>Quách Thị Nhiên</v>
          </cell>
          <cell r="C5">
            <v>350422970</v>
          </cell>
        </row>
        <row r="6">
          <cell r="B6" t="str">
            <v>Phạm Thị Mỹ Liên</v>
          </cell>
          <cell r="C6">
            <v>351378834</v>
          </cell>
        </row>
        <row r="7">
          <cell r="B7" t="str">
            <v>Phan Thị Kim Hoàn</v>
          </cell>
          <cell r="C7">
            <v>350791482</v>
          </cell>
        </row>
        <row r="8">
          <cell r="B8" t="str">
            <v>Nguyễn Thị Kiều Oanh</v>
          </cell>
          <cell r="C8">
            <v>381156240</v>
          </cell>
        </row>
        <row r="9">
          <cell r="B9" t="str">
            <v>Nguyễn Thị Hồng Tơ</v>
          </cell>
          <cell r="C9">
            <v>381222859</v>
          </cell>
        </row>
        <row r="10">
          <cell r="B10" t="str">
            <v>Nguyễn Thị Bé Hai</v>
          </cell>
          <cell r="C10">
            <v>370825748</v>
          </cell>
        </row>
        <row r="11">
          <cell r="B11" t="str">
            <v>Trần Thị Tuyết</v>
          </cell>
          <cell r="C11">
            <v>370261883</v>
          </cell>
        </row>
        <row r="12">
          <cell r="B12" t="str">
            <v>Võ Thị Huyền</v>
          </cell>
          <cell r="C12">
            <v>370615318</v>
          </cell>
        </row>
        <row r="13">
          <cell r="B13" t="str">
            <v>Phạm Thị Bảy</v>
          </cell>
          <cell r="C13">
            <v>370324838</v>
          </cell>
        </row>
        <row r="14">
          <cell r="B14" t="str">
            <v>Trương Quốc Tuấn</v>
          </cell>
          <cell r="C14">
            <v>370004125</v>
          </cell>
        </row>
        <row r="15">
          <cell r="B15" t="str">
            <v>Vũ Thị Lan</v>
          </cell>
          <cell r="C15">
            <v>370803567</v>
          </cell>
        </row>
        <row r="16">
          <cell r="B16" t="str">
            <v>Nguyễn Hành</v>
          </cell>
          <cell r="C16">
            <v>190524479</v>
          </cell>
        </row>
        <row r="17">
          <cell r="B17" t="str">
            <v>Ngô Văn Vàng</v>
          </cell>
          <cell r="C17">
            <v>190253143</v>
          </cell>
        </row>
        <row r="18">
          <cell r="B18" t="str">
            <v>Nguyễn Văn Tư</v>
          </cell>
          <cell r="C18">
            <v>260456563</v>
          </cell>
        </row>
        <row r="19">
          <cell r="B19" t="str">
            <v>Nguyễn Thanh Vinh</v>
          </cell>
          <cell r="C19">
            <v>271181056</v>
          </cell>
        </row>
        <row r="20">
          <cell r="B20" t="str">
            <v>Nguyễn Văn Đức</v>
          </cell>
          <cell r="C20">
            <v>261183075</v>
          </cell>
        </row>
        <row r="21">
          <cell r="B21" t="str">
            <v>Lương Âm</v>
          </cell>
          <cell r="C21">
            <v>211161439</v>
          </cell>
        </row>
        <row r="22">
          <cell r="B22" t="str">
            <v>Đỗ Văn Tâm</v>
          </cell>
          <cell r="C22">
            <v>271642418</v>
          </cell>
        </row>
        <row r="23">
          <cell r="B23" t="str">
            <v>Đỗ Tư</v>
          </cell>
          <cell r="C23">
            <v>270065116</v>
          </cell>
        </row>
        <row r="24">
          <cell r="B24" t="str">
            <v>Trần Thị Mộng Điềm</v>
          </cell>
        </row>
        <row r="25">
          <cell r="B25" t="str">
            <v>Hồ Thị Mỹ</v>
          </cell>
          <cell r="C25">
            <v>270986506</v>
          </cell>
        </row>
        <row r="26">
          <cell r="B26" t="str">
            <v>Nguyễn Đức Tiến</v>
          </cell>
          <cell r="C26">
            <v>273249576</v>
          </cell>
        </row>
        <row r="27">
          <cell r="B27" t="str">
            <v>Nguyễn Ngọc Anh</v>
          </cell>
          <cell r="C27">
            <v>273017843</v>
          </cell>
        </row>
        <row r="28">
          <cell r="B28" t="str">
            <v>Trương Văn Mình</v>
          </cell>
          <cell r="C28">
            <v>273017840</v>
          </cell>
        </row>
        <row r="29">
          <cell r="B29" t="str">
            <v>Phạm Thị Ngọc</v>
          </cell>
          <cell r="C29">
            <v>220557300</v>
          </cell>
        </row>
        <row r="30">
          <cell r="B30" t="str">
            <v>Trương Thị Mỉm</v>
          </cell>
          <cell r="C30">
            <v>320897817</v>
          </cell>
        </row>
        <row r="31">
          <cell r="B31" t="str">
            <v>Lê Thị Diễm</v>
          </cell>
          <cell r="C31">
            <v>320878272</v>
          </cell>
        </row>
        <row r="32">
          <cell r="B32" t="str">
            <v>Trần Thị Nê</v>
          </cell>
          <cell r="C32">
            <v>320747922</v>
          </cell>
        </row>
        <row r="33">
          <cell r="B33" t="str">
            <v>Nguyễn Thị Loan</v>
          </cell>
          <cell r="C33">
            <v>321009246</v>
          </cell>
        </row>
        <row r="34">
          <cell r="B34" t="str">
            <v>Huỳnh Ngọc Thu</v>
          </cell>
          <cell r="C34">
            <v>320522056</v>
          </cell>
        </row>
        <row r="35">
          <cell r="B35" t="str">
            <v>Trần Ngọc Quyên</v>
          </cell>
          <cell r="C35">
            <v>371166950</v>
          </cell>
        </row>
        <row r="36">
          <cell r="B36" t="str">
            <v>Tiêu Vĩnh Phát</v>
          </cell>
          <cell r="C36">
            <v>370511387</v>
          </cell>
        </row>
        <row r="37">
          <cell r="B37" t="str">
            <v>Vương Hải Thạnh</v>
          </cell>
          <cell r="C37">
            <v>370948627</v>
          </cell>
        </row>
        <row r="38">
          <cell r="B38" t="str">
            <v>Lê Hoàng Long</v>
          </cell>
          <cell r="C38">
            <v>371139593</v>
          </cell>
        </row>
        <row r="39">
          <cell r="B39" t="str">
            <v>Quang Minh</v>
          </cell>
          <cell r="C39">
            <v>370902819</v>
          </cell>
        </row>
        <row r="40">
          <cell r="B40" t="str">
            <v>Phạm Thị Bảy</v>
          </cell>
          <cell r="C40">
            <v>370324838</v>
          </cell>
        </row>
        <row r="41">
          <cell r="B41" t="str">
            <v>Trần Thị Lang</v>
          </cell>
          <cell r="C41">
            <v>310033074</v>
          </cell>
        </row>
        <row r="42">
          <cell r="B42" t="str">
            <v>Lê Văn Thành</v>
          </cell>
          <cell r="C42">
            <v>310526150</v>
          </cell>
        </row>
        <row r="43">
          <cell r="B43" t="str">
            <v>Nguyễn Văn Lắm</v>
          </cell>
          <cell r="C43">
            <v>310703274</v>
          </cell>
        </row>
        <row r="44">
          <cell r="B44" t="str">
            <v>Đỗ Thị Hoàng Mai</v>
          </cell>
          <cell r="C44">
            <v>310882191</v>
          </cell>
        </row>
        <row r="45">
          <cell r="B45" t="str">
            <v>Nguyễn Thị Kim Vân</v>
          </cell>
          <cell r="C45">
            <v>370054438</v>
          </cell>
        </row>
        <row r="46">
          <cell r="B46" t="str">
            <v>Phạm Thị Chính</v>
          </cell>
          <cell r="C46">
            <v>310882158</v>
          </cell>
        </row>
        <row r="47">
          <cell r="B47" t="str">
            <v>Lê Thị Kim Liên</v>
          </cell>
          <cell r="C47">
            <v>311704830</v>
          </cell>
        </row>
        <row r="48">
          <cell r="B48" t="str">
            <v>Lê Thị Kim Thanh</v>
          </cell>
          <cell r="C48">
            <v>311514350</v>
          </cell>
        </row>
        <row r="49">
          <cell r="B49" t="str">
            <v>Nguyễn Thị Mộng Tuyền</v>
          </cell>
          <cell r="C49">
            <v>311318331</v>
          </cell>
        </row>
        <row r="50">
          <cell r="B50" t="str">
            <v>Nguyễn Văn Nhân</v>
          </cell>
          <cell r="C50">
            <v>261005222</v>
          </cell>
        </row>
        <row r="51">
          <cell r="B51" t="str">
            <v>Lê Thị Diệu</v>
          </cell>
          <cell r="C51">
            <v>250746332</v>
          </cell>
        </row>
        <row r="52">
          <cell r="B52" t="str">
            <v>Lê Thị Thiện Em</v>
          </cell>
          <cell r="C52">
            <v>260682094</v>
          </cell>
        </row>
        <row r="53">
          <cell r="B53" t="str">
            <v>Trần Văn An</v>
          </cell>
          <cell r="C53">
            <v>260690910</v>
          </cell>
        </row>
        <row r="54">
          <cell r="B54" t="str">
            <v>Nguyễn Văn Hạnh</v>
          </cell>
          <cell r="C54">
            <v>260850613</v>
          </cell>
        </row>
        <row r="55">
          <cell r="B55" t="str">
            <v>Nguyễn Thanh Bình</v>
          </cell>
          <cell r="C55">
            <v>260178873</v>
          </cell>
        </row>
        <row r="56">
          <cell r="B56" t="str">
            <v>Trần Thị Thu Hiếu</v>
          </cell>
          <cell r="C56">
            <v>280853616</v>
          </cell>
        </row>
        <row r="57">
          <cell r="B57" t="str">
            <v>Nguyễn Thị Hội</v>
          </cell>
          <cell r="C57" t="str">
            <v>020714486</v>
          </cell>
        </row>
        <row r="58">
          <cell r="B58" t="str">
            <v>Trần Huỳnh Em</v>
          </cell>
          <cell r="C58">
            <v>371008704</v>
          </cell>
        </row>
        <row r="59">
          <cell r="B59" t="str">
            <v>Phan Quốc Vũ</v>
          </cell>
          <cell r="C59">
            <v>370782417</v>
          </cell>
        </row>
        <row r="60">
          <cell r="B60" t="str">
            <v>Nguyễn Văn Hải</v>
          </cell>
          <cell r="C60">
            <v>370033286</v>
          </cell>
        </row>
        <row r="61">
          <cell r="B61" t="str">
            <v>Huỳnh Thị Kiều</v>
          </cell>
          <cell r="C61">
            <v>370047763</v>
          </cell>
        </row>
        <row r="62">
          <cell r="B62" t="str">
            <v>Nguyễn Hữu Đăng Thi</v>
          </cell>
          <cell r="C62" t="str">
            <v>023286667</v>
          </cell>
        </row>
        <row r="63">
          <cell r="B63" t="str">
            <v>Phan Quốc Việt</v>
          </cell>
          <cell r="C63">
            <v>370209938</v>
          </cell>
        </row>
        <row r="64">
          <cell r="B64" t="str">
            <v>Nguyễn Văn Nam</v>
          </cell>
        </row>
        <row r="65">
          <cell r="B65" t="str">
            <v>Trần Văn Thành</v>
          </cell>
        </row>
        <row r="66">
          <cell r="B66" t="str">
            <v>Trần Văn Mạnh</v>
          </cell>
        </row>
        <row r="67">
          <cell r="B67" t="str">
            <v>Lê Văn Nuôi</v>
          </cell>
        </row>
        <row r="68">
          <cell r="B68" t="str">
            <v>Trần Thị Linh</v>
          </cell>
        </row>
        <row r="69">
          <cell r="B69" t="str">
            <v>Nguyễn Thái Lâm</v>
          </cell>
        </row>
        <row r="70">
          <cell r="B70" t="str">
            <v>Nguyễn Minh Trí</v>
          </cell>
        </row>
      </sheetData>
      <sheetData sheetId="1" refreshError="1"/>
      <sheetData sheetId="2" refreshError="1"/>
      <sheetData sheetId="3" refreshError="1"/>
      <sheetData sheetId="4"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Vine"/>
    </sheetNames>
    <sheetDataSet>
      <sheetData sheetId="0" refreshError="1">
        <row r="5">
          <cell r="A5">
            <v>0</v>
          </cell>
          <cell r="B5">
            <v>0</v>
          </cell>
          <cell r="C5" t="str">
            <v>cá chai ghép</v>
          </cell>
          <cell r="D5">
            <v>6.5</v>
          </cell>
          <cell r="E5">
            <v>0</v>
          </cell>
        </row>
        <row r="6">
          <cell r="A6">
            <v>0</v>
          </cell>
          <cell r="B6">
            <v>0</v>
          </cell>
          <cell r="C6" t="str">
            <v>Ghẹ</v>
          </cell>
          <cell r="D6">
            <v>8</v>
          </cell>
          <cell r="E6">
            <v>0</v>
          </cell>
        </row>
        <row r="7">
          <cell r="A7">
            <v>0</v>
          </cell>
          <cell r="B7">
            <v>0</v>
          </cell>
          <cell r="C7">
            <v>0</v>
          </cell>
          <cell r="D7">
            <v>0</v>
          </cell>
          <cell r="E7">
            <v>0</v>
          </cell>
        </row>
        <row r="8">
          <cell r="A8">
            <v>0</v>
          </cell>
          <cell r="B8">
            <v>0</v>
          </cell>
          <cell r="C8">
            <v>0</v>
          </cell>
          <cell r="D8">
            <v>0</v>
          </cell>
        </row>
        <row r="9">
          <cell r="A9">
            <v>0</v>
          </cell>
          <cell r="B9">
            <v>0</v>
          </cell>
          <cell r="C9">
            <v>0</v>
          </cell>
          <cell r="D9">
            <v>0</v>
          </cell>
          <cell r="E9">
            <v>0</v>
          </cell>
        </row>
        <row r="10">
          <cell r="A10" t="str">
            <v>Người bán</v>
          </cell>
          <cell r="B10">
            <v>0</v>
          </cell>
          <cell r="C10">
            <v>0</v>
          </cell>
          <cell r="D10" t="str">
            <v>Tỉnh</v>
          </cell>
          <cell r="E10" t="str">
            <v>Tên mặt hàng</v>
          </cell>
        </row>
        <row r="11">
          <cell r="A11" t="str">
            <v>Họ tên</v>
          </cell>
          <cell r="B11" t="str">
            <v>CMND</v>
          </cell>
          <cell r="C11" t="str">
            <v>Địa chỉ</v>
          </cell>
          <cell r="D11">
            <v>0</v>
          </cell>
        </row>
        <row r="12">
          <cell r="A12" t="str">
            <v>Võ Văn Thắng</v>
          </cell>
          <cell r="B12">
            <v>320044169</v>
          </cell>
          <cell r="C12" t="str">
            <v>Ba Tri - Bến Tre</v>
          </cell>
          <cell r="D12" t="str">
            <v>Bến Tre</v>
          </cell>
        </row>
        <row r="13">
          <cell r="A13" t="str">
            <v>Nguyễn Thị Hồng Hoa</v>
          </cell>
          <cell r="B13">
            <v>320744085</v>
          </cell>
          <cell r="C13" t="str">
            <v>Ba Tri - Bến Tre</v>
          </cell>
          <cell r="D13" t="str">
            <v>Bến Tre</v>
          </cell>
        </row>
        <row r="14">
          <cell r="A14" t="str">
            <v>Nguyễn Thành Phong</v>
          </cell>
          <cell r="B14">
            <v>320775664</v>
          </cell>
          <cell r="C14" t="str">
            <v>Ba Tri - Bến Tre</v>
          </cell>
          <cell r="D14" t="str">
            <v>Bến Tre</v>
          </cell>
          <cell r="E14">
            <v>0</v>
          </cell>
        </row>
        <row r="15">
          <cell r="A15" t="str">
            <v>Nguyễn Văn Tha</v>
          </cell>
          <cell r="B15">
            <v>320807672</v>
          </cell>
          <cell r="C15" t="str">
            <v>Ba Tri - Bến Tre</v>
          </cell>
          <cell r="D15" t="str">
            <v>Bến Tre</v>
          </cell>
        </row>
        <row r="16">
          <cell r="A16" t="str">
            <v>Lý Thị Thảo</v>
          </cell>
          <cell r="B16">
            <v>320881573</v>
          </cell>
          <cell r="C16" t="str">
            <v>Ba Tri - Bến Tre</v>
          </cell>
          <cell r="D16" t="str">
            <v>Bến Tre</v>
          </cell>
          <cell r="E16">
            <v>0</v>
          </cell>
        </row>
        <row r="17">
          <cell r="A17" t="str">
            <v>Nguyễn Thị Tuyết Đang</v>
          </cell>
          <cell r="B17">
            <v>320883374</v>
          </cell>
          <cell r="C17" t="str">
            <v>Ba Tri - Bến Tre</v>
          </cell>
          <cell r="D17" t="str">
            <v>Bến Tre</v>
          </cell>
          <cell r="E17">
            <v>0</v>
          </cell>
        </row>
        <row r="18">
          <cell r="A18" t="str">
            <v>Nguyễn Văn Phong</v>
          </cell>
          <cell r="B18">
            <v>320892558</v>
          </cell>
          <cell r="C18" t="str">
            <v>Ba Tri - Bến Tre</v>
          </cell>
          <cell r="D18" t="str">
            <v>Bến Tre</v>
          </cell>
        </row>
        <row r="19">
          <cell r="A19" t="str">
            <v>Trương Thị Nhớ</v>
          </cell>
          <cell r="B19">
            <v>320892578</v>
          </cell>
          <cell r="C19" t="str">
            <v>Ba Tri - Bến Tre</v>
          </cell>
          <cell r="D19" t="str">
            <v>Bến Tre</v>
          </cell>
          <cell r="E19">
            <v>0</v>
          </cell>
        </row>
        <row r="20">
          <cell r="A20" t="str">
            <v>Nguyễn Thanh Hoàng</v>
          </cell>
          <cell r="B20">
            <v>321413712</v>
          </cell>
          <cell r="C20" t="str">
            <v>Ba Tri - Bến Tre</v>
          </cell>
          <cell r="D20" t="str">
            <v>Bến Tre</v>
          </cell>
          <cell r="E20">
            <v>0</v>
          </cell>
        </row>
        <row r="21">
          <cell r="A21" t="str">
            <v>Lê Thành Lê</v>
          </cell>
          <cell r="B21">
            <v>320593933</v>
          </cell>
          <cell r="C21" t="str">
            <v>Giồng Trôm - Bến Tre</v>
          </cell>
          <cell r="D21" t="str">
            <v>Bến Tre</v>
          </cell>
          <cell r="E21">
            <v>0</v>
          </cell>
        </row>
        <row r="22">
          <cell r="A22" t="str">
            <v>Đỗ Ngọc Trương</v>
          </cell>
          <cell r="B22">
            <v>320876542</v>
          </cell>
          <cell r="C22" t="str">
            <v>Giồng Trôm - Bến Tre</v>
          </cell>
          <cell r="D22" t="str">
            <v>Bến Tre</v>
          </cell>
          <cell r="E22">
            <v>0</v>
          </cell>
        </row>
        <row r="23">
          <cell r="A23" t="str">
            <v>Đặng Thanh Phong</v>
          </cell>
          <cell r="B23">
            <v>320876558</v>
          </cell>
          <cell r="C23" t="str">
            <v>Giồng Trôm - Bến Tre</v>
          </cell>
          <cell r="D23" t="str">
            <v>Bến Tre</v>
          </cell>
          <cell r="E23">
            <v>0</v>
          </cell>
        </row>
        <row r="24">
          <cell r="A24" t="str">
            <v>Nguyễn Văn Hiền</v>
          </cell>
          <cell r="B24">
            <v>320878054</v>
          </cell>
          <cell r="C24" t="str">
            <v>Giồng Trôm - Bến Tre</v>
          </cell>
          <cell r="D24" t="str">
            <v>Bến Tre</v>
          </cell>
        </row>
        <row r="25">
          <cell r="A25" t="str">
            <v>Nguyễn Thanh Hải</v>
          </cell>
          <cell r="B25">
            <v>321179471</v>
          </cell>
          <cell r="C25" t="str">
            <v>Giồng Trôm - Bến Tre</v>
          </cell>
          <cell r="D25" t="str">
            <v>Bến Tre</v>
          </cell>
          <cell r="E25">
            <v>0</v>
          </cell>
        </row>
        <row r="26">
          <cell r="A26" t="str">
            <v>Phạm Tuấn Anh</v>
          </cell>
          <cell r="B26">
            <v>321478047</v>
          </cell>
          <cell r="C26" t="str">
            <v>Thạnh Phú - Bến Tre</v>
          </cell>
          <cell r="D26" t="str">
            <v>Bến Tre</v>
          </cell>
          <cell r="E26">
            <v>0</v>
          </cell>
        </row>
        <row r="27">
          <cell r="A27" t="str">
            <v>Huỳnh Ngọc Thu</v>
          </cell>
          <cell r="B27">
            <v>320522056</v>
          </cell>
          <cell r="C27" t="str">
            <v>Bến Tre</v>
          </cell>
          <cell r="D27" t="str">
            <v>Bến Tre</v>
          </cell>
          <cell r="E27" t="str">
            <v>Cá chỉ vàng</v>
          </cell>
        </row>
        <row r="28">
          <cell r="A28" t="str">
            <v>Trần Thị Nê</v>
          </cell>
          <cell r="B28">
            <v>320747922</v>
          </cell>
          <cell r="C28" t="str">
            <v>Giồng Trôm - Bến Tre</v>
          </cell>
          <cell r="D28" t="str">
            <v>Bến Tre</v>
          </cell>
          <cell r="E28" t="str">
            <v>Cá chỉ vàng</v>
          </cell>
        </row>
        <row r="29">
          <cell r="A29" t="str">
            <v>Lê Thị Diễm</v>
          </cell>
          <cell r="B29">
            <v>320878272</v>
          </cell>
          <cell r="C29" t="str">
            <v>Giồng Trôm - Bến Tre</v>
          </cell>
          <cell r="D29" t="str">
            <v>Bến Tre</v>
          </cell>
          <cell r="E29" t="str">
            <v>Cá chỉ vàng</v>
          </cell>
        </row>
        <row r="30">
          <cell r="A30" t="str">
            <v>Trương Thị Mỉm</v>
          </cell>
          <cell r="B30">
            <v>320897817</v>
          </cell>
          <cell r="C30" t="str">
            <v>Mỏ Cày - Bến Tre</v>
          </cell>
          <cell r="D30" t="str">
            <v>Bến Tre</v>
          </cell>
          <cell r="E30" t="str">
            <v>Cá chỉ vàng</v>
          </cell>
        </row>
        <row r="31">
          <cell r="A31" t="str">
            <v>Nguyễn Thị Loan</v>
          </cell>
          <cell r="B31">
            <v>321009246</v>
          </cell>
          <cell r="C31" t="str">
            <v>Mỏ Cày - Bến Tre</v>
          </cell>
          <cell r="D31" t="str">
            <v>Bến Tre</v>
          </cell>
          <cell r="E31" t="str">
            <v>Cá chỉ vàng</v>
          </cell>
        </row>
        <row r="32">
          <cell r="A32" t="str">
            <v>Lê Thị Diệu</v>
          </cell>
          <cell r="B32">
            <v>250746332</v>
          </cell>
          <cell r="C32" t="str">
            <v>Đức Linh - Bình Thuận</v>
          </cell>
          <cell r="D32" t="str">
            <v>Bình Thuận</v>
          </cell>
          <cell r="E32" t="str">
            <v>Cá cơm</v>
          </cell>
        </row>
        <row r="33">
          <cell r="A33" t="str">
            <v>Lê Thị Thiện Em</v>
          </cell>
          <cell r="B33">
            <v>260682094</v>
          </cell>
          <cell r="C33" t="str">
            <v>Đức Linh - Bình Thuận</v>
          </cell>
          <cell r="D33" t="str">
            <v>Bình Thuận</v>
          </cell>
          <cell r="E33" t="str">
            <v>Cá cơm</v>
          </cell>
        </row>
        <row r="34">
          <cell r="A34" t="str">
            <v>Trần Văn An</v>
          </cell>
          <cell r="B34">
            <v>260690910</v>
          </cell>
          <cell r="C34" t="str">
            <v>Hàm Tân - Bình Thuận</v>
          </cell>
          <cell r="D34" t="str">
            <v>Bình Thuận</v>
          </cell>
          <cell r="E34" t="str">
            <v>Cá cơm</v>
          </cell>
        </row>
        <row r="35">
          <cell r="A35" t="str">
            <v>Nguyễn Thị Hội</v>
          </cell>
          <cell r="B35" t="str">
            <v>020714486</v>
          </cell>
          <cell r="C35" t="str">
            <v>Long Hương - Bình Thuận</v>
          </cell>
          <cell r="D35" t="str">
            <v>Bình Thuận</v>
          </cell>
          <cell r="E35" t="str">
            <v>Cá cơm</v>
          </cell>
        </row>
        <row r="36">
          <cell r="A36" t="str">
            <v>Nguyễn Thanh Bình</v>
          </cell>
          <cell r="B36">
            <v>260178873</v>
          </cell>
          <cell r="C36" t="str">
            <v>Phan Thiết - Bình Thuận</v>
          </cell>
          <cell r="D36" t="str">
            <v>Bình Thuận</v>
          </cell>
          <cell r="E36" t="str">
            <v>Cá cơm</v>
          </cell>
        </row>
        <row r="37">
          <cell r="A37" t="str">
            <v>Nguyễn Văn Hạnh</v>
          </cell>
          <cell r="B37">
            <v>260850613</v>
          </cell>
          <cell r="C37" t="str">
            <v>Phan Thiết - Bình Thuận</v>
          </cell>
          <cell r="D37" t="str">
            <v>Bình Thuận</v>
          </cell>
          <cell r="E37" t="str">
            <v>Cá cơm</v>
          </cell>
        </row>
        <row r="38">
          <cell r="A38" t="str">
            <v>Trần Thị Thu Hiếu</v>
          </cell>
          <cell r="B38">
            <v>280853616</v>
          </cell>
          <cell r="C38" t="str">
            <v>Phan Thiết - Bình Thuận</v>
          </cell>
          <cell r="D38" t="str">
            <v>Bình Thuận</v>
          </cell>
          <cell r="E38" t="str">
            <v>Cá cơm</v>
          </cell>
        </row>
        <row r="39">
          <cell r="A39" t="str">
            <v>Nguyễn Văn Nhân</v>
          </cell>
          <cell r="B39">
            <v>261005222</v>
          </cell>
          <cell r="C39" t="str">
            <v>Thanh Hải - Bình Thuận</v>
          </cell>
          <cell r="D39" t="str">
            <v>Bình Thuận</v>
          </cell>
          <cell r="E39" t="str">
            <v>Cá cơm</v>
          </cell>
        </row>
        <row r="40">
          <cell r="A40" t="str">
            <v>Nguyễn Thị Kiều Oanh</v>
          </cell>
          <cell r="B40">
            <v>381156240</v>
          </cell>
          <cell r="C40" t="str">
            <v>Cà Mau</v>
          </cell>
          <cell r="D40" t="str">
            <v>Cà Mau</v>
          </cell>
          <cell r="E40" t="str">
            <v>Cá mai</v>
          </cell>
        </row>
        <row r="41">
          <cell r="A41" t="str">
            <v>Nguyễn Thị Hồng Tơ</v>
          </cell>
          <cell r="B41">
            <v>381222859</v>
          </cell>
          <cell r="C41" t="str">
            <v>Cái Đước - Cà Mau</v>
          </cell>
          <cell r="D41" t="str">
            <v>Cà Mau</v>
          </cell>
          <cell r="E41" t="str">
            <v>Cá mai</v>
          </cell>
        </row>
        <row r="42">
          <cell r="A42" t="str">
            <v>Phạm Thị Ngọc</v>
          </cell>
          <cell r="B42">
            <v>220557300</v>
          </cell>
          <cell r="C42" t="str">
            <v>Nha Trang - Khánh Hoà</v>
          </cell>
          <cell r="D42" t="str">
            <v>Khánh Hoà</v>
          </cell>
          <cell r="E42" t="str">
            <v>Cá mai</v>
          </cell>
        </row>
        <row r="43">
          <cell r="A43" t="str">
            <v>Võ Thị Huyền</v>
          </cell>
          <cell r="B43">
            <v>370615318</v>
          </cell>
          <cell r="C43" t="str">
            <v>Gò Quao - Kiên Giang</v>
          </cell>
          <cell r="D43" t="str">
            <v>Kiên Giang</v>
          </cell>
          <cell r="E43" t="str">
            <v>Cá mai, cá đổng, mực</v>
          </cell>
        </row>
        <row r="44">
          <cell r="A44" t="str">
            <v>Nguyễn Thị Bé Hai</v>
          </cell>
          <cell r="B44">
            <v>370825748</v>
          </cell>
          <cell r="C44" t="str">
            <v>Gò Quao - Kiên Giang</v>
          </cell>
          <cell r="D44" t="str">
            <v>Kiên Giang</v>
          </cell>
          <cell r="E44" t="str">
            <v>Cá mai, cá đổng, mực</v>
          </cell>
        </row>
        <row r="45">
          <cell r="A45" t="str">
            <v>Lâm Thị Loan</v>
          </cell>
          <cell r="B45">
            <v>370698949</v>
          </cell>
          <cell r="C45" t="str">
            <v>Hòn Đất, Kiên Giang</v>
          </cell>
          <cell r="D45" t="str">
            <v>Kiên Giang</v>
          </cell>
          <cell r="E45" t="str">
            <v>KG 90428TS, KG90139TS, KG91737TS</v>
          </cell>
        </row>
        <row r="46">
          <cell r="A46" t="str">
            <v>Vũ Thị Lan</v>
          </cell>
          <cell r="B46">
            <v>370803567</v>
          </cell>
          <cell r="C46" t="str">
            <v>Kiên lương - Kiên Giang</v>
          </cell>
          <cell r="D46" t="str">
            <v>Kiên Giang</v>
          </cell>
          <cell r="E46" t="str">
            <v>Cá mai, cá đổng, mực</v>
          </cell>
        </row>
        <row r="47">
          <cell r="A47" t="str">
            <v>Trương Quốc Tuấn</v>
          </cell>
          <cell r="B47">
            <v>370004125</v>
          </cell>
          <cell r="C47" t="str">
            <v>Rạch Giá - Kiên Giang</v>
          </cell>
          <cell r="D47" t="str">
            <v>Kiên Giang</v>
          </cell>
          <cell r="E47" t="str">
            <v>Cá mai, cá đổng, mực</v>
          </cell>
        </row>
        <row r="48">
          <cell r="A48" t="str">
            <v>Nguyễn Văn Hải</v>
          </cell>
          <cell r="B48">
            <v>370033286</v>
          </cell>
          <cell r="C48" t="str">
            <v>Rạch Giá - Kiên Giang</v>
          </cell>
          <cell r="D48" t="str">
            <v>Kiên Giang</v>
          </cell>
          <cell r="E48" t="str">
            <v>Mực</v>
          </cell>
        </row>
        <row r="49">
          <cell r="A49" t="str">
            <v>Huỳnh Thị Kiều</v>
          </cell>
          <cell r="B49">
            <v>370047763</v>
          </cell>
          <cell r="C49" t="str">
            <v>Rạch Giá - Kiên Giang</v>
          </cell>
          <cell r="D49" t="str">
            <v>Kiên Giang</v>
          </cell>
          <cell r="E49" t="str">
            <v>Mực</v>
          </cell>
        </row>
        <row r="50">
          <cell r="A50" t="str">
            <v>Nguyễn Thị Kim Vân</v>
          </cell>
          <cell r="B50">
            <v>370054438</v>
          </cell>
          <cell r="C50" t="str">
            <v>Rạch Giá - Kiên Giang</v>
          </cell>
          <cell r="D50" t="str">
            <v>Kiên Giang</v>
          </cell>
          <cell r="E50" t="str">
            <v>Cá chỉ vàng</v>
          </cell>
        </row>
        <row r="51">
          <cell r="A51" t="str">
            <v>Phan Quốc Việt</v>
          </cell>
          <cell r="B51">
            <v>370209938</v>
          </cell>
          <cell r="C51" t="str">
            <v>Rạch Giá - Kiên Giang</v>
          </cell>
          <cell r="D51" t="str">
            <v>Kiên Giang</v>
          </cell>
          <cell r="E51" t="str">
            <v>Mực</v>
          </cell>
        </row>
        <row r="52">
          <cell r="A52" t="str">
            <v>Phạm Thị Bảy</v>
          </cell>
          <cell r="B52">
            <v>370324838</v>
          </cell>
          <cell r="C52" t="str">
            <v>Rạch Giá - Kiên Giang</v>
          </cell>
          <cell r="D52" t="str">
            <v>Kiên Giang</v>
          </cell>
          <cell r="E52" t="str">
            <v>Cá mai, cá đổng, mực</v>
          </cell>
        </row>
        <row r="53">
          <cell r="A53" t="str">
            <v>Tiêu Vĩnh Phát</v>
          </cell>
          <cell r="B53">
            <v>370511387</v>
          </cell>
          <cell r="C53" t="str">
            <v>Rạch Giá - Kiên Giang</v>
          </cell>
          <cell r="D53" t="str">
            <v>Kiên Giang</v>
          </cell>
          <cell r="E53" t="str">
            <v>Cá chỉ vàng</v>
          </cell>
        </row>
        <row r="54">
          <cell r="A54" t="str">
            <v>Phan Quốc Vũ</v>
          </cell>
          <cell r="B54">
            <v>370782417</v>
          </cell>
          <cell r="C54" t="str">
            <v>Rạch Giá - Kiên Giang</v>
          </cell>
          <cell r="D54" t="str">
            <v>Kiên Giang</v>
          </cell>
          <cell r="E54" t="str">
            <v>Mực</v>
          </cell>
        </row>
        <row r="55">
          <cell r="A55" t="str">
            <v>Vương Hải Thạnh</v>
          </cell>
          <cell r="B55">
            <v>370948627</v>
          </cell>
          <cell r="C55" t="str">
            <v>Rạch Giá - Kiên Giang</v>
          </cell>
          <cell r="D55" t="str">
            <v>Kiên Giang</v>
          </cell>
          <cell r="E55" t="str">
            <v>Cá chỉ vàng</v>
          </cell>
        </row>
        <row r="56">
          <cell r="A56" t="str">
            <v>Trần Huỳnh Em</v>
          </cell>
          <cell r="B56">
            <v>371008704</v>
          </cell>
          <cell r="C56" t="str">
            <v>Rạch Giá - Kiên Giang</v>
          </cell>
          <cell r="D56" t="str">
            <v>Kiên Giang</v>
          </cell>
          <cell r="E56" t="str">
            <v>Mực</v>
          </cell>
        </row>
        <row r="57">
          <cell r="A57" t="str">
            <v>Lê Hoàng Long</v>
          </cell>
          <cell r="B57">
            <v>371139593</v>
          </cell>
          <cell r="C57" t="str">
            <v>Rạch Giá - Kiên Giang</v>
          </cell>
          <cell r="D57" t="str">
            <v>Kiên Giang</v>
          </cell>
          <cell r="E57" t="str">
            <v>Cá chỉ vàng</v>
          </cell>
        </row>
        <row r="58">
          <cell r="A58" t="str">
            <v>Trần Ngọc Quyên</v>
          </cell>
          <cell r="B58">
            <v>371166950</v>
          </cell>
          <cell r="C58" t="str">
            <v>Rạch Giá - Kiên Giang</v>
          </cell>
          <cell r="D58" t="str">
            <v>Kiên Giang</v>
          </cell>
          <cell r="E58" t="str">
            <v>Cá chỉ vàng</v>
          </cell>
        </row>
        <row r="59">
          <cell r="A59" t="str">
            <v>Trần Thị Tuyết</v>
          </cell>
          <cell r="B59">
            <v>370261883</v>
          </cell>
          <cell r="C59" t="str">
            <v>Vĩnh Thuận - Kiên Giang</v>
          </cell>
          <cell r="D59" t="str">
            <v>Kiên Giang</v>
          </cell>
          <cell r="E59" t="str">
            <v>Cá mai, cá đổng, mực</v>
          </cell>
        </row>
        <row r="60">
          <cell r="A60" t="str">
            <v>Lê Thị Kim Thanh</v>
          </cell>
          <cell r="B60">
            <v>311514350</v>
          </cell>
          <cell r="C60" t="str">
            <v>Châu Thành - Tiền Giang</v>
          </cell>
          <cell r="D60" t="str">
            <v>Tiền Giang</v>
          </cell>
          <cell r="E60" t="str">
            <v>Cá chỉ vàng</v>
          </cell>
        </row>
        <row r="61">
          <cell r="A61" t="str">
            <v>Lê Thị Kim Liên</v>
          </cell>
          <cell r="B61">
            <v>311704830</v>
          </cell>
          <cell r="C61" t="str">
            <v>Châu Thành - Tiền Giang</v>
          </cell>
          <cell r="D61" t="str">
            <v>Tiền Giang</v>
          </cell>
          <cell r="E61" t="str">
            <v>Cá chỉ vàng</v>
          </cell>
        </row>
        <row r="62">
          <cell r="A62" t="str">
            <v>Nguyễn Thị Mộng Tuyền</v>
          </cell>
          <cell r="B62">
            <v>311318331</v>
          </cell>
          <cell r="C62" t="str">
            <v>Gò Công Đông - Tiền Giang</v>
          </cell>
          <cell r="D62" t="str">
            <v>Tiền Giang</v>
          </cell>
          <cell r="E62" t="str">
            <v>Cá chỉ vàng</v>
          </cell>
        </row>
        <row r="63">
          <cell r="A63" t="str">
            <v>Đỗ Thị Hoàng Mai</v>
          </cell>
          <cell r="B63">
            <v>310882191</v>
          </cell>
          <cell r="C63" t="str">
            <v>Gò Công Tây - Tiền Giang</v>
          </cell>
          <cell r="D63" t="str">
            <v>Tiền Giang</v>
          </cell>
          <cell r="E63" t="str">
            <v>Cá chỉ vàng</v>
          </cell>
        </row>
        <row r="64">
          <cell r="A64" t="str">
            <v>Phạm Thị Chính</v>
          </cell>
          <cell r="B64">
            <v>310882158</v>
          </cell>
          <cell r="C64" t="str">
            <v xml:space="preserve">Gò Công Tây - Tiền Giang </v>
          </cell>
          <cell r="D64" t="str">
            <v>Tiền Giang</v>
          </cell>
          <cell r="E64" t="str">
            <v>Cá chỉ vàng</v>
          </cell>
        </row>
        <row r="65">
          <cell r="A65" t="str">
            <v>Trần Thị Lang</v>
          </cell>
          <cell r="B65">
            <v>310033074</v>
          </cell>
          <cell r="C65" t="str">
            <v>Mỹ Tho - Tiền Giang</v>
          </cell>
          <cell r="D65" t="str">
            <v>Tiền Giang</v>
          </cell>
          <cell r="E65" t="str">
            <v>Cá chỉ vàng</v>
          </cell>
        </row>
        <row r="66">
          <cell r="A66" t="str">
            <v>Lê Văn Thành</v>
          </cell>
          <cell r="B66">
            <v>310526150</v>
          </cell>
          <cell r="C66" t="str">
            <v>Mỹ Tho - Tiền Giang</v>
          </cell>
          <cell r="D66" t="str">
            <v>Tiền Giang</v>
          </cell>
          <cell r="E66" t="str">
            <v>Cá chỉ vàng</v>
          </cell>
        </row>
        <row r="67">
          <cell r="A67" t="str">
            <v>Nguyễn Văn Lắm</v>
          </cell>
          <cell r="B67">
            <v>310703274</v>
          </cell>
          <cell r="C67" t="str">
            <v>Mỹ Tho - Tiền Giang</v>
          </cell>
          <cell r="D67" t="str">
            <v>Tiền Giang</v>
          </cell>
          <cell r="E67" t="str">
            <v>Cá chỉ vàng</v>
          </cell>
        </row>
        <row r="68">
          <cell r="A68" t="str">
            <v>Phạm Thị Ngọc</v>
          </cell>
          <cell r="B68">
            <v>273042454</v>
          </cell>
          <cell r="C68" t="str">
            <v>Bà Rịa Vũng Tàu</v>
          </cell>
          <cell r="D68" t="str">
            <v>Vũng Tàu</v>
          </cell>
          <cell r="E68" t="str">
            <v>Br 7799TS</v>
          </cell>
        </row>
        <row r="69">
          <cell r="A69" t="str">
            <v>Võ Thị Bảy</v>
          </cell>
          <cell r="B69">
            <v>270106056</v>
          </cell>
          <cell r="C69" t="str">
            <v>Vũng Tàu</v>
          </cell>
          <cell r="D69" t="str">
            <v>Vũng Tàu</v>
          </cell>
          <cell r="E69" t="str">
            <v>Br 4147TS</v>
          </cell>
        </row>
        <row r="70">
          <cell r="A70" t="str">
            <v>Võ Văn Bá</v>
          </cell>
          <cell r="B70">
            <v>270176684</v>
          </cell>
          <cell r="C70" t="str">
            <v>Vũng Tàu</v>
          </cell>
          <cell r="D70" t="str">
            <v>Vũng Tàu</v>
          </cell>
          <cell r="E70" t="str">
            <v>Br 5400TS</v>
          </cell>
        </row>
        <row r="71">
          <cell r="A71" t="str">
            <v>Nguyễn Thanh Vân</v>
          </cell>
          <cell r="B71">
            <v>270176960</v>
          </cell>
          <cell r="C71" t="str">
            <v>Vũng Tàu</v>
          </cell>
          <cell r="D71" t="str">
            <v>Vũng Tàu</v>
          </cell>
          <cell r="E71" t="str">
            <v>Br 4437TS, Br 4516TS</v>
          </cell>
        </row>
        <row r="72">
          <cell r="A72" t="str">
            <v>Trương Văn Mình</v>
          </cell>
          <cell r="B72">
            <v>273017840</v>
          </cell>
          <cell r="C72" t="str">
            <v>Long Điền - Vũng Tàu</v>
          </cell>
          <cell r="D72" t="str">
            <v>Vũng Tàu</v>
          </cell>
          <cell r="E72" t="str">
            <v>Cá chỉ vàng</v>
          </cell>
        </row>
        <row r="73">
          <cell r="A73" t="str">
            <v>Nguyễn Ngọc Anh</v>
          </cell>
          <cell r="B73">
            <v>273017843</v>
          </cell>
          <cell r="C73" t="str">
            <v>Long Điền - Vũng Tàu</v>
          </cell>
          <cell r="D73" t="str">
            <v>Vũng Tàu</v>
          </cell>
          <cell r="E73" t="str">
            <v>Cá chỉ vàng</v>
          </cell>
        </row>
        <row r="74">
          <cell r="A74" t="str">
            <v>Ngô Văn Vàng</v>
          </cell>
          <cell r="B74">
            <v>190253143</v>
          </cell>
          <cell r="C74" t="str">
            <v>Vũng Tàu</v>
          </cell>
          <cell r="D74" t="str">
            <v>Vũng Tàu</v>
          </cell>
          <cell r="E74" t="str">
            <v>Mực</v>
          </cell>
        </row>
        <row r="75">
          <cell r="A75" t="str">
            <v>Nguyễn Hành</v>
          </cell>
          <cell r="B75">
            <v>190524479</v>
          </cell>
          <cell r="C75" t="str">
            <v>Vũng Tàu</v>
          </cell>
          <cell r="D75" t="str">
            <v>Vũng Tàu</v>
          </cell>
          <cell r="E75" t="str">
            <v>Mực</v>
          </cell>
        </row>
        <row r="76">
          <cell r="A76" t="str">
            <v>Lương Âm</v>
          </cell>
          <cell r="B76">
            <v>211161439</v>
          </cell>
          <cell r="C76" t="str">
            <v>Vũng Tàu</v>
          </cell>
          <cell r="D76" t="str">
            <v>Vũng Tàu</v>
          </cell>
          <cell r="E76" t="str">
            <v>Mực</v>
          </cell>
        </row>
        <row r="77">
          <cell r="A77" t="str">
            <v>Nguyễn Văn Tư</v>
          </cell>
          <cell r="B77">
            <v>260456563</v>
          </cell>
          <cell r="C77" t="str">
            <v>Vũng Tàu</v>
          </cell>
          <cell r="D77" t="str">
            <v>Vũng Tàu</v>
          </cell>
          <cell r="E77" t="str">
            <v>Mực</v>
          </cell>
        </row>
        <row r="78">
          <cell r="A78" t="str">
            <v>Nguyễn Văn Đức</v>
          </cell>
          <cell r="B78">
            <v>261183075</v>
          </cell>
          <cell r="C78" t="str">
            <v>Vũng Tàu</v>
          </cell>
          <cell r="D78" t="str">
            <v>Vũng Tàu</v>
          </cell>
          <cell r="E78" t="str">
            <v>Mực</v>
          </cell>
        </row>
        <row r="79">
          <cell r="A79" t="str">
            <v>Hồ Thị Mỹ</v>
          </cell>
          <cell r="B79">
            <v>270986506</v>
          </cell>
          <cell r="C79" t="str">
            <v>Vũng Tàu</v>
          </cell>
          <cell r="D79" t="str">
            <v>Vũng Tàu</v>
          </cell>
          <cell r="E79" t="str">
            <v>Cá bò</v>
          </cell>
        </row>
        <row r="80">
          <cell r="A80" t="str">
            <v>Nguyễn Thanh Vinh</v>
          </cell>
          <cell r="B80">
            <v>271181056</v>
          </cell>
          <cell r="C80" t="str">
            <v>Vũng Tàu</v>
          </cell>
          <cell r="D80" t="str">
            <v>Vũng Tàu</v>
          </cell>
          <cell r="E80" t="str">
            <v>Mực</v>
          </cell>
        </row>
        <row r="81">
          <cell r="A81" t="str">
            <v>Đỗ Văn Tâm</v>
          </cell>
          <cell r="B81">
            <v>271642418</v>
          </cell>
          <cell r="C81" t="str">
            <v>Vũng Tàu</v>
          </cell>
          <cell r="D81" t="str">
            <v>Vũng Tàu</v>
          </cell>
          <cell r="E81" t="str">
            <v>Cá bò</v>
          </cell>
        </row>
        <row r="82">
          <cell r="A82" t="str">
            <v>Nguyễn Đức Tiến</v>
          </cell>
          <cell r="B82">
            <v>273249576</v>
          </cell>
          <cell r="C82" t="str">
            <v>Vũng Tàu</v>
          </cell>
          <cell r="D82" t="str">
            <v>Vũng Tàu</v>
          </cell>
          <cell r="E82" t="str">
            <v>Cá bò</v>
          </cell>
        </row>
        <row r="83">
          <cell r="A83" t="str">
            <v>Trương Văn Minh</v>
          </cell>
          <cell r="B83">
            <v>273017840</v>
          </cell>
          <cell r="C83" t="str">
            <v>Tân Phước - Long Điền</v>
          </cell>
          <cell r="D83" t="str">
            <v>Vũng Tàu</v>
          </cell>
          <cell r="E83" t="str">
            <v>Cá chỉ vàng</v>
          </cell>
        </row>
        <row r="84">
          <cell r="A84" t="str">
            <v>Quang Minh</v>
          </cell>
          <cell r="B84">
            <v>370902819</v>
          </cell>
          <cell r="C84" t="str">
            <v>Rạch Giá - Kiên Giang</v>
          </cell>
          <cell r="D84" t="str">
            <v>Kiên Giang</v>
          </cell>
          <cell r="E84" t="str">
            <v>Cá chỉ vàng</v>
          </cell>
        </row>
        <row r="85">
          <cell r="A85" t="str">
            <v>Nguyễn Thị Thơm</v>
          </cell>
          <cell r="B85">
            <v>320892578</v>
          </cell>
          <cell r="C85" t="str">
            <v>Chợ Lách - Bến tre</v>
          </cell>
          <cell r="D85" t="str">
            <v>Bến Tre</v>
          </cell>
        </row>
        <row r="86">
          <cell r="A86" t="str">
            <v>Nguyễn Thị Tuyết</v>
          </cell>
          <cell r="B86">
            <v>310703480</v>
          </cell>
          <cell r="C86" t="str">
            <v>Cai Lậy - Tiền Giang</v>
          </cell>
          <cell r="D86" t="str">
            <v>Tiền Giang</v>
          </cell>
          <cell r="E86">
            <v>0</v>
          </cell>
        </row>
        <row r="87">
          <cell r="A87" t="str">
            <v>Lương Âm</v>
          </cell>
          <cell r="B87">
            <v>211161439</v>
          </cell>
          <cell r="C87" t="str">
            <v>Vũng Tàu</v>
          </cell>
          <cell r="D87" t="str">
            <v>Vũng Tàu</v>
          </cell>
          <cell r="E87" t="str">
            <v>Mực</v>
          </cell>
        </row>
        <row r="88">
          <cell r="A88" t="str">
            <v>Nguyễn Minh Trí</v>
          </cell>
          <cell r="B88">
            <v>381156256</v>
          </cell>
          <cell r="C88" t="str">
            <v>Ngọc Hiển - Cà Mau</v>
          </cell>
          <cell r="D88" t="str">
            <v>Cà Mau</v>
          </cell>
          <cell r="E88">
            <v>0</v>
          </cell>
        </row>
        <row r="89">
          <cell r="A89" t="str">
            <v>Nguyễn Văn Lâm</v>
          </cell>
          <cell r="B89">
            <v>320892452</v>
          </cell>
          <cell r="C89" t="str">
            <v>Bình Đại - Bến Tre</v>
          </cell>
          <cell r="D89" t="str">
            <v>Bến Tre</v>
          </cell>
          <cell r="E89">
            <v>0</v>
          </cell>
        </row>
        <row r="90">
          <cell r="A90" t="str">
            <v>Trần Thị Mộng Điềm</v>
          </cell>
          <cell r="B90">
            <v>271645628</v>
          </cell>
          <cell r="C90" t="str">
            <v>Vũng Tàu</v>
          </cell>
          <cell r="D90" t="str">
            <v>Vũng Tàu</v>
          </cell>
          <cell r="E90" t="str">
            <v>Cá bò</v>
          </cell>
        </row>
        <row r="91">
          <cell r="A91" t="str">
            <v>Đỗ Tư</v>
          </cell>
          <cell r="B91">
            <v>270065116</v>
          </cell>
          <cell r="C91" t="str">
            <v>Vũng Tàu</v>
          </cell>
          <cell r="D91" t="str">
            <v>Vũng Tàu</v>
          </cell>
          <cell r="E91" t="str">
            <v>Cá bò</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dimension ref="A1:L33"/>
  <sheetViews>
    <sheetView workbookViewId="0">
      <selection activeCell="B19" sqref="B19:C19"/>
    </sheetView>
  </sheetViews>
  <sheetFormatPr defaultRowHeight="15.75"/>
  <cols>
    <col min="1" max="1" width="4.25" style="6" customWidth="1"/>
    <col min="2" max="2" width="9.375" style="31" customWidth="1"/>
    <col min="3" max="3" width="19.375" style="6" customWidth="1"/>
    <col min="4" max="4" width="21.375" style="43" customWidth="1"/>
    <col min="5" max="5" width="13.625" style="43" hidden="1" customWidth="1"/>
    <col min="6" max="6" width="14.375" style="6" customWidth="1"/>
    <col min="7" max="7" width="11.625" style="43" customWidth="1"/>
    <col min="8" max="8" width="12.375" style="33" customWidth="1"/>
    <col min="9" max="9" width="14.375" style="34" bestFit="1" customWidth="1"/>
    <col min="10" max="10" width="13.5" style="35" customWidth="1"/>
    <col min="11" max="11" width="8.875" style="43" customWidth="1"/>
    <col min="12" max="12" width="14.375" style="6" bestFit="1" customWidth="1"/>
    <col min="13" max="256" width="9" style="6"/>
    <col min="257" max="257" width="4.25" style="6" customWidth="1"/>
    <col min="258" max="258" width="9.375" style="6" customWidth="1"/>
    <col min="259" max="259" width="19.375" style="6" customWidth="1"/>
    <col min="260" max="260" width="21.375" style="6" customWidth="1"/>
    <col min="261" max="261" width="0" style="6" hidden="1" customWidth="1"/>
    <col min="262" max="262" width="14.375" style="6" customWidth="1"/>
    <col min="263" max="263" width="11.625" style="6" customWidth="1"/>
    <col min="264" max="264" width="12.375" style="6" customWidth="1"/>
    <col min="265" max="265" width="14.375" style="6" bestFit="1" customWidth="1"/>
    <col min="266" max="266" width="13.5" style="6" customWidth="1"/>
    <col min="267" max="267" width="8.875" style="6" customWidth="1"/>
    <col min="268" max="268" width="14.375" style="6" bestFit="1" customWidth="1"/>
    <col min="269" max="512" width="9" style="6"/>
    <col min="513" max="513" width="4.25" style="6" customWidth="1"/>
    <col min="514" max="514" width="9.375" style="6" customWidth="1"/>
    <col min="515" max="515" width="19.375" style="6" customWidth="1"/>
    <col min="516" max="516" width="21.375" style="6" customWidth="1"/>
    <col min="517" max="517" width="0" style="6" hidden="1" customWidth="1"/>
    <col min="518" max="518" width="14.375" style="6" customWidth="1"/>
    <col min="519" max="519" width="11.625" style="6" customWidth="1"/>
    <col min="520" max="520" width="12.375" style="6" customWidth="1"/>
    <col min="521" max="521" width="14.375" style="6" bestFit="1" customWidth="1"/>
    <col min="522" max="522" width="13.5" style="6" customWidth="1"/>
    <col min="523" max="523" width="8.875" style="6" customWidth="1"/>
    <col min="524" max="524" width="14.375" style="6" bestFit="1" customWidth="1"/>
    <col min="525" max="768" width="9" style="6"/>
    <col min="769" max="769" width="4.25" style="6" customWidth="1"/>
    <col min="770" max="770" width="9.375" style="6" customWidth="1"/>
    <col min="771" max="771" width="19.375" style="6" customWidth="1"/>
    <col min="772" max="772" width="21.375" style="6" customWidth="1"/>
    <col min="773" max="773" width="0" style="6" hidden="1" customWidth="1"/>
    <col min="774" max="774" width="14.375" style="6" customWidth="1"/>
    <col min="775" max="775" width="11.625" style="6" customWidth="1"/>
    <col min="776" max="776" width="12.375" style="6" customWidth="1"/>
    <col min="777" max="777" width="14.375" style="6" bestFit="1" customWidth="1"/>
    <col min="778" max="778" width="13.5" style="6" customWidth="1"/>
    <col min="779" max="779" width="8.875" style="6" customWidth="1"/>
    <col min="780" max="780" width="14.375" style="6" bestFit="1" customWidth="1"/>
    <col min="781" max="1024" width="9" style="6"/>
    <col min="1025" max="1025" width="4.25" style="6" customWidth="1"/>
    <col min="1026" max="1026" width="9.375" style="6" customWidth="1"/>
    <col min="1027" max="1027" width="19.375" style="6" customWidth="1"/>
    <col min="1028" max="1028" width="21.375" style="6" customWidth="1"/>
    <col min="1029" max="1029" width="0" style="6" hidden="1" customWidth="1"/>
    <col min="1030" max="1030" width="14.375" style="6" customWidth="1"/>
    <col min="1031" max="1031" width="11.625" style="6" customWidth="1"/>
    <col min="1032" max="1032" width="12.375" style="6" customWidth="1"/>
    <col min="1033" max="1033" width="14.375" style="6" bestFit="1" customWidth="1"/>
    <col min="1034" max="1034" width="13.5" style="6" customWidth="1"/>
    <col min="1035" max="1035" width="8.875" style="6" customWidth="1"/>
    <col min="1036" max="1036" width="14.375" style="6" bestFit="1" customWidth="1"/>
    <col min="1037" max="1280" width="9" style="6"/>
    <col min="1281" max="1281" width="4.25" style="6" customWidth="1"/>
    <col min="1282" max="1282" width="9.375" style="6" customWidth="1"/>
    <col min="1283" max="1283" width="19.375" style="6" customWidth="1"/>
    <col min="1284" max="1284" width="21.375" style="6" customWidth="1"/>
    <col min="1285" max="1285" width="0" style="6" hidden="1" customWidth="1"/>
    <col min="1286" max="1286" width="14.375" style="6" customWidth="1"/>
    <col min="1287" max="1287" width="11.625" style="6" customWidth="1"/>
    <col min="1288" max="1288" width="12.375" style="6" customWidth="1"/>
    <col min="1289" max="1289" width="14.375" style="6" bestFit="1" customWidth="1"/>
    <col min="1290" max="1290" width="13.5" style="6" customWidth="1"/>
    <col min="1291" max="1291" width="8.875" style="6" customWidth="1"/>
    <col min="1292" max="1292" width="14.375" style="6" bestFit="1" customWidth="1"/>
    <col min="1293" max="1536" width="9" style="6"/>
    <col min="1537" max="1537" width="4.25" style="6" customWidth="1"/>
    <col min="1538" max="1538" width="9.375" style="6" customWidth="1"/>
    <col min="1539" max="1539" width="19.375" style="6" customWidth="1"/>
    <col min="1540" max="1540" width="21.375" style="6" customWidth="1"/>
    <col min="1541" max="1541" width="0" style="6" hidden="1" customWidth="1"/>
    <col min="1542" max="1542" width="14.375" style="6" customWidth="1"/>
    <col min="1543" max="1543" width="11.625" style="6" customWidth="1"/>
    <col min="1544" max="1544" width="12.375" style="6" customWidth="1"/>
    <col min="1545" max="1545" width="14.375" style="6" bestFit="1" customWidth="1"/>
    <col min="1546" max="1546" width="13.5" style="6" customWidth="1"/>
    <col min="1547" max="1547" width="8.875" style="6" customWidth="1"/>
    <col min="1548" max="1548" width="14.375" style="6" bestFit="1" customWidth="1"/>
    <col min="1549" max="1792" width="9" style="6"/>
    <col min="1793" max="1793" width="4.25" style="6" customWidth="1"/>
    <col min="1794" max="1794" width="9.375" style="6" customWidth="1"/>
    <col min="1795" max="1795" width="19.375" style="6" customWidth="1"/>
    <col min="1796" max="1796" width="21.375" style="6" customWidth="1"/>
    <col min="1797" max="1797" width="0" style="6" hidden="1" customWidth="1"/>
    <col min="1798" max="1798" width="14.375" style="6" customWidth="1"/>
    <col min="1799" max="1799" width="11.625" style="6" customWidth="1"/>
    <col min="1800" max="1800" width="12.375" style="6" customWidth="1"/>
    <col min="1801" max="1801" width="14.375" style="6" bestFit="1" customWidth="1"/>
    <col min="1802" max="1802" width="13.5" style="6" customWidth="1"/>
    <col min="1803" max="1803" width="8.875" style="6" customWidth="1"/>
    <col min="1804" max="1804" width="14.375" style="6" bestFit="1" customWidth="1"/>
    <col min="1805" max="2048" width="9" style="6"/>
    <col min="2049" max="2049" width="4.25" style="6" customWidth="1"/>
    <col min="2050" max="2050" width="9.375" style="6" customWidth="1"/>
    <col min="2051" max="2051" width="19.375" style="6" customWidth="1"/>
    <col min="2052" max="2052" width="21.375" style="6" customWidth="1"/>
    <col min="2053" max="2053" width="0" style="6" hidden="1" customWidth="1"/>
    <col min="2054" max="2054" width="14.375" style="6" customWidth="1"/>
    <col min="2055" max="2055" width="11.625" style="6" customWidth="1"/>
    <col min="2056" max="2056" width="12.375" style="6" customWidth="1"/>
    <col min="2057" max="2057" width="14.375" style="6" bestFit="1" customWidth="1"/>
    <col min="2058" max="2058" width="13.5" style="6" customWidth="1"/>
    <col min="2059" max="2059" width="8.875" style="6" customWidth="1"/>
    <col min="2060" max="2060" width="14.375" style="6" bestFit="1" customWidth="1"/>
    <col min="2061" max="2304" width="9" style="6"/>
    <col min="2305" max="2305" width="4.25" style="6" customWidth="1"/>
    <col min="2306" max="2306" width="9.375" style="6" customWidth="1"/>
    <col min="2307" max="2307" width="19.375" style="6" customWidth="1"/>
    <col min="2308" max="2308" width="21.375" style="6" customWidth="1"/>
    <col min="2309" max="2309" width="0" style="6" hidden="1" customWidth="1"/>
    <col min="2310" max="2310" width="14.375" style="6" customWidth="1"/>
    <col min="2311" max="2311" width="11.625" style="6" customWidth="1"/>
    <col min="2312" max="2312" width="12.375" style="6" customWidth="1"/>
    <col min="2313" max="2313" width="14.375" style="6" bestFit="1" customWidth="1"/>
    <col min="2314" max="2314" width="13.5" style="6" customWidth="1"/>
    <col min="2315" max="2315" width="8.875" style="6" customWidth="1"/>
    <col min="2316" max="2316" width="14.375" style="6" bestFit="1" customWidth="1"/>
    <col min="2317" max="2560" width="9" style="6"/>
    <col min="2561" max="2561" width="4.25" style="6" customWidth="1"/>
    <col min="2562" max="2562" width="9.375" style="6" customWidth="1"/>
    <col min="2563" max="2563" width="19.375" style="6" customWidth="1"/>
    <col min="2564" max="2564" width="21.375" style="6" customWidth="1"/>
    <col min="2565" max="2565" width="0" style="6" hidden="1" customWidth="1"/>
    <col min="2566" max="2566" width="14.375" style="6" customWidth="1"/>
    <col min="2567" max="2567" width="11.625" style="6" customWidth="1"/>
    <col min="2568" max="2568" width="12.375" style="6" customWidth="1"/>
    <col min="2569" max="2569" width="14.375" style="6" bestFit="1" customWidth="1"/>
    <col min="2570" max="2570" width="13.5" style="6" customWidth="1"/>
    <col min="2571" max="2571" width="8.875" style="6" customWidth="1"/>
    <col min="2572" max="2572" width="14.375" style="6" bestFit="1" customWidth="1"/>
    <col min="2573" max="2816" width="9" style="6"/>
    <col min="2817" max="2817" width="4.25" style="6" customWidth="1"/>
    <col min="2818" max="2818" width="9.375" style="6" customWidth="1"/>
    <col min="2819" max="2819" width="19.375" style="6" customWidth="1"/>
    <col min="2820" max="2820" width="21.375" style="6" customWidth="1"/>
    <col min="2821" max="2821" width="0" style="6" hidden="1" customWidth="1"/>
    <col min="2822" max="2822" width="14.375" style="6" customWidth="1"/>
    <col min="2823" max="2823" width="11.625" style="6" customWidth="1"/>
    <col min="2824" max="2824" width="12.375" style="6" customWidth="1"/>
    <col min="2825" max="2825" width="14.375" style="6" bestFit="1" customWidth="1"/>
    <col min="2826" max="2826" width="13.5" style="6" customWidth="1"/>
    <col min="2827" max="2827" width="8.875" style="6" customWidth="1"/>
    <col min="2828" max="2828" width="14.375" style="6" bestFit="1" customWidth="1"/>
    <col min="2829" max="3072" width="9" style="6"/>
    <col min="3073" max="3073" width="4.25" style="6" customWidth="1"/>
    <col min="3074" max="3074" width="9.375" style="6" customWidth="1"/>
    <col min="3075" max="3075" width="19.375" style="6" customWidth="1"/>
    <col min="3076" max="3076" width="21.375" style="6" customWidth="1"/>
    <col min="3077" max="3077" width="0" style="6" hidden="1" customWidth="1"/>
    <col min="3078" max="3078" width="14.375" style="6" customWidth="1"/>
    <col min="3079" max="3079" width="11.625" style="6" customWidth="1"/>
    <col min="3080" max="3080" width="12.375" style="6" customWidth="1"/>
    <col min="3081" max="3081" width="14.375" style="6" bestFit="1" customWidth="1"/>
    <col min="3082" max="3082" width="13.5" style="6" customWidth="1"/>
    <col min="3083" max="3083" width="8.875" style="6" customWidth="1"/>
    <col min="3084" max="3084" width="14.375" style="6" bestFit="1" customWidth="1"/>
    <col min="3085" max="3328" width="9" style="6"/>
    <col min="3329" max="3329" width="4.25" style="6" customWidth="1"/>
    <col min="3330" max="3330" width="9.375" style="6" customWidth="1"/>
    <col min="3331" max="3331" width="19.375" style="6" customWidth="1"/>
    <col min="3332" max="3332" width="21.375" style="6" customWidth="1"/>
    <col min="3333" max="3333" width="0" style="6" hidden="1" customWidth="1"/>
    <col min="3334" max="3334" width="14.375" style="6" customWidth="1"/>
    <col min="3335" max="3335" width="11.625" style="6" customWidth="1"/>
    <col min="3336" max="3336" width="12.375" style="6" customWidth="1"/>
    <col min="3337" max="3337" width="14.375" style="6" bestFit="1" customWidth="1"/>
    <col min="3338" max="3338" width="13.5" style="6" customWidth="1"/>
    <col min="3339" max="3339" width="8.875" style="6" customWidth="1"/>
    <col min="3340" max="3340" width="14.375" style="6" bestFit="1" customWidth="1"/>
    <col min="3341" max="3584" width="9" style="6"/>
    <col min="3585" max="3585" width="4.25" style="6" customWidth="1"/>
    <col min="3586" max="3586" width="9.375" style="6" customWidth="1"/>
    <col min="3587" max="3587" width="19.375" style="6" customWidth="1"/>
    <col min="3588" max="3588" width="21.375" style="6" customWidth="1"/>
    <col min="3589" max="3589" width="0" style="6" hidden="1" customWidth="1"/>
    <col min="3590" max="3590" width="14.375" style="6" customWidth="1"/>
    <col min="3591" max="3591" width="11.625" style="6" customWidth="1"/>
    <col min="3592" max="3592" width="12.375" style="6" customWidth="1"/>
    <col min="3593" max="3593" width="14.375" style="6" bestFit="1" customWidth="1"/>
    <col min="3594" max="3594" width="13.5" style="6" customWidth="1"/>
    <col min="3595" max="3595" width="8.875" style="6" customWidth="1"/>
    <col min="3596" max="3596" width="14.375" style="6" bestFit="1" customWidth="1"/>
    <col min="3597" max="3840" width="9" style="6"/>
    <col min="3841" max="3841" width="4.25" style="6" customWidth="1"/>
    <col min="3842" max="3842" width="9.375" style="6" customWidth="1"/>
    <col min="3843" max="3843" width="19.375" style="6" customWidth="1"/>
    <col min="3844" max="3844" width="21.375" style="6" customWidth="1"/>
    <col min="3845" max="3845" width="0" style="6" hidden="1" customWidth="1"/>
    <col min="3846" max="3846" width="14.375" style="6" customWidth="1"/>
    <col min="3847" max="3847" width="11.625" style="6" customWidth="1"/>
    <col min="3848" max="3848" width="12.375" style="6" customWidth="1"/>
    <col min="3849" max="3849" width="14.375" style="6" bestFit="1" customWidth="1"/>
    <col min="3850" max="3850" width="13.5" style="6" customWidth="1"/>
    <col min="3851" max="3851" width="8.875" style="6" customWidth="1"/>
    <col min="3852" max="3852" width="14.375" style="6" bestFit="1" customWidth="1"/>
    <col min="3853" max="4096" width="9" style="6"/>
    <col min="4097" max="4097" width="4.25" style="6" customWidth="1"/>
    <col min="4098" max="4098" width="9.375" style="6" customWidth="1"/>
    <col min="4099" max="4099" width="19.375" style="6" customWidth="1"/>
    <col min="4100" max="4100" width="21.375" style="6" customWidth="1"/>
    <col min="4101" max="4101" width="0" style="6" hidden="1" customWidth="1"/>
    <col min="4102" max="4102" width="14.375" style="6" customWidth="1"/>
    <col min="4103" max="4103" width="11.625" style="6" customWidth="1"/>
    <col min="4104" max="4104" width="12.375" style="6" customWidth="1"/>
    <col min="4105" max="4105" width="14.375" style="6" bestFit="1" customWidth="1"/>
    <col min="4106" max="4106" width="13.5" style="6" customWidth="1"/>
    <col min="4107" max="4107" width="8.875" style="6" customWidth="1"/>
    <col min="4108" max="4108" width="14.375" style="6" bestFit="1" customWidth="1"/>
    <col min="4109" max="4352" width="9" style="6"/>
    <col min="4353" max="4353" width="4.25" style="6" customWidth="1"/>
    <col min="4354" max="4354" width="9.375" style="6" customWidth="1"/>
    <col min="4355" max="4355" width="19.375" style="6" customWidth="1"/>
    <col min="4356" max="4356" width="21.375" style="6" customWidth="1"/>
    <col min="4357" max="4357" width="0" style="6" hidden="1" customWidth="1"/>
    <col min="4358" max="4358" width="14.375" style="6" customWidth="1"/>
    <col min="4359" max="4359" width="11.625" style="6" customWidth="1"/>
    <col min="4360" max="4360" width="12.375" style="6" customWidth="1"/>
    <col min="4361" max="4361" width="14.375" style="6" bestFit="1" customWidth="1"/>
    <col min="4362" max="4362" width="13.5" style="6" customWidth="1"/>
    <col min="4363" max="4363" width="8.875" style="6" customWidth="1"/>
    <col min="4364" max="4364" width="14.375" style="6" bestFit="1" customWidth="1"/>
    <col min="4365" max="4608" width="9" style="6"/>
    <col min="4609" max="4609" width="4.25" style="6" customWidth="1"/>
    <col min="4610" max="4610" width="9.375" style="6" customWidth="1"/>
    <col min="4611" max="4611" width="19.375" style="6" customWidth="1"/>
    <col min="4612" max="4612" width="21.375" style="6" customWidth="1"/>
    <col min="4613" max="4613" width="0" style="6" hidden="1" customWidth="1"/>
    <col min="4614" max="4614" width="14.375" style="6" customWidth="1"/>
    <col min="4615" max="4615" width="11.625" style="6" customWidth="1"/>
    <col min="4616" max="4616" width="12.375" style="6" customWidth="1"/>
    <col min="4617" max="4617" width="14.375" style="6" bestFit="1" customWidth="1"/>
    <col min="4618" max="4618" width="13.5" style="6" customWidth="1"/>
    <col min="4619" max="4619" width="8.875" style="6" customWidth="1"/>
    <col min="4620" max="4620" width="14.375" style="6" bestFit="1" customWidth="1"/>
    <col min="4621" max="4864" width="9" style="6"/>
    <col min="4865" max="4865" width="4.25" style="6" customWidth="1"/>
    <col min="4866" max="4866" width="9.375" style="6" customWidth="1"/>
    <col min="4867" max="4867" width="19.375" style="6" customWidth="1"/>
    <col min="4868" max="4868" width="21.375" style="6" customWidth="1"/>
    <col min="4869" max="4869" width="0" style="6" hidden="1" customWidth="1"/>
    <col min="4870" max="4870" width="14.375" style="6" customWidth="1"/>
    <col min="4871" max="4871" width="11.625" style="6" customWidth="1"/>
    <col min="4872" max="4872" width="12.375" style="6" customWidth="1"/>
    <col min="4873" max="4873" width="14.375" style="6" bestFit="1" customWidth="1"/>
    <col min="4874" max="4874" width="13.5" style="6" customWidth="1"/>
    <col min="4875" max="4875" width="8.875" style="6" customWidth="1"/>
    <col min="4876" max="4876" width="14.375" style="6" bestFit="1" customWidth="1"/>
    <col min="4877" max="5120" width="9" style="6"/>
    <col min="5121" max="5121" width="4.25" style="6" customWidth="1"/>
    <col min="5122" max="5122" width="9.375" style="6" customWidth="1"/>
    <col min="5123" max="5123" width="19.375" style="6" customWidth="1"/>
    <col min="5124" max="5124" width="21.375" style="6" customWidth="1"/>
    <col min="5125" max="5125" width="0" style="6" hidden="1" customWidth="1"/>
    <col min="5126" max="5126" width="14.375" style="6" customWidth="1"/>
    <col min="5127" max="5127" width="11.625" style="6" customWidth="1"/>
    <col min="5128" max="5128" width="12.375" style="6" customWidth="1"/>
    <col min="5129" max="5129" width="14.375" style="6" bestFit="1" customWidth="1"/>
    <col min="5130" max="5130" width="13.5" style="6" customWidth="1"/>
    <col min="5131" max="5131" width="8.875" style="6" customWidth="1"/>
    <col min="5132" max="5132" width="14.375" style="6" bestFit="1" customWidth="1"/>
    <col min="5133" max="5376" width="9" style="6"/>
    <col min="5377" max="5377" width="4.25" style="6" customWidth="1"/>
    <col min="5378" max="5378" width="9.375" style="6" customWidth="1"/>
    <col min="5379" max="5379" width="19.375" style="6" customWidth="1"/>
    <col min="5380" max="5380" width="21.375" style="6" customWidth="1"/>
    <col min="5381" max="5381" width="0" style="6" hidden="1" customWidth="1"/>
    <col min="5382" max="5382" width="14.375" style="6" customWidth="1"/>
    <col min="5383" max="5383" width="11.625" style="6" customWidth="1"/>
    <col min="5384" max="5384" width="12.375" style="6" customWidth="1"/>
    <col min="5385" max="5385" width="14.375" style="6" bestFit="1" customWidth="1"/>
    <col min="5386" max="5386" width="13.5" style="6" customWidth="1"/>
    <col min="5387" max="5387" width="8.875" style="6" customWidth="1"/>
    <col min="5388" max="5388" width="14.375" style="6" bestFit="1" customWidth="1"/>
    <col min="5389" max="5632" width="9" style="6"/>
    <col min="5633" max="5633" width="4.25" style="6" customWidth="1"/>
    <col min="5634" max="5634" width="9.375" style="6" customWidth="1"/>
    <col min="5635" max="5635" width="19.375" style="6" customWidth="1"/>
    <col min="5636" max="5636" width="21.375" style="6" customWidth="1"/>
    <col min="5637" max="5637" width="0" style="6" hidden="1" customWidth="1"/>
    <col min="5638" max="5638" width="14.375" style="6" customWidth="1"/>
    <col min="5639" max="5639" width="11.625" style="6" customWidth="1"/>
    <col min="5640" max="5640" width="12.375" style="6" customWidth="1"/>
    <col min="5641" max="5641" width="14.375" style="6" bestFit="1" customWidth="1"/>
    <col min="5642" max="5642" width="13.5" style="6" customWidth="1"/>
    <col min="5643" max="5643" width="8.875" style="6" customWidth="1"/>
    <col min="5644" max="5644" width="14.375" style="6" bestFit="1" customWidth="1"/>
    <col min="5645" max="5888" width="9" style="6"/>
    <col min="5889" max="5889" width="4.25" style="6" customWidth="1"/>
    <col min="5890" max="5890" width="9.375" style="6" customWidth="1"/>
    <col min="5891" max="5891" width="19.375" style="6" customWidth="1"/>
    <col min="5892" max="5892" width="21.375" style="6" customWidth="1"/>
    <col min="5893" max="5893" width="0" style="6" hidden="1" customWidth="1"/>
    <col min="5894" max="5894" width="14.375" style="6" customWidth="1"/>
    <col min="5895" max="5895" width="11.625" style="6" customWidth="1"/>
    <col min="5896" max="5896" width="12.375" style="6" customWidth="1"/>
    <col min="5897" max="5897" width="14.375" style="6" bestFit="1" customWidth="1"/>
    <col min="5898" max="5898" width="13.5" style="6" customWidth="1"/>
    <col min="5899" max="5899" width="8.875" style="6" customWidth="1"/>
    <col min="5900" max="5900" width="14.375" style="6" bestFit="1" customWidth="1"/>
    <col min="5901" max="6144" width="9" style="6"/>
    <col min="6145" max="6145" width="4.25" style="6" customWidth="1"/>
    <col min="6146" max="6146" width="9.375" style="6" customWidth="1"/>
    <col min="6147" max="6147" width="19.375" style="6" customWidth="1"/>
    <col min="6148" max="6148" width="21.375" style="6" customWidth="1"/>
    <col min="6149" max="6149" width="0" style="6" hidden="1" customWidth="1"/>
    <col min="6150" max="6150" width="14.375" style="6" customWidth="1"/>
    <col min="6151" max="6151" width="11.625" style="6" customWidth="1"/>
    <col min="6152" max="6152" width="12.375" style="6" customWidth="1"/>
    <col min="6153" max="6153" width="14.375" style="6" bestFit="1" customWidth="1"/>
    <col min="6154" max="6154" width="13.5" style="6" customWidth="1"/>
    <col min="6155" max="6155" width="8.875" style="6" customWidth="1"/>
    <col min="6156" max="6156" width="14.375" style="6" bestFit="1" customWidth="1"/>
    <col min="6157" max="6400" width="9" style="6"/>
    <col min="6401" max="6401" width="4.25" style="6" customWidth="1"/>
    <col min="6402" max="6402" width="9.375" style="6" customWidth="1"/>
    <col min="6403" max="6403" width="19.375" style="6" customWidth="1"/>
    <col min="6404" max="6404" width="21.375" style="6" customWidth="1"/>
    <col min="6405" max="6405" width="0" style="6" hidden="1" customWidth="1"/>
    <col min="6406" max="6406" width="14.375" style="6" customWidth="1"/>
    <col min="6407" max="6407" width="11.625" style="6" customWidth="1"/>
    <col min="6408" max="6408" width="12.375" style="6" customWidth="1"/>
    <col min="6409" max="6409" width="14.375" style="6" bestFit="1" customWidth="1"/>
    <col min="6410" max="6410" width="13.5" style="6" customWidth="1"/>
    <col min="6411" max="6411" width="8.875" style="6" customWidth="1"/>
    <col min="6412" max="6412" width="14.375" style="6" bestFit="1" customWidth="1"/>
    <col min="6413" max="6656" width="9" style="6"/>
    <col min="6657" max="6657" width="4.25" style="6" customWidth="1"/>
    <col min="6658" max="6658" width="9.375" style="6" customWidth="1"/>
    <col min="6659" max="6659" width="19.375" style="6" customWidth="1"/>
    <col min="6660" max="6660" width="21.375" style="6" customWidth="1"/>
    <col min="6661" max="6661" width="0" style="6" hidden="1" customWidth="1"/>
    <col min="6662" max="6662" width="14.375" style="6" customWidth="1"/>
    <col min="6663" max="6663" width="11.625" style="6" customWidth="1"/>
    <col min="6664" max="6664" width="12.375" style="6" customWidth="1"/>
    <col min="6665" max="6665" width="14.375" style="6" bestFit="1" customWidth="1"/>
    <col min="6666" max="6666" width="13.5" style="6" customWidth="1"/>
    <col min="6667" max="6667" width="8.875" style="6" customWidth="1"/>
    <col min="6668" max="6668" width="14.375" style="6" bestFit="1" customWidth="1"/>
    <col min="6669" max="6912" width="9" style="6"/>
    <col min="6913" max="6913" width="4.25" style="6" customWidth="1"/>
    <col min="6914" max="6914" width="9.375" style="6" customWidth="1"/>
    <col min="6915" max="6915" width="19.375" style="6" customWidth="1"/>
    <col min="6916" max="6916" width="21.375" style="6" customWidth="1"/>
    <col min="6917" max="6917" width="0" style="6" hidden="1" customWidth="1"/>
    <col min="6918" max="6918" width="14.375" style="6" customWidth="1"/>
    <col min="6919" max="6919" width="11.625" style="6" customWidth="1"/>
    <col min="6920" max="6920" width="12.375" style="6" customWidth="1"/>
    <col min="6921" max="6921" width="14.375" style="6" bestFit="1" customWidth="1"/>
    <col min="6922" max="6922" width="13.5" style="6" customWidth="1"/>
    <col min="6923" max="6923" width="8.875" style="6" customWidth="1"/>
    <col min="6924" max="6924" width="14.375" style="6" bestFit="1" customWidth="1"/>
    <col min="6925" max="7168" width="9" style="6"/>
    <col min="7169" max="7169" width="4.25" style="6" customWidth="1"/>
    <col min="7170" max="7170" width="9.375" style="6" customWidth="1"/>
    <col min="7171" max="7171" width="19.375" style="6" customWidth="1"/>
    <col min="7172" max="7172" width="21.375" style="6" customWidth="1"/>
    <col min="7173" max="7173" width="0" style="6" hidden="1" customWidth="1"/>
    <col min="7174" max="7174" width="14.375" style="6" customWidth="1"/>
    <col min="7175" max="7175" width="11.625" style="6" customWidth="1"/>
    <col min="7176" max="7176" width="12.375" style="6" customWidth="1"/>
    <col min="7177" max="7177" width="14.375" style="6" bestFit="1" customWidth="1"/>
    <col min="7178" max="7178" width="13.5" style="6" customWidth="1"/>
    <col min="7179" max="7179" width="8.875" style="6" customWidth="1"/>
    <col min="7180" max="7180" width="14.375" style="6" bestFit="1" customWidth="1"/>
    <col min="7181" max="7424" width="9" style="6"/>
    <col min="7425" max="7425" width="4.25" style="6" customWidth="1"/>
    <col min="7426" max="7426" width="9.375" style="6" customWidth="1"/>
    <col min="7427" max="7427" width="19.375" style="6" customWidth="1"/>
    <col min="7428" max="7428" width="21.375" style="6" customWidth="1"/>
    <col min="7429" max="7429" width="0" style="6" hidden="1" customWidth="1"/>
    <col min="7430" max="7430" width="14.375" style="6" customWidth="1"/>
    <col min="7431" max="7431" width="11.625" style="6" customWidth="1"/>
    <col min="7432" max="7432" width="12.375" style="6" customWidth="1"/>
    <col min="7433" max="7433" width="14.375" style="6" bestFit="1" customWidth="1"/>
    <col min="7434" max="7434" width="13.5" style="6" customWidth="1"/>
    <col min="7435" max="7435" width="8.875" style="6" customWidth="1"/>
    <col min="7436" max="7436" width="14.375" style="6" bestFit="1" customWidth="1"/>
    <col min="7437" max="7680" width="9" style="6"/>
    <col min="7681" max="7681" width="4.25" style="6" customWidth="1"/>
    <col min="7682" max="7682" width="9.375" style="6" customWidth="1"/>
    <col min="7683" max="7683" width="19.375" style="6" customWidth="1"/>
    <col min="7684" max="7684" width="21.375" style="6" customWidth="1"/>
    <col min="7685" max="7685" width="0" style="6" hidden="1" customWidth="1"/>
    <col min="7686" max="7686" width="14.375" style="6" customWidth="1"/>
    <col min="7687" max="7687" width="11.625" style="6" customWidth="1"/>
    <col min="7688" max="7688" width="12.375" style="6" customWidth="1"/>
    <col min="7689" max="7689" width="14.375" style="6" bestFit="1" customWidth="1"/>
    <col min="7690" max="7690" width="13.5" style="6" customWidth="1"/>
    <col min="7691" max="7691" width="8.875" style="6" customWidth="1"/>
    <col min="7692" max="7692" width="14.375" style="6" bestFit="1" customWidth="1"/>
    <col min="7693" max="7936" width="9" style="6"/>
    <col min="7937" max="7937" width="4.25" style="6" customWidth="1"/>
    <col min="7938" max="7938" width="9.375" style="6" customWidth="1"/>
    <col min="7939" max="7939" width="19.375" style="6" customWidth="1"/>
    <col min="7940" max="7940" width="21.375" style="6" customWidth="1"/>
    <col min="7941" max="7941" width="0" style="6" hidden="1" customWidth="1"/>
    <col min="7942" max="7942" width="14.375" style="6" customWidth="1"/>
    <col min="7943" max="7943" width="11.625" style="6" customWidth="1"/>
    <col min="7944" max="7944" width="12.375" style="6" customWidth="1"/>
    <col min="7945" max="7945" width="14.375" style="6" bestFit="1" customWidth="1"/>
    <col min="7946" max="7946" width="13.5" style="6" customWidth="1"/>
    <col min="7947" max="7947" width="8.875" style="6" customWidth="1"/>
    <col min="7948" max="7948" width="14.375" style="6" bestFit="1" customWidth="1"/>
    <col min="7949" max="8192" width="9" style="6"/>
    <col min="8193" max="8193" width="4.25" style="6" customWidth="1"/>
    <col min="8194" max="8194" width="9.375" style="6" customWidth="1"/>
    <col min="8195" max="8195" width="19.375" style="6" customWidth="1"/>
    <col min="8196" max="8196" width="21.375" style="6" customWidth="1"/>
    <col min="8197" max="8197" width="0" style="6" hidden="1" customWidth="1"/>
    <col min="8198" max="8198" width="14.375" style="6" customWidth="1"/>
    <col min="8199" max="8199" width="11.625" style="6" customWidth="1"/>
    <col min="8200" max="8200" width="12.375" style="6" customWidth="1"/>
    <col min="8201" max="8201" width="14.375" style="6" bestFit="1" customWidth="1"/>
    <col min="8202" max="8202" width="13.5" style="6" customWidth="1"/>
    <col min="8203" max="8203" width="8.875" style="6" customWidth="1"/>
    <col min="8204" max="8204" width="14.375" style="6" bestFit="1" customWidth="1"/>
    <col min="8205" max="8448" width="9" style="6"/>
    <col min="8449" max="8449" width="4.25" style="6" customWidth="1"/>
    <col min="8450" max="8450" width="9.375" style="6" customWidth="1"/>
    <col min="8451" max="8451" width="19.375" style="6" customWidth="1"/>
    <col min="8452" max="8452" width="21.375" style="6" customWidth="1"/>
    <col min="8453" max="8453" width="0" style="6" hidden="1" customWidth="1"/>
    <col min="8454" max="8454" width="14.375" style="6" customWidth="1"/>
    <col min="8455" max="8455" width="11.625" style="6" customWidth="1"/>
    <col min="8456" max="8456" width="12.375" style="6" customWidth="1"/>
    <col min="8457" max="8457" width="14.375" style="6" bestFit="1" customWidth="1"/>
    <col min="8458" max="8458" width="13.5" style="6" customWidth="1"/>
    <col min="8459" max="8459" width="8.875" style="6" customWidth="1"/>
    <col min="8460" max="8460" width="14.375" style="6" bestFit="1" customWidth="1"/>
    <col min="8461" max="8704" width="9" style="6"/>
    <col min="8705" max="8705" width="4.25" style="6" customWidth="1"/>
    <col min="8706" max="8706" width="9.375" style="6" customWidth="1"/>
    <col min="8707" max="8707" width="19.375" style="6" customWidth="1"/>
    <col min="8708" max="8708" width="21.375" style="6" customWidth="1"/>
    <col min="8709" max="8709" width="0" style="6" hidden="1" customWidth="1"/>
    <col min="8710" max="8710" width="14.375" style="6" customWidth="1"/>
    <col min="8711" max="8711" width="11.625" style="6" customWidth="1"/>
    <col min="8712" max="8712" width="12.375" style="6" customWidth="1"/>
    <col min="8713" max="8713" width="14.375" style="6" bestFit="1" customWidth="1"/>
    <col min="8714" max="8714" width="13.5" style="6" customWidth="1"/>
    <col min="8715" max="8715" width="8.875" style="6" customWidth="1"/>
    <col min="8716" max="8716" width="14.375" style="6" bestFit="1" customWidth="1"/>
    <col min="8717" max="8960" width="9" style="6"/>
    <col min="8961" max="8961" width="4.25" style="6" customWidth="1"/>
    <col min="8962" max="8962" width="9.375" style="6" customWidth="1"/>
    <col min="8963" max="8963" width="19.375" style="6" customWidth="1"/>
    <col min="8964" max="8964" width="21.375" style="6" customWidth="1"/>
    <col min="8965" max="8965" width="0" style="6" hidden="1" customWidth="1"/>
    <col min="8966" max="8966" width="14.375" style="6" customWidth="1"/>
    <col min="8967" max="8967" width="11.625" style="6" customWidth="1"/>
    <col min="8968" max="8968" width="12.375" style="6" customWidth="1"/>
    <col min="8969" max="8969" width="14.375" style="6" bestFit="1" customWidth="1"/>
    <col min="8970" max="8970" width="13.5" style="6" customWidth="1"/>
    <col min="8971" max="8971" width="8.875" style="6" customWidth="1"/>
    <col min="8972" max="8972" width="14.375" style="6" bestFit="1" customWidth="1"/>
    <col min="8973" max="9216" width="9" style="6"/>
    <col min="9217" max="9217" width="4.25" style="6" customWidth="1"/>
    <col min="9218" max="9218" width="9.375" style="6" customWidth="1"/>
    <col min="9219" max="9219" width="19.375" style="6" customWidth="1"/>
    <col min="9220" max="9220" width="21.375" style="6" customWidth="1"/>
    <col min="9221" max="9221" width="0" style="6" hidden="1" customWidth="1"/>
    <col min="9222" max="9222" width="14.375" style="6" customWidth="1"/>
    <col min="9223" max="9223" width="11.625" style="6" customWidth="1"/>
    <col min="9224" max="9224" width="12.375" style="6" customWidth="1"/>
    <col min="9225" max="9225" width="14.375" style="6" bestFit="1" customWidth="1"/>
    <col min="9226" max="9226" width="13.5" style="6" customWidth="1"/>
    <col min="9227" max="9227" width="8.875" style="6" customWidth="1"/>
    <col min="9228" max="9228" width="14.375" style="6" bestFit="1" customWidth="1"/>
    <col min="9229" max="9472" width="9" style="6"/>
    <col min="9473" max="9473" width="4.25" style="6" customWidth="1"/>
    <col min="9474" max="9474" width="9.375" style="6" customWidth="1"/>
    <col min="9475" max="9475" width="19.375" style="6" customWidth="1"/>
    <col min="9476" max="9476" width="21.375" style="6" customWidth="1"/>
    <col min="9477" max="9477" width="0" style="6" hidden="1" customWidth="1"/>
    <col min="9478" max="9478" width="14.375" style="6" customWidth="1"/>
    <col min="9479" max="9479" width="11.625" style="6" customWidth="1"/>
    <col min="9480" max="9480" width="12.375" style="6" customWidth="1"/>
    <col min="9481" max="9481" width="14.375" style="6" bestFit="1" customWidth="1"/>
    <col min="9482" max="9482" width="13.5" style="6" customWidth="1"/>
    <col min="9483" max="9483" width="8.875" style="6" customWidth="1"/>
    <col min="9484" max="9484" width="14.375" style="6" bestFit="1" customWidth="1"/>
    <col min="9485" max="9728" width="9" style="6"/>
    <col min="9729" max="9729" width="4.25" style="6" customWidth="1"/>
    <col min="9730" max="9730" width="9.375" style="6" customWidth="1"/>
    <col min="9731" max="9731" width="19.375" style="6" customWidth="1"/>
    <col min="9732" max="9732" width="21.375" style="6" customWidth="1"/>
    <col min="9733" max="9733" width="0" style="6" hidden="1" customWidth="1"/>
    <col min="9734" max="9734" width="14.375" style="6" customWidth="1"/>
    <col min="9735" max="9735" width="11.625" style="6" customWidth="1"/>
    <col min="9736" max="9736" width="12.375" style="6" customWidth="1"/>
    <col min="9737" max="9737" width="14.375" style="6" bestFit="1" customWidth="1"/>
    <col min="9738" max="9738" width="13.5" style="6" customWidth="1"/>
    <col min="9739" max="9739" width="8.875" style="6" customWidth="1"/>
    <col min="9740" max="9740" width="14.375" style="6" bestFit="1" customWidth="1"/>
    <col min="9741" max="9984" width="9" style="6"/>
    <col min="9985" max="9985" width="4.25" style="6" customWidth="1"/>
    <col min="9986" max="9986" width="9.375" style="6" customWidth="1"/>
    <col min="9987" max="9987" width="19.375" style="6" customWidth="1"/>
    <col min="9988" max="9988" width="21.375" style="6" customWidth="1"/>
    <col min="9989" max="9989" width="0" style="6" hidden="1" customWidth="1"/>
    <col min="9990" max="9990" width="14.375" style="6" customWidth="1"/>
    <col min="9991" max="9991" width="11.625" style="6" customWidth="1"/>
    <col min="9992" max="9992" width="12.375" style="6" customWidth="1"/>
    <col min="9993" max="9993" width="14.375" style="6" bestFit="1" customWidth="1"/>
    <col min="9994" max="9994" width="13.5" style="6" customWidth="1"/>
    <col min="9995" max="9995" width="8.875" style="6" customWidth="1"/>
    <col min="9996" max="9996" width="14.375" style="6" bestFit="1" customWidth="1"/>
    <col min="9997" max="10240" width="9" style="6"/>
    <col min="10241" max="10241" width="4.25" style="6" customWidth="1"/>
    <col min="10242" max="10242" width="9.375" style="6" customWidth="1"/>
    <col min="10243" max="10243" width="19.375" style="6" customWidth="1"/>
    <col min="10244" max="10244" width="21.375" style="6" customWidth="1"/>
    <col min="10245" max="10245" width="0" style="6" hidden="1" customWidth="1"/>
    <col min="10246" max="10246" width="14.375" style="6" customWidth="1"/>
    <col min="10247" max="10247" width="11.625" style="6" customWidth="1"/>
    <col min="10248" max="10248" width="12.375" style="6" customWidth="1"/>
    <col min="10249" max="10249" width="14.375" style="6" bestFit="1" customWidth="1"/>
    <col min="10250" max="10250" width="13.5" style="6" customWidth="1"/>
    <col min="10251" max="10251" width="8.875" style="6" customWidth="1"/>
    <col min="10252" max="10252" width="14.375" style="6" bestFit="1" customWidth="1"/>
    <col min="10253" max="10496" width="9" style="6"/>
    <col min="10497" max="10497" width="4.25" style="6" customWidth="1"/>
    <col min="10498" max="10498" width="9.375" style="6" customWidth="1"/>
    <col min="10499" max="10499" width="19.375" style="6" customWidth="1"/>
    <col min="10500" max="10500" width="21.375" style="6" customWidth="1"/>
    <col min="10501" max="10501" width="0" style="6" hidden="1" customWidth="1"/>
    <col min="10502" max="10502" width="14.375" style="6" customWidth="1"/>
    <col min="10503" max="10503" width="11.625" style="6" customWidth="1"/>
    <col min="10504" max="10504" width="12.375" style="6" customWidth="1"/>
    <col min="10505" max="10505" width="14.375" style="6" bestFit="1" customWidth="1"/>
    <col min="10506" max="10506" width="13.5" style="6" customWidth="1"/>
    <col min="10507" max="10507" width="8.875" style="6" customWidth="1"/>
    <col min="10508" max="10508" width="14.375" style="6" bestFit="1" customWidth="1"/>
    <col min="10509" max="10752" width="9" style="6"/>
    <col min="10753" max="10753" width="4.25" style="6" customWidth="1"/>
    <col min="10754" max="10754" width="9.375" style="6" customWidth="1"/>
    <col min="10755" max="10755" width="19.375" style="6" customWidth="1"/>
    <col min="10756" max="10756" width="21.375" style="6" customWidth="1"/>
    <col min="10757" max="10757" width="0" style="6" hidden="1" customWidth="1"/>
    <col min="10758" max="10758" width="14.375" style="6" customWidth="1"/>
    <col min="10759" max="10759" width="11.625" style="6" customWidth="1"/>
    <col min="10760" max="10760" width="12.375" style="6" customWidth="1"/>
    <col min="10761" max="10761" width="14.375" style="6" bestFit="1" customWidth="1"/>
    <col min="10762" max="10762" width="13.5" style="6" customWidth="1"/>
    <col min="10763" max="10763" width="8.875" style="6" customWidth="1"/>
    <col min="10764" max="10764" width="14.375" style="6" bestFit="1" customWidth="1"/>
    <col min="10765" max="11008" width="9" style="6"/>
    <col min="11009" max="11009" width="4.25" style="6" customWidth="1"/>
    <col min="11010" max="11010" width="9.375" style="6" customWidth="1"/>
    <col min="11011" max="11011" width="19.375" style="6" customWidth="1"/>
    <col min="11012" max="11012" width="21.375" style="6" customWidth="1"/>
    <col min="11013" max="11013" width="0" style="6" hidden="1" customWidth="1"/>
    <col min="11014" max="11014" width="14.375" style="6" customWidth="1"/>
    <col min="11015" max="11015" width="11.625" style="6" customWidth="1"/>
    <col min="11016" max="11016" width="12.375" style="6" customWidth="1"/>
    <col min="11017" max="11017" width="14.375" style="6" bestFit="1" customWidth="1"/>
    <col min="11018" max="11018" width="13.5" style="6" customWidth="1"/>
    <col min="11019" max="11019" width="8.875" style="6" customWidth="1"/>
    <col min="11020" max="11020" width="14.375" style="6" bestFit="1" customWidth="1"/>
    <col min="11021" max="11264" width="9" style="6"/>
    <col min="11265" max="11265" width="4.25" style="6" customWidth="1"/>
    <col min="11266" max="11266" width="9.375" style="6" customWidth="1"/>
    <col min="11267" max="11267" width="19.375" style="6" customWidth="1"/>
    <col min="11268" max="11268" width="21.375" style="6" customWidth="1"/>
    <col min="11269" max="11269" width="0" style="6" hidden="1" customWidth="1"/>
    <col min="11270" max="11270" width="14.375" style="6" customWidth="1"/>
    <col min="11271" max="11271" width="11.625" style="6" customWidth="1"/>
    <col min="11272" max="11272" width="12.375" style="6" customWidth="1"/>
    <col min="11273" max="11273" width="14.375" style="6" bestFit="1" customWidth="1"/>
    <col min="11274" max="11274" width="13.5" style="6" customWidth="1"/>
    <col min="11275" max="11275" width="8.875" style="6" customWidth="1"/>
    <col min="11276" max="11276" width="14.375" style="6" bestFit="1" customWidth="1"/>
    <col min="11277" max="11520" width="9" style="6"/>
    <col min="11521" max="11521" width="4.25" style="6" customWidth="1"/>
    <col min="11522" max="11522" width="9.375" style="6" customWidth="1"/>
    <col min="11523" max="11523" width="19.375" style="6" customWidth="1"/>
    <col min="11524" max="11524" width="21.375" style="6" customWidth="1"/>
    <col min="11525" max="11525" width="0" style="6" hidden="1" customWidth="1"/>
    <col min="11526" max="11526" width="14.375" style="6" customWidth="1"/>
    <col min="11527" max="11527" width="11.625" style="6" customWidth="1"/>
    <col min="11528" max="11528" width="12.375" style="6" customWidth="1"/>
    <col min="11529" max="11529" width="14.375" style="6" bestFit="1" customWidth="1"/>
    <col min="11530" max="11530" width="13.5" style="6" customWidth="1"/>
    <col min="11531" max="11531" width="8.875" style="6" customWidth="1"/>
    <col min="11532" max="11532" width="14.375" style="6" bestFit="1" customWidth="1"/>
    <col min="11533" max="11776" width="9" style="6"/>
    <col min="11777" max="11777" width="4.25" style="6" customWidth="1"/>
    <col min="11778" max="11778" width="9.375" style="6" customWidth="1"/>
    <col min="11779" max="11779" width="19.375" style="6" customWidth="1"/>
    <col min="11780" max="11780" width="21.375" style="6" customWidth="1"/>
    <col min="11781" max="11781" width="0" style="6" hidden="1" customWidth="1"/>
    <col min="11782" max="11782" width="14.375" style="6" customWidth="1"/>
    <col min="11783" max="11783" width="11.625" style="6" customWidth="1"/>
    <col min="11784" max="11784" width="12.375" style="6" customWidth="1"/>
    <col min="11785" max="11785" width="14.375" style="6" bestFit="1" customWidth="1"/>
    <col min="11786" max="11786" width="13.5" style="6" customWidth="1"/>
    <col min="11787" max="11787" width="8.875" style="6" customWidth="1"/>
    <col min="11788" max="11788" width="14.375" style="6" bestFit="1" customWidth="1"/>
    <col min="11789" max="12032" width="9" style="6"/>
    <col min="12033" max="12033" width="4.25" style="6" customWidth="1"/>
    <col min="12034" max="12034" width="9.375" style="6" customWidth="1"/>
    <col min="12035" max="12035" width="19.375" style="6" customWidth="1"/>
    <col min="12036" max="12036" width="21.375" style="6" customWidth="1"/>
    <col min="12037" max="12037" width="0" style="6" hidden="1" customWidth="1"/>
    <col min="12038" max="12038" width="14.375" style="6" customWidth="1"/>
    <col min="12039" max="12039" width="11.625" style="6" customWidth="1"/>
    <col min="12040" max="12040" width="12.375" style="6" customWidth="1"/>
    <col min="12041" max="12041" width="14.375" style="6" bestFit="1" customWidth="1"/>
    <col min="12042" max="12042" width="13.5" style="6" customWidth="1"/>
    <col min="12043" max="12043" width="8.875" style="6" customWidth="1"/>
    <col min="12044" max="12044" width="14.375" style="6" bestFit="1" customWidth="1"/>
    <col min="12045" max="12288" width="9" style="6"/>
    <col min="12289" max="12289" width="4.25" style="6" customWidth="1"/>
    <col min="12290" max="12290" width="9.375" style="6" customWidth="1"/>
    <col min="12291" max="12291" width="19.375" style="6" customWidth="1"/>
    <col min="12292" max="12292" width="21.375" style="6" customWidth="1"/>
    <col min="12293" max="12293" width="0" style="6" hidden="1" customWidth="1"/>
    <col min="12294" max="12294" width="14.375" style="6" customWidth="1"/>
    <col min="12295" max="12295" width="11.625" style="6" customWidth="1"/>
    <col min="12296" max="12296" width="12.375" style="6" customWidth="1"/>
    <col min="12297" max="12297" width="14.375" style="6" bestFit="1" customWidth="1"/>
    <col min="12298" max="12298" width="13.5" style="6" customWidth="1"/>
    <col min="12299" max="12299" width="8.875" style="6" customWidth="1"/>
    <col min="12300" max="12300" width="14.375" style="6" bestFit="1" customWidth="1"/>
    <col min="12301" max="12544" width="9" style="6"/>
    <col min="12545" max="12545" width="4.25" style="6" customWidth="1"/>
    <col min="12546" max="12546" width="9.375" style="6" customWidth="1"/>
    <col min="12547" max="12547" width="19.375" style="6" customWidth="1"/>
    <col min="12548" max="12548" width="21.375" style="6" customWidth="1"/>
    <col min="12549" max="12549" width="0" style="6" hidden="1" customWidth="1"/>
    <col min="12550" max="12550" width="14.375" style="6" customWidth="1"/>
    <col min="12551" max="12551" width="11.625" style="6" customWidth="1"/>
    <col min="12552" max="12552" width="12.375" style="6" customWidth="1"/>
    <col min="12553" max="12553" width="14.375" style="6" bestFit="1" customWidth="1"/>
    <col min="12554" max="12554" width="13.5" style="6" customWidth="1"/>
    <col min="12555" max="12555" width="8.875" style="6" customWidth="1"/>
    <col min="12556" max="12556" width="14.375" style="6" bestFit="1" customWidth="1"/>
    <col min="12557" max="12800" width="9" style="6"/>
    <col min="12801" max="12801" width="4.25" style="6" customWidth="1"/>
    <col min="12802" max="12802" width="9.375" style="6" customWidth="1"/>
    <col min="12803" max="12803" width="19.375" style="6" customWidth="1"/>
    <col min="12804" max="12804" width="21.375" style="6" customWidth="1"/>
    <col min="12805" max="12805" width="0" style="6" hidden="1" customWidth="1"/>
    <col min="12806" max="12806" width="14.375" style="6" customWidth="1"/>
    <col min="12807" max="12807" width="11.625" style="6" customWidth="1"/>
    <col min="12808" max="12808" width="12.375" style="6" customWidth="1"/>
    <col min="12809" max="12809" width="14.375" style="6" bestFit="1" customWidth="1"/>
    <col min="12810" max="12810" width="13.5" style="6" customWidth="1"/>
    <col min="12811" max="12811" width="8.875" style="6" customWidth="1"/>
    <col min="12812" max="12812" width="14.375" style="6" bestFit="1" customWidth="1"/>
    <col min="12813" max="13056" width="9" style="6"/>
    <col min="13057" max="13057" width="4.25" style="6" customWidth="1"/>
    <col min="13058" max="13058" width="9.375" style="6" customWidth="1"/>
    <col min="13059" max="13059" width="19.375" style="6" customWidth="1"/>
    <col min="13060" max="13060" width="21.375" style="6" customWidth="1"/>
    <col min="13061" max="13061" width="0" style="6" hidden="1" customWidth="1"/>
    <col min="13062" max="13062" width="14.375" style="6" customWidth="1"/>
    <col min="13063" max="13063" width="11.625" style="6" customWidth="1"/>
    <col min="13064" max="13064" width="12.375" style="6" customWidth="1"/>
    <col min="13065" max="13065" width="14.375" style="6" bestFit="1" customWidth="1"/>
    <col min="13066" max="13066" width="13.5" style="6" customWidth="1"/>
    <col min="13067" max="13067" width="8.875" style="6" customWidth="1"/>
    <col min="13068" max="13068" width="14.375" style="6" bestFit="1" customWidth="1"/>
    <col min="13069" max="13312" width="9" style="6"/>
    <col min="13313" max="13313" width="4.25" style="6" customWidth="1"/>
    <col min="13314" max="13314" width="9.375" style="6" customWidth="1"/>
    <col min="13315" max="13315" width="19.375" style="6" customWidth="1"/>
    <col min="13316" max="13316" width="21.375" style="6" customWidth="1"/>
    <col min="13317" max="13317" width="0" style="6" hidden="1" customWidth="1"/>
    <col min="13318" max="13318" width="14.375" style="6" customWidth="1"/>
    <col min="13319" max="13319" width="11.625" style="6" customWidth="1"/>
    <col min="13320" max="13320" width="12.375" style="6" customWidth="1"/>
    <col min="13321" max="13321" width="14.375" style="6" bestFit="1" customWidth="1"/>
    <col min="13322" max="13322" width="13.5" style="6" customWidth="1"/>
    <col min="13323" max="13323" width="8.875" style="6" customWidth="1"/>
    <col min="13324" max="13324" width="14.375" style="6" bestFit="1" customWidth="1"/>
    <col min="13325" max="13568" width="9" style="6"/>
    <col min="13569" max="13569" width="4.25" style="6" customWidth="1"/>
    <col min="13570" max="13570" width="9.375" style="6" customWidth="1"/>
    <col min="13571" max="13571" width="19.375" style="6" customWidth="1"/>
    <col min="13572" max="13572" width="21.375" style="6" customWidth="1"/>
    <col min="13573" max="13573" width="0" style="6" hidden="1" customWidth="1"/>
    <col min="13574" max="13574" width="14.375" style="6" customWidth="1"/>
    <col min="13575" max="13575" width="11.625" style="6" customWidth="1"/>
    <col min="13576" max="13576" width="12.375" style="6" customWidth="1"/>
    <col min="13577" max="13577" width="14.375" style="6" bestFit="1" customWidth="1"/>
    <col min="13578" max="13578" width="13.5" style="6" customWidth="1"/>
    <col min="13579" max="13579" width="8.875" style="6" customWidth="1"/>
    <col min="13580" max="13580" width="14.375" style="6" bestFit="1" customWidth="1"/>
    <col min="13581" max="13824" width="9" style="6"/>
    <col min="13825" max="13825" width="4.25" style="6" customWidth="1"/>
    <col min="13826" max="13826" width="9.375" style="6" customWidth="1"/>
    <col min="13827" max="13827" width="19.375" style="6" customWidth="1"/>
    <col min="13828" max="13828" width="21.375" style="6" customWidth="1"/>
    <col min="13829" max="13829" width="0" style="6" hidden="1" customWidth="1"/>
    <col min="13830" max="13830" width="14.375" style="6" customWidth="1"/>
    <col min="13831" max="13831" width="11.625" style="6" customWidth="1"/>
    <col min="13832" max="13832" width="12.375" style="6" customWidth="1"/>
    <col min="13833" max="13833" width="14.375" style="6" bestFit="1" customWidth="1"/>
    <col min="13834" max="13834" width="13.5" style="6" customWidth="1"/>
    <col min="13835" max="13835" width="8.875" style="6" customWidth="1"/>
    <col min="13836" max="13836" width="14.375" style="6" bestFit="1" customWidth="1"/>
    <col min="13837" max="14080" width="9" style="6"/>
    <col min="14081" max="14081" width="4.25" style="6" customWidth="1"/>
    <col min="14082" max="14082" width="9.375" style="6" customWidth="1"/>
    <col min="14083" max="14083" width="19.375" style="6" customWidth="1"/>
    <col min="14084" max="14084" width="21.375" style="6" customWidth="1"/>
    <col min="14085" max="14085" width="0" style="6" hidden="1" customWidth="1"/>
    <col min="14086" max="14086" width="14.375" style="6" customWidth="1"/>
    <col min="14087" max="14087" width="11.625" style="6" customWidth="1"/>
    <col min="14088" max="14088" width="12.375" style="6" customWidth="1"/>
    <col min="14089" max="14089" width="14.375" style="6" bestFit="1" customWidth="1"/>
    <col min="14090" max="14090" width="13.5" style="6" customWidth="1"/>
    <col min="14091" max="14091" width="8.875" style="6" customWidth="1"/>
    <col min="14092" max="14092" width="14.375" style="6" bestFit="1" customWidth="1"/>
    <col min="14093" max="14336" width="9" style="6"/>
    <col min="14337" max="14337" width="4.25" style="6" customWidth="1"/>
    <col min="14338" max="14338" width="9.375" style="6" customWidth="1"/>
    <col min="14339" max="14339" width="19.375" style="6" customWidth="1"/>
    <col min="14340" max="14340" width="21.375" style="6" customWidth="1"/>
    <col min="14341" max="14341" width="0" style="6" hidden="1" customWidth="1"/>
    <col min="14342" max="14342" width="14.375" style="6" customWidth="1"/>
    <col min="14343" max="14343" width="11.625" style="6" customWidth="1"/>
    <col min="14344" max="14344" width="12.375" style="6" customWidth="1"/>
    <col min="14345" max="14345" width="14.375" style="6" bestFit="1" customWidth="1"/>
    <col min="14346" max="14346" width="13.5" style="6" customWidth="1"/>
    <col min="14347" max="14347" width="8.875" style="6" customWidth="1"/>
    <col min="14348" max="14348" width="14.375" style="6" bestFit="1" customWidth="1"/>
    <col min="14349" max="14592" width="9" style="6"/>
    <col min="14593" max="14593" width="4.25" style="6" customWidth="1"/>
    <col min="14594" max="14594" width="9.375" style="6" customWidth="1"/>
    <col min="14595" max="14595" width="19.375" style="6" customWidth="1"/>
    <col min="14596" max="14596" width="21.375" style="6" customWidth="1"/>
    <col min="14597" max="14597" width="0" style="6" hidden="1" customWidth="1"/>
    <col min="14598" max="14598" width="14.375" style="6" customWidth="1"/>
    <col min="14599" max="14599" width="11.625" style="6" customWidth="1"/>
    <col min="14600" max="14600" width="12.375" style="6" customWidth="1"/>
    <col min="14601" max="14601" width="14.375" style="6" bestFit="1" customWidth="1"/>
    <col min="14602" max="14602" width="13.5" style="6" customWidth="1"/>
    <col min="14603" max="14603" width="8.875" style="6" customWidth="1"/>
    <col min="14604" max="14604" width="14.375" style="6" bestFit="1" customWidth="1"/>
    <col min="14605" max="14848" width="9" style="6"/>
    <col min="14849" max="14849" width="4.25" style="6" customWidth="1"/>
    <col min="14850" max="14850" width="9.375" style="6" customWidth="1"/>
    <col min="14851" max="14851" width="19.375" style="6" customWidth="1"/>
    <col min="14852" max="14852" width="21.375" style="6" customWidth="1"/>
    <col min="14853" max="14853" width="0" style="6" hidden="1" customWidth="1"/>
    <col min="14854" max="14854" width="14.375" style="6" customWidth="1"/>
    <col min="14855" max="14855" width="11.625" style="6" customWidth="1"/>
    <col min="14856" max="14856" width="12.375" style="6" customWidth="1"/>
    <col min="14857" max="14857" width="14.375" style="6" bestFit="1" customWidth="1"/>
    <col min="14858" max="14858" width="13.5" style="6" customWidth="1"/>
    <col min="14859" max="14859" width="8.875" style="6" customWidth="1"/>
    <col min="14860" max="14860" width="14.375" style="6" bestFit="1" customWidth="1"/>
    <col min="14861" max="15104" width="9" style="6"/>
    <col min="15105" max="15105" width="4.25" style="6" customWidth="1"/>
    <col min="15106" max="15106" width="9.375" style="6" customWidth="1"/>
    <col min="15107" max="15107" width="19.375" style="6" customWidth="1"/>
    <col min="15108" max="15108" width="21.375" style="6" customWidth="1"/>
    <col min="15109" max="15109" width="0" style="6" hidden="1" customWidth="1"/>
    <col min="15110" max="15110" width="14.375" style="6" customWidth="1"/>
    <col min="15111" max="15111" width="11.625" style="6" customWidth="1"/>
    <col min="15112" max="15112" width="12.375" style="6" customWidth="1"/>
    <col min="15113" max="15113" width="14.375" style="6" bestFit="1" customWidth="1"/>
    <col min="15114" max="15114" width="13.5" style="6" customWidth="1"/>
    <col min="15115" max="15115" width="8.875" style="6" customWidth="1"/>
    <col min="15116" max="15116" width="14.375" style="6" bestFit="1" customWidth="1"/>
    <col min="15117" max="15360" width="9" style="6"/>
    <col min="15361" max="15361" width="4.25" style="6" customWidth="1"/>
    <col min="15362" max="15362" width="9.375" style="6" customWidth="1"/>
    <col min="15363" max="15363" width="19.375" style="6" customWidth="1"/>
    <col min="15364" max="15364" width="21.375" style="6" customWidth="1"/>
    <col min="15365" max="15365" width="0" style="6" hidden="1" customWidth="1"/>
    <col min="15366" max="15366" width="14.375" style="6" customWidth="1"/>
    <col min="15367" max="15367" width="11.625" style="6" customWidth="1"/>
    <col min="15368" max="15368" width="12.375" style="6" customWidth="1"/>
    <col min="15369" max="15369" width="14.375" style="6" bestFit="1" customWidth="1"/>
    <col min="15370" max="15370" width="13.5" style="6" customWidth="1"/>
    <col min="15371" max="15371" width="8.875" style="6" customWidth="1"/>
    <col min="15372" max="15372" width="14.375" style="6" bestFit="1" customWidth="1"/>
    <col min="15373" max="15616" width="9" style="6"/>
    <col min="15617" max="15617" width="4.25" style="6" customWidth="1"/>
    <col min="15618" max="15618" width="9.375" style="6" customWidth="1"/>
    <col min="15619" max="15619" width="19.375" style="6" customWidth="1"/>
    <col min="15620" max="15620" width="21.375" style="6" customWidth="1"/>
    <col min="15621" max="15621" width="0" style="6" hidden="1" customWidth="1"/>
    <col min="15622" max="15622" width="14.375" style="6" customWidth="1"/>
    <col min="15623" max="15623" width="11.625" style="6" customWidth="1"/>
    <col min="15624" max="15624" width="12.375" style="6" customWidth="1"/>
    <col min="15625" max="15625" width="14.375" style="6" bestFit="1" customWidth="1"/>
    <col min="15626" max="15626" width="13.5" style="6" customWidth="1"/>
    <col min="15627" max="15627" width="8.875" style="6" customWidth="1"/>
    <col min="15628" max="15628" width="14.375" style="6" bestFit="1" customWidth="1"/>
    <col min="15629" max="15872" width="9" style="6"/>
    <col min="15873" max="15873" width="4.25" style="6" customWidth="1"/>
    <col min="15874" max="15874" width="9.375" style="6" customWidth="1"/>
    <col min="15875" max="15875" width="19.375" style="6" customWidth="1"/>
    <col min="15876" max="15876" width="21.375" style="6" customWidth="1"/>
    <col min="15877" max="15877" width="0" style="6" hidden="1" customWidth="1"/>
    <col min="15878" max="15878" width="14.375" style="6" customWidth="1"/>
    <col min="15879" max="15879" width="11.625" style="6" customWidth="1"/>
    <col min="15880" max="15880" width="12.375" style="6" customWidth="1"/>
    <col min="15881" max="15881" width="14.375" style="6" bestFit="1" customWidth="1"/>
    <col min="15882" max="15882" width="13.5" style="6" customWidth="1"/>
    <col min="15883" max="15883" width="8.875" style="6" customWidth="1"/>
    <col min="15884" max="15884" width="14.375" style="6" bestFit="1" customWidth="1"/>
    <col min="15885" max="16128" width="9" style="6"/>
    <col min="16129" max="16129" width="4.25" style="6" customWidth="1"/>
    <col min="16130" max="16130" width="9.375" style="6" customWidth="1"/>
    <col min="16131" max="16131" width="19.375" style="6" customWidth="1"/>
    <col min="16132" max="16132" width="21.375" style="6" customWidth="1"/>
    <col min="16133" max="16133" width="0" style="6" hidden="1" customWidth="1"/>
    <col min="16134" max="16134" width="14.375" style="6" customWidth="1"/>
    <col min="16135" max="16135" width="11.625" style="6" customWidth="1"/>
    <col min="16136" max="16136" width="12.375" style="6" customWidth="1"/>
    <col min="16137" max="16137" width="14.375" style="6" bestFit="1" customWidth="1"/>
    <col min="16138" max="16138" width="13.5" style="6" customWidth="1"/>
    <col min="16139" max="16139" width="8.875" style="6" customWidth="1"/>
    <col min="16140" max="16140" width="14.375" style="6" bestFit="1" customWidth="1"/>
    <col min="16141" max="16384" width="9" style="6"/>
  </cols>
  <sheetData>
    <row r="1" spans="1:12" ht="18.75" customHeight="1">
      <c r="A1" s="131" t="s">
        <v>6</v>
      </c>
      <c r="B1" s="131"/>
      <c r="C1" s="131"/>
      <c r="D1" s="1"/>
      <c r="E1" s="1"/>
      <c r="F1" s="2"/>
      <c r="G1" s="1"/>
      <c r="H1" s="3"/>
      <c r="I1" s="4"/>
      <c r="J1" s="5" t="s">
        <v>7</v>
      </c>
      <c r="K1" s="1" t="s">
        <v>8</v>
      </c>
    </row>
    <row r="2" spans="1:12" ht="21" customHeight="1">
      <c r="A2" s="41"/>
      <c r="B2" s="7"/>
      <c r="C2" s="41"/>
      <c r="D2" s="1"/>
      <c r="E2" s="1"/>
      <c r="F2" s="2"/>
      <c r="G2" s="1"/>
      <c r="H2" s="3"/>
      <c r="I2" s="4"/>
      <c r="J2" s="5"/>
      <c r="K2" s="1"/>
    </row>
    <row r="3" spans="1:12" ht="24.75" customHeight="1">
      <c r="A3" s="132" t="s">
        <v>9</v>
      </c>
      <c r="B3" s="132"/>
      <c r="C3" s="132"/>
      <c r="D3" s="132"/>
      <c r="E3" s="132"/>
      <c r="F3" s="132"/>
      <c r="G3" s="132"/>
      <c r="H3" s="132"/>
      <c r="I3" s="132"/>
      <c r="J3" s="132"/>
      <c r="K3" s="132"/>
    </row>
    <row r="4" spans="1:12" ht="20.25" customHeight="1">
      <c r="A4" s="8"/>
      <c r="B4" s="9"/>
      <c r="C4" s="8"/>
      <c r="D4" s="10"/>
      <c r="E4" s="10"/>
      <c r="F4" s="8"/>
      <c r="G4" s="10"/>
      <c r="H4" s="11"/>
      <c r="I4" s="12"/>
      <c r="J4" s="13"/>
      <c r="K4" s="14"/>
    </row>
    <row r="5" spans="1:12" ht="22.5" customHeight="1">
      <c r="A5" s="133" t="s">
        <v>10</v>
      </c>
      <c r="B5" s="135" t="s">
        <v>11</v>
      </c>
      <c r="C5" s="137" t="s">
        <v>3</v>
      </c>
      <c r="D5" s="138"/>
      <c r="E5" s="138"/>
      <c r="F5" s="139" t="s">
        <v>1</v>
      </c>
      <c r="G5" s="141" t="s">
        <v>12</v>
      </c>
      <c r="H5" s="143" t="s">
        <v>0</v>
      </c>
      <c r="I5" s="145" t="s">
        <v>13</v>
      </c>
      <c r="J5" s="147" t="s">
        <v>14</v>
      </c>
      <c r="K5" s="149" t="s">
        <v>4</v>
      </c>
    </row>
    <row r="6" spans="1:12" ht="22.5" customHeight="1">
      <c r="A6" s="134"/>
      <c r="B6" s="136"/>
      <c r="C6" s="15" t="s">
        <v>15</v>
      </c>
      <c r="D6" s="42" t="s">
        <v>2</v>
      </c>
      <c r="E6" s="16" t="s">
        <v>16</v>
      </c>
      <c r="F6" s="140"/>
      <c r="G6" s="142"/>
      <c r="H6" s="144"/>
      <c r="I6" s="146"/>
      <c r="J6" s="148"/>
      <c r="K6" s="150"/>
    </row>
    <row r="7" spans="1:12" s="23" customFormat="1" ht="25.5" customHeight="1">
      <c r="A7" s="17">
        <f t="shared" ref="A7:A13" si="0">ROW()-6</f>
        <v>1</v>
      </c>
      <c r="B7" s="18">
        <v>42156</v>
      </c>
      <c r="C7" s="19" t="s">
        <v>17</v>
      </c>
      <c r="D7" s="19" t="str">
        <f>VLOOKUP(C7,[1]Vine!$A$5:$E$168,3,0)</f>
        <v>Phan Thiết - Bình Thuận</v>
      </c>
      <c r="E7" s="17">
        <f>VLOOKUP(C7,[2]Times!$B$5:$C$70,2,0)</f>
        <v>260178873</v>
      </c>
      <c r="F7" s="20" t="s">
        <v>18</v>
      </c>
      <c r="G7" s="21">
        <v>5049</v>
      </c>
      <c r="H7" s="20">
        <v>15000</v>
      </c>
      <c r="I7" s="22">
        <f t="shared" ref="I7:I13" si="1">H7*G7</f>
        <v>75735000</v>
      </c>
      <c r="J7" s="17" t="str">
        <f>VLOOKUP(C7,[1]Vine!$A$5:$E$168,4,0)</f>
        <v>Bình Thuận</v>
      </c>
      <c r="K7" s="17"/>
    </row>
    <row r="8" spans="1:12" s="23" customFormat="1" ht="25.5" customHeight="1">
      <c r="A8" s="17">
        <f t="shared" si="0"/>
        <v>2</v>
      </c>
      <c r="B8" s="18">
        <v>42156</v>
      </c>
      <c r="C8" s="19" t="s">
        <v>24</v>
      </c>
      <c r="D8" s="19" t="str">
        <f>VLOOKUP(C8,[1]Vine!$A$5:$E$168,3,0)</f>
        <v>Đức Linh - Bình Thuận</v>
      </c>
      <c r="E8" s="17">
        <f>VLOOKUP(C8,[2]Times!$B$5:$C$70,2,0)</f>
        <v>250746332</v>
      </c>
      <c r="F8" s="20" t="s">
        <v>18</v>
      </c>
      <c r="G8" s="21">
        <v>5039</v>
      </c>
      <c r="H8" s="20">
        <v>15000</v>
      </c>
      <c r="I8" s="22">
        <f t="shared" si="1"/>
        <v>75585000</v>
      </c>
      <c r="J8" s="17" t="str">
        <f>VLOOKUP(C8,[1]Vine!$A$5:$E$168,4,0)</f>
        <v>Bình Thuận</v>
      </c>
      <c r="K8" s="17"/>
      <c r="L8" s="24"/>
    </row>
    <row r="9" spans="1:12" s="23" customFormat="1" ht="25.5" customHeight="1">
      <c r="A9" s="17">
        <f t="shared" si="0"/>
        <v>3</v>
      </c>
      <c r="B9" s="18">
        <v>42160</v>
      </c>
      <c r="C9" s="19" t="s">
        <v>25</v>
      </c>
      <c r="D9" s="19" t="str">
        <f>VLOOKUP(C9,[1]Vine!$A$5:$E$168,3,0)</f>
        <v>Hàm Tân - Bình Thuận</v>
      </c>
      <c r="E9" s="17">
        <f>VLOOKUP(C9,[2]Times!$B$5:$C$70,2,0)</f>
        <v>260690910</v>
      </c>
      <c r="F9" s="20" t="s">
        <v>18</v>
      </c>
      <c r="G9" s="21">
        <v>5460</v>
      </c>
      <c r="H9" s="20">
        <v>15000</v>
      </c>
      <c r="I9" s="22">
        <f t="shared" si="1"/>
        <v>81900000</v>
      </c>
      <c r="J9" s="17" t="str">
        <f>VLOOKUP(C9,[1]Vine!$A$5:$E$168,4,0)</f>
        <v>Bình Thuận</v>
      </c>
      <c r="K9" s="17"/>
    </row>
    <row r="10" spans="1:12" s="23" customFormat="1" ht="25.5" customHeight="1">
      <c r="A10" s="17">
        <f t="shared" si="0"/>
        <v>4</v>
      </c>
      <c r="B10" s="18">
        <v>42160</v>
      </c>
      <c r="C10" s="19" t="s">
        <v>19</v>
      </c>
      <c r="D10" s="19" t="str">
        <f>VLOOKUP(C10,[1]Vine!$A$5:$E$168,3,0)</f>
        <v>Phan Thiết - Bình Thuận</v>
      </c>
      <c r="E10" s="17">
        <f>VLOOKUP(C10,[2]Times!$B$5:$C$70,2,0)</f>
        <v>260850613</v>
      </c>
      <c r="F10" s="20" t="s">
        <v>18</v>
      </c>
      <c r="G10" s="21">
        <v>5730</v>
      </c>
      <c r="H10" s="20">
        <v>15000</v>
      </c>
      <c r="I10" s="22">
        <f t="shared" si="1"/>
        <v>85950000</v>
      </c>
      <c r="J10" s="17" t="str">
        <f>VLOOKUP(C10,[1]Vine!$A$5:$E$168,4,0)</f>
        <v>Bình Thuận</v>
      </c>
      <c r="K10" s="17"/>
    </row>
    <row r="11" spans="1:12" s="23" customFormat="1" ht="25.5" customHeight="1">
      <c r="A11" s="17">
        <f t="shared" si="0"/>
        <v>5</v>
      </c>
      <c r="B11" s="18">
        <v>42160</v>
      </c>
      <c r="C11" s="19" t="s">
        <v>17</v>
      </c>
      <c r="D11" s="19" t="str">
        <f>VLOOKUP(C11,[1]Vine!$A$5:$E$168,3,0)</f>
        <v>Phan Thiết - Bình Thuận</v>
      </c>
      <c r="E11" s="17">
        <f>VLOOKUP(C11,[2]Times!$B$5:$C$70,2,0)</f>
        <v>260178873</v>
      </c>
      <c r="F11" s="20" t="s">
        <v>18</v>
      </c>
      <c r="G11" s="21">
        <v>5583</v>
      </c>
      <c r="H11" s="20">
        <v>15000</v>
      </c>
      <c r="I11" s="22">
        <f t="shared" si="1"/>
        <v>83745000</v>
      </c>
      <c r="J11" s="17" t="str">
        <f>VLOOKUP(C11,[1]Vine!$A$5:$E$168,4,0)</f>
        <v>Bình Thuận</v>
      </c>
      <c r="K11" s="17"/>
    </row>
    <row r="12" spans="1:12" s="23" customFormat="1" ht="25.5" customHeight="1">
      <c r="A12" s="17">
        <f t="shared" si="0"/>
        <v>6</v>
      </c>
      <c r="B12" s="18">
        <v>42166</v>
      </c>
      <c r="C12" s="19" t="s">
        <v>20</v>
      </c>
      <c r="D12" s="19" t="str">
        <f>VLOOKUP(C12,[1]Vine!$A$5:$E$168,3,0)</f>
        <v>Phan Thiết - Bình Thuận</v>
      </c>
      <c r="E12" s="17">
        <f>VLOOKUP(C12,[2]Times!$B$5:$C$70,2,0)</f>
        <v>280853616</v>
      </c>
      <c r="F12" s="20" t="s">
        <v>18</v>
      </c>
      <c r="G12" s="21">
        <v>5073</v>
      </c>
      <c r="H12" s="20">
        <v>15000</v>
      </c>
      <c r="I12" s="22">
        <f t="shared" si="1"/>
        <v>76095000</v>
      </c>
      <c r="J12" s="17" t="str">
        <f>VLOOKUP(C12,[1]Vine!$A$5:$E$168,4,0)</f>
        <v>Bình Thuận</v>
      </c>
      <c r="K12" s="17"/>
    </row>
    <row r="13" spans="1:12" s="23" customFormat="1" ht="25.5" customHeight="1">
      <c r="A13" s="17">
        <f t="shared" si="0"/>
        <v>7</v>
      </c>
      <c r="B13" s="18">
        <v>42166</v>
      </c>
      <c r="C13" s="19" t="s">
        <v>17</v>
      </c>
      <c r="D13" s="19" t="str">
        <f>VLOOKUP(C13,[1]Vine!$A$5:$E$168,3,0)</f>
        <v>Phan Thiết - Bình Thuận</v>
      </c>
      <c r="E13" s="17">
        <f>VLOOKUP(C13,[2]Times!$B$5:$C$70,2,0)</f>
        <v>260178873</v>
      </c>
      <c r="F13" s="20" t="s">
        <v>18</v>
      </c>
      <c r="G13" s="21">
        <f>36750-SUM(G7:G12)</f>
        <v>4816</v>
      </c>
      <c r="H13" s="20">
        <v>15000</v>
      </c>
      <c r="I13" s="22">
        <f t="shared" si="1"/>
        <v>72240000</v>
      </c>
      <c r="J13" s="17" t="str">
        <f>VLOOKUP(C13,[1]Vine!$A$5:$E$168,4,0)</f>
        <v>Bình Thuận</v>
      </c>
      <c r="K13" s="17"/>
    </row>
    <row r="14" spans="1:12" s="23" customFormat="1" ht="25.5" customHeight="1">
      <c r="A14" s="17"/>
      <c r="B14" s="18"/>
      <c r="C14" s="19"/>
      <c r="D14" s="19"/>
      <c r="E14" s="17"/>
      <c r="F14" s="20"/>
      <c r="G14" s="21"/>
      <c r="H14" s="20"/>
      <c r="I14" s="22"/>
      <c r="J14" s="17"/>
      <c r="K14" s="17"/>
    </row>
    <row r="15" spans="1:12" s="30" customFormat="1" ht="25.5" customHeight="1">
      <c r="A15" s="151" t="s">
        <v>21</v>
      </c>
      <c r="B15" s="152"/>
      <c r="C15" s="152"/>
      <c r="D15" s="152"/>
      <c r="E15" s="152"/>
      <c r="F15" s="153"/>
      <c r="G15" s="25">
        <f>SUM(G7:G14)</f>
        <v>36750</v>
      </c>
      <c r="H15" s="26"/>
      <c r="I15" s="27">
        <f>SUM(I7:I14)</f>
        <v>551250000</v>
      </c>
      <c r="J15" s="28"/>
      <c r="K15" s="29"/>
    </row>
    <row r="16" spans="1:12" ht="7.5" customHeight="1">
      <c r="G16" s="32"/>
    </row>
    <row r="17" spans="1:12" ht="18" customHeight="1">
      <c r="G17" s="32"/>
    </row>
    <row r="18" spans="1:12">
      <c r="A18" s="36"/>
      <c r="C18" s="37"/>
      <c r="F18" s="38"/>
      <c r="G18" s="39"/>
      <c r="H18" s="154" t="s">
        <v>26</v>
      </c>
      <c r="I18" s="154"/>
      <c r="J18" s="154"/>
      <c r="K18" s="154"/>
    </row>
    <row r="19" spans="1:12">
      <c r="B19" s="155" t="s">
        <v>22</v>
      </c>
      <c r="C19" s="155"/>
      <c r="D19" s="6"/>
      <c r="F19" s="34"/>
      <c r="G19" s="32"/>
      <c r="H19" s="154" t="s">
        <v>23</v>
      </c>
      <c r="I19" s="154"/>
      <c r="J19" s="154"/>
      <c r="K19" s="154"/>
    </row>
    <row r="20" spans="1:12">
      <c r="G20" s="32"/>
    </row>
    <row r="21" spans="1:12">
      <c r="G21" s="40"/>
    </row>
    <row r="25" spans="1:12" s="43" customFormat="1">
      <c r="A25" s="6"/>
      <c r="B25" s="130" t="s">
        <v>5</v>
      </c>
      <c r="C25" s="130"/>
      <c r="F25" s="6"/>
      <c r="H25" s="33"/>
      <c r="I25" s="34"/>
      <c r="J25" s="35"/>
      <c r="L25" s="6"/>
    </row>
    <row r="26" spans="1:12" s="43" customFormat="1">
      <c r="A26" s="6"/>
      <c r="B26" s="156"/>
      <c r="C26" s="156"/>
      <c r="F26" s="6"/>
      <c r="H26" s="33"/>
      <c r="I26" s="34"/>
      <c r="J26" s="35"/>
      <c r="L26" s="6"/>
    </row>
    <row r="27" spans="1:12" s="43" customFormat="1">
      <c r="A27" s="6"/>
      <c r="B27" s="156"/>
      <c r="C27" s="156"/>
      <c r="F27" s="6"/>
      <c r="H27" s="33"/>
      <c r="I27" s="34"/>
      <c r="J27" s="35"/>
      <c r="L27" s="6"/>
    </row>
    <row r="28" spans="1:12" s="43" customFormat="1">
      <c r="A28" s="6"/>
      <c r="B28" s="156"/>
      <c r="C28" s="156"/>
      <c r="F28" s="6"/>
      <c r="H28" s="33"/>
      <c r="I28" s="34"/>
      <c r="J28" s="35"/>
      <c r="L28" s="6"/>
    </row>
    <row r="29" spans="1:12" s="43" customFormat="1">
      <c r="A29" s="6"/>
      <c r="B29" s="156"/>
      <c r="C29" s="156"/>
      <c r="F29" s="6"/>
      <c r="H29" s="33"/>
      <c r="I29" s="34"/>
      <c r="J29" s="35"/>
      <c r="L29" s="6"/>
    </row>
    <row r="30" spans="1:12" s="43" customFormat="1">
      <c r="A30" s="6"/>
      <c r="B30" s="156"/>
      <c r="C30" s="156"/>
      <c r="F30" s="6"/>
      <c r="H30" s="33"/>
      <c r="I30" s="34"/>
      <c r="J30" s="35"/>
      <c r="L30" s="6"/>
    </row>
    <row r="31" spans="1:12" s="43" customFormat="1">
      <c r="A31" s="6"/>
      <c r="B31" s="156"/>
      <c r="C31" s="156"/>
      <c r="F31" s="6"/>
      <c r="H31" s="33"/>
      <c r="I31" s="34"/>
      <c r="J31" s="35"/>
      <c r="L31" s="6"/>
    </row>
    <row r="32" spans="1:12" s="43" customFormat="1">
      <c r="A32" s="6"/>
      <c r="B32" s="156"/>
      <c r="C32" s="156"/>
      <c r="F32" s="6"/>
      <c r="H32" s="33"/>
      <c r="I32" s="34"/>
      <c r="J32" s="35"/>
      <c r="L32" s="6"/>
    </row>
    <row r="33" spans="1:12" s="43" customFormat="1">
      <c r="A33" s="6"/>
      <c r="B33" s="156"/>
      <c r="C33" s="156"/>
      <c r="F33" s="6"/>
      <c r="H33" s="33"/>
      <c r="I33" s="34"/>
      <c r="J33" s="35"/>
      <c r="L33" s="6"/>
    </row>
  </sheetData>
  <autoFilter ref="A6:L13"/>
  <sortState ref="A7:WVT23">
    <sortCondition ref="F7:F23"/>
  </sortState>
  <mergeCells count="24">
    <mergeCell ref="B32:C32"/>
    <mergeCell ref="B33:C33"/>
    <mergeCell ref="B26:C26"/>
    <mergeCell ref="B27:C27"/>
    <mergeCell ref="B28:C28"/>
    <mergeCell ref="B29:C29"/>
    <mergeCell ref="B30:C30"/>
    <mergeCell ref="B31:C31"/>
    <mergeCell ref="B25:C25"/>
    <mergeCell ref="A1:C1"/>
    <mergeCell ref="A3:K3"/>
    <mergeCell ref="A5:A6"/>
    <mergeCell ref="B5:B6"/>
    <mergeCell ref="C5:E5"/>
    <mergeCell ref="F5:F6"/>
    <mergeCell ref="G5:G6"/>
    <mergeCell ref="H5:H6"/>
    <mergeCell ref="I5:I6"/>
    <mergeCell ref="J5:J6"/>
    <mergeCell ref="K5:K6"/>
    <mergeCell ref="A15:F15"/>
    <mergeCell ref="H18:K18"/>
    <mergeCell ref="B19:C19"/>
    <mergeCell ref="H19:K19"/>
  </mergeCells>
  <conditionalFormatting sqref="C5:D6 E6">
    <cfRule type="cellIs" dxfId="4" priority="1" stopIfTrue="1" operator="equal">
      <formula>"Döõ lieäu sai"</formula>
    </cfRule>
  </conditionalFormatting>
  <pageMargins left="0.45" right="0.19" top="0.41" bottom="0.3" header="0.25" footer="0.16"/>
  <pageSetup paperSize="9" orientation="landscape" r:id="rId1"/>
  <headerFooter alignWithMargins="0"/>
</worksheet>
</file>

<file path=xl/worksheets/sheet2.xml><?xml version="1.0" encoding="utf-8"?>
<worksheet xmlns="http://schemas.openxmlformats.org/spreadsheetml/2006/main" xmlns:r="http://schemas.openxmlformats.org/officeDocument/2006/relationships">
  <dimension ref="A1:CE30"/>
  <sheetViews>
    <sheetView zoomScaleSheetLayoutView="100" workbookViewId="0">
      <selection activeCell="A29" sqref="A29:I29"/>
    </sheetView>
  </sheetViews>
  <sheetFormatPr defaultRowHeight="15.75"/>
  <cols>
    <col min="1" max="1" width="11" style="47" customWidth="1"/>
    <col min="2" max="2" width="21" style="45" customWidth="1"/>
    <col min="3" max="3" width="21.625" style="45" customWidth="1"/>
    <col min="4" max="4" width="12.125" style="45" customWidth="1"/>
    <col min="5" max="5" width="13.375" style="45" customWidth="1"/>
    <col min="6" max="6" width="9.125" style="49" customWidth="1"/>
    <col min="7" max="7" width="9.25" style="49" customWidth="1"/>
    <col min="8" max="8" width="11.25" style="45" customWidth="1"/>
    <col min="9" max="9" width="9.5" style="45" customWidth="1"/>
    <col min="10" max="10" width="9" style="45"/>
    <col min="11" max="83" width="9" style="46"/>
    <col min="84" max="256" width="9" style="45"/>
    <col min="257" max="257" width="11" style="45" customWidth="1"/>
    <col min="258" max="258" width="21" style="45" customWidth="1"/>
    <col min="259" max="259" width="21.625" style="45" customWidth="1"/>
    <col min="260" max="260" width="12.125" style="45" customWidth="1"/>
    <col min="261" max="261" width="13.375" style="45" customWidth="1"/>
    <col min="262" max="262" width="9.125" style="45" customWidth="1"/>
    <col min="263" max="263" width="9.25" style="45" customWidth="1"/>
    <col min="264" max="264" width="11.25" style="45" customWidth="1"/>
    <col min="265" max="265" width="9.5" style="45" customWidth="1"/>
    <col min="266" max="512" width="9" style="45"/>
    <col min="513" max="513" width="11" style="45" customWidth="1"/>
    <col min="514" max="514" width="21" style="45" customWidth="1"/>
    <col min="515" max="515" width="21.625" style="45" customWidth="1"/>
    <col min="516" max="516" width="12.125" style="45" customWidth="1"/>
    <col min="517" max="517" width="13.375" style="45" customWidth="1"/>
    <col min="518" max="518" width="9.125" style="45" customWidth="1"/>
    <col min="519" max="519" width="9.25" style="45" customWidth="1"/>
    <col min="520" max="520" width="11.25" style="45" customWidth="1"/>
    <col min="521" max="521" width="9.5" style="45" customWidth="1"/>
    <col min="522" max="768" width="9" style="45"/>
    <col min="769" max="769" width="11" style="45" customWidth="1"/>
    <col min="770" max="770" width="21" style="45" customWidth="1"/>
    <col min="771" max="771" width="21.625" style="45" customWidth="1"/>
    <col min="772" max="772" width="12.125" style="45" customWidth="1"/>
    <col min="773" max="773" width="13.375" style="45" customWidth="1"/>
    <col min="774" max="774" width="9.125" style="45" customWidth="1"/>
    <col min="775" max="775" width="9.25" style="45" customWidth="1"/>
    <col min="776" max="776" width="11.25" style="45" customWidth="1"/>
    <col min="777" max="777" width="9.5" style="45" customWidth="1"/>
    <col min="778" max="1024" width="9" style="45"/>
    <col min="1025" max="1025" width="11" style="45" customWidth="1"/>
    <col min="1026" max="1026" width="21" style="45" customWidth="1"/>
    <col min="1027" max="1027" width="21.625" style="45" customWidth="1"/>
    <col min="1028" max="1028" width="12.125" style="45" customWidth="1"/>
    <col min="1029" max="1029" width="13.375" style="45" customWidth="1"/>
    <col min="1030" max="1030" width="9.125" style="45" customWidth="1"/>
    <col min="1031" max="1031" width="9.25" style="45" customWidth="1"/>
    <col min="1032" max="1032" width="11.25" style="45" customWidth="1"/>
    <col min="1033" max="1033" width="9.5" style="45" customWidth="1"/>
    <col min="1034" max="1280" width="9" style="45"/>
    <col min="1281" max="1281" width="11" style="45" customWidth="1"/>
    <col min="1282" max="1282" width="21" style="45" customWidth="1"/>
    <col min="1283" max="1283" width="21.625" style="45" customWidth="1"/>
    <col min="1284" max="1284" width="12.125" style="45" customWidth="1"/>
    <col min="1285" max="1285" width="13.375" style="45" customWidth="1"/>
    <col min="1286" max="1286" width="9.125" style="45" customWidth="1"/>
    <col min="1287" max="1287" width="9.25" style="45" customWidth="1"/>
    <col min="1288" max="1288" width="11.25" style="45" customWidth="1"/>
    <col min="1289" max="1289" width="9.5" style="45" customWidth="1"/>
    <col min="1290" max="1536" width="9" style="45"/>
    <col min="1537" max="1537" width="11" style="45" customWidth="1"/>
    <col min="1538" max="1538" width="21" style="45" customWidth="1"/>
    <col min="1539" max="1539" width="21.625" style="45" customWidth="1"/>
    <col min="1540" max="1540" width="12.125" style="45" customWidth="1"/>
    <col min="1541" max="1541" width="13.375" style="45" customWidth="1"/>
    <col min="1542" max="1542" width="9.125" style="45" customWidth="1"/>
    <col min="1543" max="1543" width="9.25" style="45" customWidth="1"/>
    <col min="1544" max="1544" width="11.25" style="45" customWidth="1"/>
    <col min="1545" max="1545" width="9.5" style="45" customWidth="1"/>
    <col min="1546" max="1792" width="9" style="45"/>
    <col min="1793" max="1793" width="11" style="45" customWidth="1"/>
    <col min="1794" max="1794" width="21" style="45" customWidth="1"/>
    <col min="1795" max="1795" width="21.625" style="45" customWidth="1"/>
    <col min="1796" max="1796" width="12.125" style="45" customWidth="1"/>
    <col min="1797" max="1797" width="13.375" style="45" customWidth="1"/>
    <col min="1798" max="1798" width="9.125" style="45" customWidth="1"/>
    <col min="1799" max="1799" width="9.25" style="45" customWidth="1"/>
    <col min="1800" max="1800" width="11.25" style="45" customWidth="1"/>
    <col min="1801" max="1801" width="9.5" style="45" customWidth="1"/>
    <col min="1802" max="2048" width="9" style="45"/>
    <col min="2049" max="2049" width="11" style="45" customWidth="1"/>
    <col min="2050" max="2050" width="21" style="45" customWidth="1"/>
    <col min="2051" max="2051" width="21.625" style="45" customWidth="1"/>
    <col min="2052" max="2052" width="12.125" style="45" customWidth="1"/>
    <col min="2053" max="2053" width="13.375" style="45" customWidth="1"/>
    <col min="2054" max="2054" width="9.125" style="45" customWidth="1"/>
    <col min="2055" max="2055" width="9.25" style="45" customWidth="1"/>
    <col min="2056" max="2056" width="11.25" style="45" customWidth="1"/>
    <col min="2057" max="2057" width="9.5" style="45" customWidth="1"/>
    <col min="2058" max="2304" width="9" style="45"/>
    <col min="2305" max="2305" width="11" style="45" customWidth="1"/>
    <col min="2306" max="2306" width="21" style="45" customWidth="1"/>
    <col min="2307" max="2307" width="21.625" style="45" customWidth="1"/>
    <col min="2308" max="2308" width="12.125" style="45" customWidth="1"/>
    <col min="2309" max="2309" width="13.375" style="45" customWidth="1"/>
    <col min="2310" max="2310" width="9.125" style="45" customWidth="1"/>
    <col min="2311" max="2311" width="9.25" style="45" customWidth="1"/>
    <col min="2312" max="2312" width="11.25" style="45" customWidth="1"/>
    <col min="2313" max="2313" width="9.5" style="45" customWidth="1"/>
    <col min="2314" max="2560" width="9" style="45"/>
    <col min="2561" max="2561" width="11" style="45" customWidth="1"/>
    <col min="2562" max="2562" width="21" style="45" customWidth="1"/>
    <col min="2563" max="2563" width="21.625" style="45" customWidth="1"/>
    <col min="2564" max="2564" width="12.125" style="45" customWidth="1"/>
    <col min="2565" max="2565" width="13.375" style="45" customWidth="1"/>
    <col min="2566" max="2566" width="9.125" style="45" customWidth="1"/>
    <col min="2567" max="2567" width="9.25" style="45" customWidth="1"/>
    <col min="2568" max="2568" width="11.25" style="45" customWidth="1"/>
    <col min="2569" max="2569" width="9.5" style="45" customWidth="1"/>
    <col min="2570" max="2816" width="9" style="45"/>
    <col min="2817" max="2817" width="11" style="45" customWidth="1"/>
    <col min="2818" max="2818" width="21" style="45" customWidth="1"/>
    <col min="2819" max="2819" width="21.625" style="45" customWidth="1"/>
    <col min="2820" max="2820" width="12.125" style="45" customWidth="1"/>
    <col min="2821" max="2821" width="13.375" style="45" customWidth="1"/>
    <col min="2822" max="2822" width="9.125" style="45" customWidth="1"/>
    <col min="2823" max="2823" width="9.25" style="45" customWidth="1"/>
    <col min="2824" max="2824" width="11.25" style="45" customWidth="1"/>
    <col min="2825" max="2825" width="9.5" style="45" customWidth="1"/>
    <col min="2826" max="3072" width="9" style="45"/>
    <col min="3073" max="3073" width="11" style="45" customWidth="1"/>
    <col min="3074" max="3074" width="21" style="45" customWidth="1"/>
    <col min="3075" max="3075" width="21.625" style="45" customWidth="1"/>
    <col min="3076" max="3076" width="12.125" style="45" customWidth="1"/>
    <col min="3077" max="3077" width="13.375" style="45" customWidth="1"/>
    <col min="3078" max="3078" width="9.125" style="45" customWidth="1"/>
    <col min="3079" max="3079" width="9.25" style="45" customWidth="1"/>
    <col min="3080" max="3080" width="11.25" style="45" customWidth="1"/>
    <col min="3081" max="3081" width="9.5" style="45" customWidth="1"/>
    <col min="3082" max="3328" width="9" style="45"/>
    <col min="3329" max="3329" width="11" style="45" customWidth="1"/>
    <col min="3330" max="3330" width="21" style="45" customWidth="1"/>
    <col min="3331" max="3331" width="21.625" style="45" customWidth="1"/>
    <col min="3332" max="3332" width="12.125" style="45" customWidth="1"/>
    <col min="3333" max="3333" width="13.375" style="45" customWidth="1"/>
    <col min="3334" max="3334" width="9.125" style="45" customWidth="1"/>
    <col min="3335" max="3335" width="9.25" style="45" customWidth="1"/>
    <col min="3336" max="3336" width="11.25" style="45" customWidth="1"/>
    <col min="3337" max="3337" width="9.5" style="45" customWidth="1"/>
    <col min="3338" max="3584" width="9" style="45"/>
    <col min="3585" max="3585" width="11" style="45" customWidth="1"/>
    <col min="3586" max="3586" width="21" style="45" customWidth="1"/>
    <col min="3587" max="3587" width="21.625" style="45" customWidth="1"/>
    <col min="3588" max="3588" width="12.125" style="45" customWidth="1"/>
    <col min="3589" max="3589" width="13.375" style="45" customWidth="1"/>
    <col min="3590" max="3590" width="9.125" style="45" customWidth="1"/>
    <col min="3591" max="3591" width="9.25" style="45" customWidth="1"/>
    <col min="3592" max="3592" width="11.25" style="45" customWidth="1"/>
    <col min="3593" max="3593" width="9.5" style="45" customWidth="1"/>
    <col min="3594" max="3840" width="9" style="45"/>
    <col min="3841" max="3841" width="11" style="45" customWidth="1"/>
    <col min="3842" max="3842" width="21" style="45" customWidth="1"/>
    <col min="3843" max="3843" width="21.625" style="45" customWidth="1"/>
    <col min="3844" max="3844" width="12.125" style="45" customWidth="1"/>
    <col min="3845" max="3845" width="13.375" style="45" customWidth="1"/>
    <col min="3846" max="3846" width="9.125" style="45" customWidth="1"/>
    <col min="3847" max="3847" width="9.25" style="45" customWidth="1"/>
    <col min="3848" max="3848" width="11.25" style="45" customWidth="1"/>
    <col min="3849" max="3849" width="9.5" style="45" customWidth="1"/>
    <col min="3850" max="4096" width="9" style="45"/>
    <col min="4097" max="4097" width="11" style="45" customWidth="1"/>
    <col min="4098" max="4098" width="21" style="45" customWidth="1"/>
    <col min="4099" max="4099" width="21.625" style="45" customWidth="1"/>
    <col min="4100" max="4100" width="12.125" style="45" customWidth="1"/>
    <col min="4101" max="4101" width="13.375" style="45" customWidth="1"/>
    <col min="4102" max="4102" width="9.125" style="45" customWidth="1"/>
    <col min="4103" max="4103" width="9.25" style="45" customWidth="1"/>
    <col min="4104" max="4104" width="11.25" style="45" customWidth="1"/>
    <col min="4105" max="4105" width="9.5" style="45" customWidth="1"/>
    <col min="4106" max="4352" width="9" style="45"/>
    <col min="4353" max="4353" width="11" style="45" customWidth="1"/>
    <col min="4354" max="4354" width="21" style="45" customWidth="1"/>
    <col min="4355" max="4355" width="21.625" style="45" customWidth="1"/>
    <col min="4356" max="4356" width="12.125" style="45" customWidth="1"/>
    <col min="4357" max="4357" width="13.375" style="45" customWidth="1"/>
    <col min="4358" max="4358" width="9.125" style="45" customWidth="1"/>
    <col min="4359" max="4359" width="9.25" style="45" customWidth="1"/>
    <col min="4360" max="4360" width="11.25" style="45" customWidth="1"/>
    <col min="4361" max="4361" width="9.5" style="45" customWidth="1"/>
    <col min="4362" max="4608" width="9" style="45"/>
    <col min="4609" max="4609" width="11" style="45" customWidth="1"/>
    <col min="4610" max="4610" width="21" style="45" customWidth="1"/>
    <col min="4611" max="4611" width="21.625" style="45" customWidth="1"/>
    <col min="4612" max="4612" width="12.125" style="45" customWidth="1"/>
    <col min="4613" max="4613" width="13.375" style="45" customWidth="1"/>
    <col min="4614" max="4614" width="9.125" style="45" customWidth="1"/>
    <col min="4615" max="4615" width="9.25" style="45" customWidth="1"/>
    <col min="4616" max="4616" width="11.25" style="45" customWidth="1"/>
    <col min="4617" max="4617" width="9.5" style="45" customWidth="1"/>
    <col min="4618" max="4864" width="9" style="45"/>
    <col min="4865" max="4865" width="11" style="45" customWidth="1"/>
    <col min="4866" max="4866" width="21" style="45" customWidth="1"/>
    <col min="4867" max="4867" width="21.625" style="45" customWidth="1"/>
    <col min="4868" max="4868" width="12.125" style="45" customWidth="1"/>
    <col min="4869" max="4869" width="13.375" style="45" customWidth="1"/>
    <col min="4870" max="4870" width="9.125" style="45" customWidth="1"/>
    <col min="4871" max="4871" width="9.25" style="45" customWidth="1"/>
    <col min="4872" max="4872" width="11.25" style="45" customWidth="1"/>
    <col min="4873" max="4873" width="9.5" style="45" customWidth="1"/>
    <col min="4874" max="5120" width="9" style="45"/>
    <col min="5121" max="5121" width="11" style="45" customWidth="1"/>
    <col min="5122" max="5122" width="21" style="45" customWidth="1"/>
    <col min="5123" max="5123" width="21.625" style="45" customWidth="1"/>
    <col min="5124" max="5124" width="12.125" style="45" customWidth="1"/>
    <col min="5125" max="5125" width="13.375" style="45" customWidth="1"/>
    <col min="5126" max="5126" width="9.125" style="45" customWidth="1"/>
    <col min="5127" max="5127" width="9.25" style="45" customWidth="1"/>
    <col min="5128" max="5128" width="11.25" style="45" customWidth="1"/>
    <col min="5129" max="5129" width="9.5" style="45" customWidth="1"/>
    <col min="5130" max="5376" width="9" style="45"/>
    <col min="5377" max="5377" width="11" style="45" customWidth="1"/>
    <col min="5378" max="5378" width="21" style="45" customWidth="1"/>
    <col min="5379" max="5379" width="21.625" style="45" customWidth="1"/>
    <col min="5380" max="5380" width="12.125" style="45" customWidth="1"/>
    <col min="5381" max="5381" width="13.375" style="45" customWidth="1"/>
    <col min="5382" max="5382" width="9.125" style="45" customWidth="1"/>
    <col min="5383" max="5383" width="9.25" style="45" customWidth="1"/>
    <col min="5384" max="5384" width="11.25" style="45" customWidth="1"/>
    <col min="5385" max="5385" width="9.5" style="45" customWidth="1"/>
    <col min="5386" max="5632" width="9" style="45"/>
    <col min="5633" max="5633" width="11" style="45" customWidth="1"/>
    <col min="5634" max="5634" width="21" style="45" customWidth="1"/>
    <col min="5635" max="5635" width="21.625" style="45" customWidth="1"/>
    <col min="5636" max="5636" width="12.125" style="45" customWidth="1"/>
    <col min="5637" max="5637" width="13.375" style="45" customWidth="1"/>
    <col min="5638" max="5638" width="9.125" style="45" customWidth="1"/>
    <col min="5639" max="5639" width="9.25" style="45" customWidth="1"/>
    <col min="5640" max="5640" width="11.25" style="45" customWidth="1"/>
    <col min="5641" max="5641" width="9.5" style="45" customWidth="1"/>
    <col min="5642" max="5888" width="9" style="45"/>
    <col min="5889" max="5889" width="11" style="45" customWidth="1"/>
    <col min="5890" max="5890" width="21" style="45" customWidth="1"/>
    <col min="5891" max="5891" width="21.625" style="45" customWidth="1"/>
    <col min="5892" max="5892" width="12.125" style="45" customWidth="1"/>
    <col min="5893" max="5893" width="13.375" style="45" customWidth="1"/>
    <col min="5894" max="5894" width="9.125" style="45" customWidth="1"/>
    <col min="5895" max="5895" width="9.25" style="45" customWidth="1"/>
    <col min="5896" max="5896" width="11.25" style="45" customWidth="1"/>
    <col min="5897" max="5897" width="9.5" style="45" customWidth="1"/>
    <col min="5898" max="6144" width="9" style="45"/>
    <col min="6145" max="6145" width="11" style="45" customWidth="1"/>
    <col min="6146" max="6146" width="21" style="45" customWidth="1"/>
    <col min="6147" max="6147" width="21.625" style="45" customWidth="1"/>
    <col min="6148" max="6148" width="12.125" style="45" customWidth="1"/>
    <col min="6149" max="6149" width="13.375" style="45" customWidth="1"/>
    <col min="6150" max="6150" width="9.125" style="45" customWidth="1"/>
    <col min="6151" max="6151" width="9.25" style="45" customWidth="1"/>
    <col min="6152" max="6152" width="11.25" style="45" customWidth="1"/>
    <col min="6153" max="6153" width="9.5" style="45" customWidth="1"/>
    <col min="6154" max="6400" width="9" style="45"/>
    <col min="6401" max="6401" width="11" style="45" customWidth="1"/>
    <col min="6402" max="6402" width="21" style="45" customWidth="1"/>
    <col min="6403" max="6403" width="21.625" style="45" customWidth="1"/>
    <col min="6404" max="6404" width="12.125" style="45" customWidth="1"/>
    <col min="6405" max="6405" width="13.375" style="45" customWidth="1"/>
    <col min="6406" max="6406" width="9.125" style="45" customWidth="1"/>
    <col min="6407" max="6407" width="9.25" style="45" customWidth="1"/>
    <col min="6408" max="6408" width="11.25" style="45" customWidth="1"/>
    <col min="6409" max="6409" width="9.5" style="45" customWidth="1"/>
    <col min="6410" max="6656" width="9" style="45"/>
    <col min="6657" max="6657" width="11" style="45" customWidth="1"/>
    <col min="6658" max="6658" width="21" style="45" customWidth="1"/>
    <col min="6659" max="6659" width="21.625" style="45" customWidth="1"/>
    <col min="6660" max="6660" width="12.125" style="45" customWidth="1"/>
    <col min="6661" max="6661" width="13.375" style="45" customWidth="1"/>
    <col min="6662" max="6662" width="9.125" style="45" customWidth="1"/>
    <col min="6663" max="6663" width="9.25" style="45" customWidth="1"/>
    <col min="6664" max="6664" width="11.25" style="45" customWidth="1"/>
    <col min="6665" max="6665" width="9.5" style="45" customWidth="1"/>
    <col min="6666" max="6912" width="9" style="45"/>
    <col min="6913" max="6913" width="11" style="45" customWidth="1"/>
    <col min="6914" max="6914" width="21" style="45" customWidth="1"/>
    <col min="6915" max="6915" width="21.625" style="45" customWidth="1"/>
    <col min="6916" max="6916" width="12.125" style="45" customWidth="1"/>
    <col min="6917" max="6917" width="13.375" style="45" customWidth="1"/>
    <col min="6918" max="6918" width="9.125" style="45" customWidth="1"/>
    <col min="6919" max="6919" width="9.25" style="45" customWidth="1"/>
    <col min="6920" max="6920" width="11.25" style="45" customWidth="1"/>
    <col min="6921" max="6921" width="9.5" style="45" customWidth="1"/>
    <col min="6922" max="7168" width="9" style="45"/>
    <col min="7169" max="7169" width="11" style="45" customWidth="1"/>
    <col min="7170" max="7170" width="21" style="45" customWidth="1"/>
    <col min="7171" max="7171" width="21.625" style="45" customWidth="1"/>
    <col min="7172" max="7172" width="12.125" style="45" customWidth="1"/>
    <col min="7173" max="7173" width="13.375" style="45" customWidth="1"/>
    <col min="7174" max="7174" width="9.125" style="45" customWidth="1"/>
    <col min="7175" max="7175" width="9.25" style="45" customWidth="1"/>
    <col min="7176" max="7176" width="11.25" style="45" customWidth="1"/>
    <col min="7177" max="7177" width="9.5" style="45" customWidth="1"/>
    <col min="7178" max="7424" width="9" style="45"/>
    <col min="7425" max="7425" width="11" style="45" customWidth="1"/>
    <col min="7426" max="7426" width="21" style="45" customWidth="1"/>
    <col min="7427" max="7427" width="21.625" style="45" customWidth="1"/>
    <col min="7428" max="7428" width="12.125" style="45" customWidth="1"/>
    <col min="7429" max="7429" width="13.375" style="45" customWidth="1"/>
    <col min="7430" max="7430" width="9.125" style="45" customWidth="1"/>
    <col min="7431" max="7431" width="9.25" style="45" customWidth="1"/>
    <col min="7432" max="7432" width="11.25" style="45" customWidth="1"/>
    <col min="7433" max="7433" width="9.5" style="45" customWidth="1"/>
    <col min="7434" max="7680" width="9" style="45"/>
    <col min="7681" max="7681" width="11" style="45" customWidth="1"/>
    <col min="7682" max="7682" width="21" style="45" customWidth="1"/>
    <col min="7683" max="7683" width="21.625" style="45" customWidth="1"/>
    <col min="7684" max="7684" width="12.125" style="45" customWidth="1"/>
    <col min="7685" max="7685" width="13.375" style="45" customWidth="1"/>
    <col min="7686" max="7686" width="9.125" style="45" customWidth="1"/>
    <col min="7687" max="7687" width="9.25" style="45" customWidth="1"/>
    <col min="7688" max="7688" width="11.25" style="45" customWidth="1"/>
    <col min="7689" max="7689" width="9.5" style="45" customWidth="1"/>
    <col min="7690" max="7936" width="9" style="45"/>
    <col min="7937" max="7937" width="11" style="45" customWidth="1"/>
    <col min="7938" max="7938" width="21" style="45" customWidth="1"/>
    <col min="7939" max="7939" width="21.625" style="45" customWidth="1"/>
    <col min="7940" max="7940" width="12.125" style="45" customWidth="1"/>
    <col min="7941" max="7941" width="13.375" style="45" customWidth="1"/>
    <col min="7942" max="7942" width="9.125" style="45" customWidth="1"/>
    <col min="7943" max="7943" width="9.25" style="45" customWidth="1"/>
    <col min="7944" max="7944" width="11.25" style="45" customWidth="1"/>
    <col min="7945" max="7945" width="9.5" style="45" customWidth="1"/>
    <col min="7946" max="8192" width="9" style="45"/>
    <col min="8193" max="8193" width="11" style="45" customWidth="1"/>
    <col min="8194" max="8194" width="21" style="45" customWidth="1"/>
    <col min="8195" max="8195" width="21.625" style="45" customWidth="1"/>
    <col min="8196" max="8196" width="12.125" style="45" customWidth="1"/>
    <col min="8197" max="8197" width="13.375" style="45" customWidth="1"/>
    <col min="8198" max="8198" width="9.125" style="45" customWidth="1"/>
    <col min="8199" max="8199" width="9.25" style="45" customWidth="1"/>
    <col min="8200" max="8200" width="11.25" style="45" customWidth="1"/>
    <col min="8201" max="8201" width="9.5" style="45" customWidth="1"/>
    <col min="8202" max="8448" width="9" style="45"/>
    <col min="8449" max="8449" width="11" style="45" customWidth="1"/>
    <col min="8450" max="8450" width="21" style="45" customWidth="1"/>
    <col min="8451" max="8451" width="21.625" style="45" customWidth="1"/>
    <col min="8452" max="8452" width="12.125" style="45" customWidth="1"/>
    <col min="8453" max="8453" width="13.375" style="45" customWidth="1"/>
    <col min="8454" max="8454" width="9.125" style="45" customWidth="1"/>
    <col min="8455" max="8455" width="9.25" style="45" customWidth="1"/>
    <col min="8456" max="8456" width="11.25" style="45" customWidth="1"/>
    <col min="8457" max="8457" width="9.5" style="45" customWidth="1"/>
    <col min="8458" max="8704" width="9" style="45"/>
    <col min="8705" max="8705" width="11" style="45" customWidth="1"/>
    <col min="8706" max="8706" width="21" style="45" customWidth="1"/>
    <col min="8707" max="8707" width="21.625" style="45" customWidth="1"/>
    <col min="8708" max="8708" width="12.125" style="45" customWidth="1"/>
    <col min="8709" max="8709" width="13.375" style="45" customWidth="1"/>
    <col min="8710" max="8710" width="9.125" style="45" customWidth="1"/>
    <col min="8711" max="8711" width="9.25" style="45" customWidth="1"/>
    <col min="8712" max="8712" width="11.25" style="45" customWidth="1"/>
    <col min="8713" max="8713" width="9.5" style="45" customWidth="1"/>
    <col min="8714" max="8960" width="9" style="45"/>
    <col min="8961" max="8961" width="11" style="45" customWidth="1"/>
    <col min="8962" max="8962" width="21" style="45" customWidth="1"/>
    <col min="8963" max="8963" width="21.625" style="45" customWidth="1"/>
    <col min="8964" max="8964" width="12.125" style="45" customWidth="1"/>
    <col min="8965" max="8965" width="13.375" style="45" customWidth="1"/>
    <col min="8966" max="8966" width="9.125" style="45" customWidth="1"/>
    <col min="8967" max="8967" width="9.25" style="45" customWidth="1"/>
    <col min="8968" max="8968" width="11.25" style="45" customWidth="1"/>
    <col min="8969" max="8969" width="9.5" style="45" customWidth="1"/>
    <col min="8970" max="9216" width="9" style="45"/>
    <col min="9217" max="9217" width="11" style="45" customWidth="1"/>
    <col min="9218" max="9218" width="21" style="45" customWidth="1"/>
    <col min="9219" max="9219" width="21.625" style="45" customWidth="1"/>
    <col min="9220" max="9220" width="12.125" style="45" customWidth="1"/>
    <col min="9221" max="9221" width="13.375" style="45" customWidth="1"/>
    <col min="9222" max="9222" width="9.125" style="45" customWidth="1"/>
    <col min="9223" max="9223" width="9.25" style="45" customWidth="1"/>
    <col min="9224" max="9224" width="11.25" style="45" customWidth="1"/>
    <col min="9225" max="9225" width="9.5" style="45" customWidth="1"/>
    <col min="9226" max="9472" width="9" style="45"/>
    <col min="9473" max="9473" width="11" style="45" customWidth="1"/>
    <col min="9474" max="9474" width="21" style="45" customWidth="1"/>
    <col min="9475" max="9475" width="21.625" style="45" customWidth="1"/>
    <col min="9476" max="9476" width="12.125" style="45" customWidth="1"/>
    <col min="9477" max="9477" width="13.375" style="45" customWidth="1"/>
    <col min="9478" max="9478" width="9.125" style="45" customWidth="1"/>
    <col min="9479" max="9479" width="9.25" style="45" customWidth="1"/>
    <col min="9480" max="9480" width="11.25" style="45" customWidth="1"/>
    <col min="9481" max="9481" width="9.5" style="45" customWidth="1"/>
    <col min="9482" max="9728" width="9" style="45"/>
    <col min="9729" max="9729" width="11" style="45" customWidth="1"/>
    <col min="9730" max="9730" width="21" style="45" customWidth="1"/>
    <col min="9731" max="9731" width="21.625" style="45" customWidth="1"/>
    <col min="9732" max="9732" width="12.125" style="45" customWidth="1"/>
    <col min="9733" max="9733" width="13.375" style="45" customWidth="1"/>
    <col min="9734" max="9734" width="9.125" style="45" customWidth="1"/>
    <col min="9735" max="9735" width="9.25" style="45" customWidth="1"/>
    <col min="9736" max="9736" width="11.25" style="45" customWidth="1"/>
    <col min="9737" max="9737" width="9.5" style="45" customWidth="1"/>
    <col min="9738" max="9984" width="9" style="45"/>
    <col min="9985" max="9985" width="11" style="45" customWidth="1"/>
    <col min="9986" max="9986" width="21" style="45" customWidth="1"/>
    <col min="9987" max="9987" width="21.625" style="45" customWidth="1"/>
    <col min="9988" max="9988" width="12.125" style="45" customWidth="1"/>
    <col min="9989" max="9989" width="13.375" style="45" customWidth="1"/>
    <col min="9990" max="9990" width="9.125" style="45" customWidth="1"/>
    <col min="9991" max="9991" width="9.25" style="45" customWidth="1"/>
    <col min="9992" max="9992" width="11.25" style="45" customWidth="1"/>
    <col min="9993" max="9993" width="9.5" style="45" customWidth="1"/>
    <col min="9994" max="10240" width="9" style="45"/>
    <col min="10241" max="10241" width="11" style="45" customWidth="1"/>
    <col min="10242" max="10242" width="21" style="45" customWidth="1"/>
    <col min="10243" max="10243" width="21.625" style="45" customWidth="1"/>
    <col min="10244" max="10244" width="12.125" style="45" customWidth="1"/>
    <col min="10245" max="10245" width="13.375" style="45" customWidth="1"/>
    <col min="10246" max="10246" width="9.125" style="45" customWidth="1"/>
    <col min="10247" max="10247" width="9.25" style="45" customWidth="1"/>
    <col min="10248" max="10248" width="11.25" style="45" customWidth="1"/>
    <col min="10249" max="10249" width="9.5" style="45" customWidth="1"/>
    <col min="10250" max="10496" width="9" style="45"/>
    <col min="10497" max="10497" width="11" style="45" customWidth="1"/>
    <col min="10498" max="10498" width="21" style="45" customWidth="1"/>
    <col min="10499" max="10499" width="21.625" style="45" customWidth="1"/>
    <col min="10500" max="10500" width="12.125" style="45" customWidth="1"/>
    <col min="10501" max="10501" width="13.375" style="45" customWidth="1"/>
    <col min="10502" max="10502" width="9.125" style="45" customWidth="1"/>
    <col min="10503" max="10503" width="9.25" style="45" customWidth="1"/>
    <col min="10504" max="10504" width="11.25" style="45" customWidth="1"/>
    <col min="10505" max="10505" width="9.5" style="45" customWidth="1"/>
    <col min="10506" max="10752" width="9" style="45"/>
    <col min="10753" max="10753" width="11" style="45" customWidth="1"/>
    <col min="10754" max="10754" width="21" style="45" customWidth="1"/>
    <col min="10755" max="10755" width="21.625" style="45" customWidth="1"/>
    <col min="10756" max="10756" width="12.125" style="45" customWidth="1"/>
    <col min="10757" max="10757" width="13.375" style="45" customWidth="1"/>
    <col min="10758" max="10758" width="9.125" style="45" customWidth="1"/>
    <col min="10759" max="10759" width="9.25" style="45" customWidth="1"/>
    <col min="10760" max="10760" width="11.25" style="45" customWidth="1"/>
    <col min="10761" max="10761" width="9.5" style="45" customWidth="1"/>
    <col min="10762" max="11008" width="9" style="45"/>
    <col min="11009" max="11009" width="11" style="45" customWidth="1"/>
    <col min="11010" max="11010" width="21" style="45" customWidth="1"/>
    <col min="11011" max="11011" width="21.625" style="45" customWidth="1"/>
    <col min="11012" max="11012" width="12.125" style="45" customWidth="1"/>
    <col min="11013" max="11013" width="13.375" style="45" customWidth="1"/>
    <col min="11014" max="11014" width="9.125" style="45" customWidth="1"/>
    <col min="11015" max="11015" width="9.25" style="45" customWidth="1"/>
    <col min="11016" max="11016" width="11.25" style="45" customWidth="1"/>
    <col min="11017" max="11017" width="9.5" style="45" customWidth="1"/>
    <col min="11018" max="11264" width="9" style="45"/>
    <col min="11265" max="11265" width="11" style="45" customWidth="1"/>
    <col min="11266" max="11266" width="21" style="45" customWidth="1"/>
    <col min="11267" max="11267" width="21.625" style="45" customWidth="1"/>
    <col min="11268" max="11268" width="12.125" style="45" customWidth="1"/>
    <col min="11269" max="11269" width="13.375" style="45" customWidth="1"/>
    <col min="11270" max="11270" width="9.125" style="45" customWidth="1"/>
    <col min="11271" max="11271" width="9.25" style="45" customWidth="1"/>
    <col min="11272" max="11272" width="11.25" style="45" customWidth="1"/>
    <col min="11273" max="11273" width="9.5" style="45" customWidth="1"/>
    <col min="11274" max="11520" width="9" style="45"/>
    <col min="11521" max="11521" width="11" style="45" customWidth="1"/>
    <col min="11522" max="11522" width="21" style="45" customWidth="1"/>
    <col min="11523" max="11523" width="21.625" style="45" customWidth="1"/>
    <col min="11524" max="11524" width="12.125" style="45" customWidth="1"/>
    <col min="11525" max="11525" width="13.375" style="45" customWidth="1"/>
    <col min="11526" max="11526" width="9.125" style="45" customWidth="1"/>
    <col min="11527" max="11527" width="9.25" style="45" customWidth="1"/>
    <col min="11528" max="11528" width="11.25" style="45" customWidth="1"/>
    <col min="11529" max="11529" width="9.5" style="45" customWidth="1"/>
    <col min="11530" max="11776" width="9" style="45"/>
    <col min="11777" max="11777" width="11" style="45" customWidth="1"/>
    <col min="11778" max="11778" width="21" style="45" customWidth="1"/>
    <col min="11779" max="11779" width="21.625" style="45" customWidth="1"/>
    <col min="11780" max="11780" width="12.125" style="45" customWidth="1"/>
    <col min="11781" max="11781" width="13.375" style="45" customWidth="1"/>
    <col min="11782" max="11782" width="9.125" style="45" customWidth="1"/>
    <col min="11783" max="11783" width="9.25" style="45" customWidth="1"/>
    <col min="11784" max="11784" width="11.25" style="45" customWidth="1"/>
    <col min="11785" max="11785" width="9.5" style="45" customWidth="1"/>
    <col min="11786" max="12032" width="9" style="45"/>
    <col min="12033" max="12033" width="11" style="45" customWidth="1"/>
    <col min="12034" max="12034" width="21" style="45" customWidth="1"/>
    <col min="12035" max="12035" width="21.625" style="45" customWidth="1"/>
    <col min="12036" max="12036" width="12.125" style="45" customWidth="1"/>
    <col min="12037" max="12037" width="13.375" style="45" customWidth="1"/>
    <col min="12038" max="12038" width="9.125" style="45" customWidth="1"/>
    <col min="12039" max="12039" width="9.25" style="45" customWidth="1"/>
    <col min="12040" max="12040" width="11.25" style="45" customWidth="1"/>
    <col min="12041" max="12041" width="9.5" style="45" customWidth="1"/>
    <col min="12042" max="12288" width="9" style="45"/>
    <col min="12289" max="12289" width="11" style="45" customWidth="1"/>
    <col min="12290" max="12290" width="21" style="45" customWidth="1"/>
    <col min="12291" max="12291" width="21.625" style="45" customWidth="1"/>
    <col min="12292" max="12292" width="12.125" style="45" customWidth="1"/>
    <col min="12293" max="12293" width="13.375" style="45" customWidth="1"/>
    <col min="12294" max="12294" width="9.125" style="45" customWidth="1"/>
    <col min="12295" max="12295" width="9.25" style="45" customWidth="1"/>
    <col min="12296" max="12296" width="11.25" style="45" customWidth="1"/>
    <col min="12297" max="12297" width="9.5" style="45" customWidth="1"/>
    <col min="12298" max="12544" width="9" style="45"/>
    <col min="12545" max="12545" width="11" style="45" customWidth="1"/>
    <col min="12546" max="12546" width="21" style="45" customWidth="1"/>
    <col min="12547" max="12547" width="21.625" style="45" customWidth="1"/>
    <col min="12548" max="12548" width="12.125" style="45" customWidth="1"/>
    <col min="12549" max="12549" width="13.375" style="45" customWidth="1"/>
    <col min="12550" max="12550" width="9.125" style="45" customWidth="1"/>
    <col min="12551" max="12551" width="9.25" style="45" customWidth="1"/>
    <col min="12552" max="12552" width="11.25" style="45" customWidth="1"/>
    <col min="12553" max="12553" width="9.5" style="45" customWidth="1"/>
    <col min="12554" max="12800" width="9" style="45"/>
    <col min="12801" max="12801" width="11" style="45" customWidth="1"/>
    <col min="12802" max="12802" width="21" style="45" customWidth="1"/>
    <col min="12803" max="12803" width="21.625" style="45" customWidth="1"/>
    <col min="12804" max="12804" width="12.125" style="45" customWidth="1"/>
    <col min="12805" max="12805" width="13.375" style="45" customWidth="1"/>
    <col min="12806" max="12806" width="9.125" style="45" customWidth="1"/>
    <col min="12807" max="12807" width="9.25" style="45" customWidth="1"/>
    <col min="12808" max="12808" width="11.25" style="45" customWidth="1"/>
    <col min="12809" max="12809" width="9.5" style="45" customWidth="1"/>
    <col min="12810" max="13056" width="9" style="45"/>
    <col min="13057" max="13057" width="11" style="45" customWidth="1"/>
    <col min="13058" max="13058" width="21" style="45" customWidth="1"/>
    <col min="13059" max="13059" width="21.625" style="45" customWidth="1"/>
    <col min="13060" max="13060" width="12.125" style="45" customWidth="1"/>
    <col min="13061" max="13061" width="13.375" style="45" customWidth="1"/>
    <col min="13062" max="13062" width="9.125" style="45" customWidth="1"/>
    <col min="13063" max="13063" width="9.25" style="45" customWidth="1"/>
    <col min="13064" max="13064" width="11.25" style="45" customWidth="1"/>
    <col min="13065" max="13065" width="9.5" style="45" customWidth="1"/>
    <col min="13066" max="13312" width="9" style="45"/>
    <col min="13313" max="13313" width="11" style="45" customWidth="1"/>
    <col min="13314" max="13314" width="21" style="45" customWidth="1"/>
    <col min="13315" max="13315" width="21.625" style="45" customWidth="1"/>
    <col min="13316" max="13316" width="12.125" style="45" customWidth="1"/>
    <col min="13317" max="13317" width="13.375" style="45" customWidth="1"/>
    <col min="13318" max="13318" width="9.125" style="45" customWidth="1"/>
    <col min="13319" max="13319" width="9.25" style="45" customWidth="1"/>
    <col min="13320" max="13320" width="11.25" style="45" customWidth="1"/>
    <col min="13321" max="13321" width="9.5" style="45" customWidth="1"/>
    <col min="13322" max="13568" width="9" style="45"/>
    <col min="13569" max="13569" width="11" style="45" customWidth="1"/>
    <col min="13570" max="13570" width="21" style="45" customWidth="1"/>
    <col min="13571" max="13571" width="21.625" style="45" customWidth="1"/>
    <col min="13572" max="13572" width="12.125" style="45" customWidth="1"/>
    <col min="13573" max="13573" width="13.375" style="45" customWidth="1"/>
    <col min="13574" max="13574" width="9.125" style="45" customWidth="1"/>
    <col min="13575" max="13575" width="9.25" style="45" customWidth="1"/>
    <col min="13576" max="13576" width="11.25" style="45" customWidth="1"/>
    <col min="13577" max="13577" width="9.5" style="45" customWidth="1"/>
    <col min="13578" max="13824" width="9" style="45"/>
    <col min="13825" max="13825" width="11" style="45" customWidth="1"/>
    <col min="13826" max="13826" width="21" style="45" customWidth="1"/>
    <col min="13827" max="13827" width="21.625" style="45" customWidth="1"/>
    <col min="13828" max="13828" width="12.125" style="45" customWidth="1"/>
    <col min="13829" max="13829" width="13.375" style="45" customWidth="1"/>
    <col min="13830" max="13830" width="9.125" style="45" customWidth="1"/>
    <col min="13831" max="13831" width="9.25" style="45" customWidth="1"/>
    <col min="13832" max="13832" width="11.25" style="45" customWidth="1"/>
    <col min="13833" max="13833" width="9.5" style="45" customWidth="1"/>
    <col min="13834" max="14080" width="9" style="45"/>
    <col min="14081" max="14081" width="11" style="45" customWidth="1"/>
    <col min="14082" max="14082" width="21" style="45" customWidth="1"/>
    <col min="14083" max="14083" width="21.625" style="45" customWidth="1"/>
    <col min="14084" max="14084" width="12.125" style="45" customWidth="1"/>
    <col min="14085" max="14085" width="13.375" style="45" customWidth="1"/>
    <col min="14086" max="14086" width="9.125" style="45" customWidth="1"/>
    <col min="14087" max="14087" width="9.25" style="45" customWidth="1"/>
    <col min="14088" max="14088" width="11.25" style="45" customWidth="1"/>
    <col min="14089" max="14089" width="9.5" style="45" customWidth="1"/>
    <col min="14090" max="14336" width="9" style="45"/>
    <col min="14337" max="14337" width="11" style="45" customWidth="1"/>
    <col min="14338" max="14338" width="21" style="45" customWidth="1"/>
    <col min="14339" max="14339" width="21.625" style="45" customWidth="1"/>
    <col min="14340" max="14340" width="12.125" style="45" customWidth="1"/>
    <col min="14341" max="14341" width="13.375" style="45" customWidth="1"/>
    <col min="14342" max="14342" width="9.125" style="45" customWidth="1"/>
    <col min="14343" max="14343" width="9.25" style="45" customWidth="1"/>
    <col min="14344" max="14344" width="11.25" style="45" customWidth="1"/>
    <col min="14345" max="14345" width="9.5" style="45" customWidth="1"/>
    <col min="14346" max="14592" width="9" style="45"/>
    <col min="14593" max="14593" width="11" style="45" customWidth="1"/>
    <col min="14594" max="14594" width="21" style="45" customWidth="1"/>
    <col min="14595" max="14595" width="21.625" style="45" customWidth="1"/>
    <col min="14596" max="14596" width="12.125" style="45" customWidth="1"/>
    <col min="14597" max="14597" width="13.375" style="45" customWidth="1"/>
    <col min="14598" max="14598" width="9.125" style="45" customWidth="1"/>
    <col min="14599" max="14599" width="9.25" style="45" customWidth="1"/>
    <col min="14600" max="14600" width="11.25" style="45" customWidth="1"/>
    <col min="14601" max="14601" width="9.5" style="45" customWidth="1"/>
    <col min="14602" max="14848" width="9" style="45"/>
    <col min="14849" max="14849" width="11" style="45" customWidth="1"/>
    <col min="14850" max="14850" width="21" style="45" customWidth="1"/>
    <col min="14851" max="14851" width="21.625" style="45" customWidth="1"/>
    <col min="14852" max="14852" width="12.125" style="45" customWidth="1"/>
    <col min="14853" max="14853" width="13.375" style="45" customWidth="1"/>
    <col min="14854" max="14854" width="9.125" style="45" customWidth="1"/>
    <col min="14855" max="14855" width="9.25" style="45" customWidth="1"/>
    <col min="14856" max="14856" width="11.25" style="45" customWidth="1"/>
    <col min="14857" max="14857" width="9.5" style="45" customWidth="1"/>
    <col min="14858" max="15104" width="9" style="45"/>
    <col min="15105" max="15105" width="11" style="45" customWidth="1"/>
    <col min="15106" max="15106" width="21" style="45" customWidth="1"/>
    <col min="15107" max="15107" width="21.625" style="45" customWidth="1"/>
    <col min="15108" max="15108" width="12.125" style="45" customWidth="1"/>
    <col min="15109" max="15109" width="13.375" style="45" customWidth="1"/>
    <col min="15110" max="15110" width="9.125" style="45" customWidth="1"/>
    <col min="15111" max="15111" width="9.25" style="45" customWidth="1"/>
    <col min="15112" max="15112" width="11.25" style="45" customWidth="1"/>
    <col min="15113" max="15113" width="9.5" style="45" customWidth="1"/>
    <col min="15114" max="15360" width="9" style="45"/>
    <col min="15361" max="15361" width="11" style="45" customWidth="1"/>
    <col min="15362" max="15362" width="21" style="45" customWidth="1"/>
    <col min="15363" max="15363" width="21.625" style="45" customWidth="1"/>
    <col min="15364" max="15364" width="12.125" style="45" customWidth="1"/>
    <col min="15365" max="15365" width="13.375" style="45" customWidth="1"/>
    <col min="15366" max="15366" width="9.125" style="45" customWidth="1"/>
    <col min="15367" max="15367" width="9.25" style="45" customWidth="1"/>
    <col min="15368" max="15368" width="11.25" style="45" customWidth="1"/>
    <col min="15369" max="15369" width="9.5" style="45" customWidth="1"/>
    <col min="15370" max="15616" width="9" style="45"/>
    <col min="15617" max="15617" width="11" style="45" customWidth="1"/>
    <col min="15618" max="15618" width="21" style="45" customWidth="1"/>
    <col min="15619" max="15619" width="21.625" style="45" customWidth="1"/>
    <col min="15620" max="15620" width="12.125" style="45" customWidth="1"/>
    <col min="15621" max="15621" width="13.375" style="45" customWidth="1"/>
    <col min="15622" max="15622" width="9.125" style="45" customWidth="1"/>
    <col min="15623" max="15623" width="9.25" style="45" customWidth="1"/>
    <col min="15624" max="15624" width="11.25" style="45" customWidth="1"/>
    <col min="15625" max="15625" width="9.5" style="45" customWidth="1"/>
    <col min="15626" max="15872" width="9" style="45"/>
    <col min="15873" max="15873" width="11" style="45" customWidth="1"/>
    <col min="15874" max="15874" width="21" style="45" customWidth="1"/>
    <col min="15875" max="15875" width="21.625" style="45" customWidth="1"/>
    <col min="15876" max="15876" width="12.125" style="45" customWidth="1"/>
    <col min="15877" max="15877" width="13.375" style="45" customWidth="1"/>
    <col min="15878" max="15878" width="9.125" style="45" customWidth="1"/>
    <col min="15879" max="15879" width="9.25" style="45" customWidth="1"/>
    <col min="15880" max="15880" width="11.25" style="45" customWidth="1"/>
    <col min="15881" max="15881" width="9.5" style="45" customWidth="1"/>
    <col min="15882" max="16128" width="9" style="45"/>
    <col min="16129" max="16129" width="11" style="45" customWidth="1"/>
    <col min="16130" max="16130" width="21" style="45" customWidth="1"/>
    <col min="16131" max="16131" width="21.625" style="45" customWidth="1"/>
    <col min="16132" max="16132" width="12.125" style="45" customWidth="1"/>
    <col min="16133" max="16133" width="13.375" style="45" customWidth="1"/>
    <col min="16134" max="16134" width="9.125" style="45" customWidth="1"/>
    <col min="16135" max="16135" width="9.25" style="45" customWidth="1"/>
    <col min="16136" max="16136" width="11.25" style="45" customWidth="1"/>
    <col min="16137" max="16137" width="9.5" style="45" customWidth="1"/>
    <col min="16138" max="16384" width="9" style="45"/>
  </cols>
  <sheetData>
    <row r="1" spans="1:83" ht="12" customHeight="1">
      <c r="A1" s="160" t="s">
        <v>27</v>
      </c>
      <c r="B1" s="160"/>
      <c r="C1" s="160"/>
      <c r="D1" s="160"/>
      <c r="E1" s="160"/>
      <c r="F1" s="160"/>
      <c r="G1" s="161"/>
      <c r="H1" s="162" t="s">
        <v>28</v>
      </c>
      <c r="I1" s="163"/>
    </row>
    <row r="2" spans="1:83" ht="12" customHeight="1">
      <c r="A2" s="160"/>
      <c r="B2" s="160"/>
      <c r="C2" s="160"/>
      <c r="D2" s="160"/>
      <c r="E2" s="160"/>
      <c r="F2" s="160"/>
      <c r="G2" s="161"/>
      <c r="H2" s="164"/>
      <c r="I2" s="165"/>
    </row>
    <row r="3" spans="1:83" ht="12" customHeight="1">
      <c r="A3" s="160"/>
      <c r="B3" s="160"/>
      <c r="C3" s="160"/>
      <c r="D3" s="160"/>
      <c r="E3" s="160"/>
      <c r="F3" s="160"/>
      <c r="G3" s="161"/>
      <c r="H3" s="164"/>
      <c r="I3" s="165"/>
    </row>
    <row r="4" spans="1:83" ht="13.5" customHeight="1">
      <c r="A4" s="168" t="s">
        <v>58</v>
      </c>
      <c r="B4" s="168"/>
      <c r="C4" s="168"/>
      <c r="D4" s="168"/>
      <c r="E4" s="168"/>
      <c r="F4" s="168"/>
      <c r="G4" s="169"/>
      <c r="H4" s="166"/>
      <c r="I4" s="167"/>
    </row>
    <row r="5" spans="1:83" ht="8.25" customHeight="1">
      <c r="C5" s="48"/>
      <c r="D5" s="48"/>
    </row>
    <row r="6" spans="1:83" ht="14.25" customHeight="1">
      <c r="A6" s="47" t="s">
        <v>29</v>
      </c>
      <c r="E6" s="45" t="s">
        <v>30</v>
      </c>
    </row>
    <row r="7" spans="1:83" ht="14.25" customHeight="1">
      <c r="A7" s="47" t="s">
        <v>31</v>
      </c>
    </row>
    <row r="8" spans="1:83" ht="14.25" customHeight="1">
      <c r="A8" s="47" t="s">
        <v>32</v>
      </c>
    </row>
    <row r="9" spans="1:83" ht="14.25" customHeight="1">
      <c r="A9" s="47" t="s">
        <v>33</v>
      </c>
    </row>
    <row r="10" spans="1:83" ht="6.75" customHeight="1"/>
    <row r="11" spans="1:83" s="51" customFormat="1" ht="21.75" customHeight="1">
      <c r="A11" s="170" t="s">
        <v>34</v>
      </c>
      <c r="B11" s="172" t="s">
        <v>3</v>
      </c>
      <c r="C11" s="173"/>
      <c r="D11" s="174"/>
      <c r="E11" s="175" t="s">
        <v>35</v>
      </c>
      <c r="F11" s="175"/>
      <c r="G11" s="175"/>
      <c r="H11" s="175"/>
      <c r="I11" s="50" t="s">
        <v>4</v>
      </c>
      <c r="K11" s="52"/>
      <c r="L11" s="52"/>
      <c r="M11" s="52"/>
      <c r="N11" s="52"/>
      <c r="O11" s="52"/>
      <c r="P11" s="52"/>
      <c r="Q11" s="52"/>
      <c r="R11" s="52"/>
      <c r="S11" s="52"/>
      <c r="T11" s="52"/>
      <c r="U11" s="52"/>
      <c r="V11" s="52"/>
      <c r="W11" s="52"/>
      <c r="X11" s="52"/>
      <c r="Y11" s="52"/>
      <c r="Z11" s="52"/>
      <c r="AA11" s="52"/>
      <c r="AB11" s="52"/>
      <c r="AC11" s="52"/>
      <c r="AD11" s="52"/>
      <c r="AE11" s="52"/>
      <c r="AF11" s="52"/>
      <c r="AG11" s="52"/>
      <c r="AH11" s="52"/>
      <c r="AI11" s="52"/>
      <c r="AJ11" s="52"/>
      <c r="AK11" s="52"/>
      <c r="AL11" s="52"/>
      <c r="AM11" s="52"/>
      <c r="AN11" s="52"/>
      <c r="AO11" s="52"/>
      <c r="AP11" s="52"/>
      <c r="AQ11" s="52"/>
      <c r="AR11" s="52"/>
      <c r="AS11" s="52"/>
      <c r="AT11" s="52"/>
      <c r="AU11" s="52"/>
      <c r="AV11" s="52"/>
      <c r="AW11" s="52"/>
      <c r="AX11" s="52"/>
      <c r="AY11" s="52"/>
      <c r="AZ11" s="52"/>
      <c r="BA11" s="52"/>
      <c r="BB11" s="52"/>
      <c r="BC11" s="52"/>
      <c r="BD11" s="52"/>
      <c r="BE11" s="52"/>
      <c r="BF11" s="52"/>
      <c r="BG11" s="52"/>
      <c r="BH11" s="52"/>
      <c r="BI11" s="52"/>
      <c r="BJ11" s="52"/>
      <c r="BK11" s="52"/>
      <c r="BL11" s="52"/>
      <c r="BM11" s="52"/>
      <c r="BN11" s="52"/>
      <c r="BO11" s="52"/>
      <c r="BP11" s="52"/>
      <c r="BQ11" s="52"/>
      <c r="BR11" s="52"/>
      <c r="BS11" s="52"/>
      <c r="BT11" s="52"/>
      <c r="BU11" s="52"/>
      <c r="BV11" s="52"/>
      <c r="BW11" s="52"/>
      <c r="BX11" s="52"/>
      <c r="BY11" s="52"/>
      <c r="BZ11" s="52"/>
      <c r="CA11" s="52"/>
      <c r="CB11" s="52"/>
      <c r="CC11" s="52"/>
      <c r="CD11" s="52"/>
      <c r="CE11" s="52"/>
    </row>
    <row r="12" spans="1:83" s="51" customFormat="1" ht="30.75" customHeight="1">
      <c r="A12" s="171"/>
      <c r="B12" s="50" t="s">
        <v>36</v>
      </c>
      <c r="C12" s="50" t="s">
        <v>2</v>
      </c>
      <c r="D12" s="50" t="s">
        <v>37</v>
      </c>
      <c r="E12" s="50" t="s">
        <v>1</v>
      </c>
      <c r="F12" s="53" t="s">
        <v>38</v>
      </c>
      <c r="G12" s="53" t="s">
        <v>0</v>
      </c>
      <c r="H12" s="54" t="s">
        <v>39</v>
      </c>
      <c r="I12" s="50"/>
      <c r="K12" s="52"/>
      <c r="L12" s="52"/>
      <c r="M12" s="52"/>
      <c r="N12" s="52"/>
      <c r="O12" s="52"/>
      <c r="P12" s="52"/>
      <c r="Q12" s="52"/>
      <c r="R12" s="52"/>
      <c r="S12" s="52"/>
      <c r="T12" s="52"/>
      <c r="U12" s="52"/>
      <c r="V12" s="52"/>
      <c r="W12" s="52"/>
      <c r="X12" s="52"/>
      <c r="Y12" s="52"/>
      <c r="Z12" s="52"/>
      <c r="AA12" s="52"/>
      <c r="AB12" s="52"/>
      <c r="AC12" s="52"/>
      <c r="AD12" s="52"/>
      <c r="AE12" s="52"/>
      <c r="AF12" s="52"/>
      <c r="AG12" s="52"/>
      <c r="AH12" s="52"/>
      <c r="AI12" s="52"/>
      <c r="AJ12" s="52"/>
      <c r="AK12" s="52"/>
      <c r="AL12" s="52"/>
      <c r="AM12" s="52"/>
      <c r="AN12" s="52"/>
      <c r="AO12" s="52"/>
      <c r="AP12" s="52"/>
      <c r="AQ12" s="52"/>
      <c r="AR12" s="52"/>
      <c r="AS12" s="52"/>
      <c r="AT12" s="52"/>
      <c r="AU12" s="52"/>
      <c r="AV12" s="52"/>
      <c r="AW12" s="52"/>
      <c r="AX12" s="52"/>
      <c r="AY12" s="52"/>
      <c r="AZ12" s="52"/>
      <c r="BA12" s="52"/>
      <c r="BB12" s="52"/>
      <c r="BC12" s="52"/>
      <c r="BD12" s="52"/>
      <c r="BE12" s="52"/>
      <c r="BF12" s="52"/>
      <c r="BG12" s="52"/>
      <c r="BH12" s="52"/>
      <c r="BI12" s="52"/>
      <c r="BJ12" s="52"/>
      <c r="BK12" s="52"/>
      <c r="BL12" s="52"/>
      <c r="BM12" s="52"/>
      <c r="BN12" s="52"/>
      <c r="BO12" s="52"/>
      <c r="BP12" s="52"/>
      <c r="BQ12" s="52"/>
      <c r="BR12" s="52"/>
      <c r="BS12" s="52"/>
      <c r="BT12" s="52"/>
      <c r="BU12" s="52"/>
      <c r="BV12" s="52"/>
      <c r="BW12" s="52"/>
      <c r="BX12" s="52"/>
      <c r="BY12" s="52"/>
      <c r="BZ12" s="52"/>
      <c r="CA12" s="52"/>
      <c r="CB12" s="52"/>
      <c r="CC12" s="52"/>
      <c r="CD12" s="52"/>
      <c r="CE12" s="52"/>
    </row>
    <row r="13" spans="1:83" s="59" customFormat="1" ht="10.5" customHeight="1">
      <c r="A13" s="55" t="s">
        <v>40</v>
      </c>
      <c r="B13" s="56">
        <v>2</v>
      </c>
      <c r="C13" s="56">
        <v>3</v>
      </c>
      <c r="D13" s="56">
        <v>4</v>
      </c>
      <c r="E13" s="56">
        <v>5</v>
      </c>
      <c r="F13" s="57" t="s">
        <v>41</v>
      </c>
      <c r="G13" s="57" t="s">
        <v>42</v>
      </c>
      <c r="H13" s="56">
        <v>8</v>
      </c>
      <c r="I13" s="56">
        <v>9</v>
      </c>
      <c r="J13" s="58"/>
      <c r="K13" s="58"/>
      <c r="L13" s="58"/>
      <c r="M13" s="58"/>
      <c r="N13" s="58"/>
      <c r="O13" s="58"/>
      <c r="P13" s="58"/>
      <c r="Q13" s="58"/>
      <c r="R13" s="58"/>
      <c r="S13" s="58"/>
      <c r="T13" s="58"/>
      <c r="U13" s="58"/>
      <c r="V13" s="58"/>
      <c r="W13" s="58"/>
      <c r="X13" s="58"/>
      <c r="Y13" s="58"/>
      <c r="Z13" s="58"/>
      <c r="AA13" s="58"/>
      <c r="AB13" s="58"/>
      <c r="AC13" s="58"/>
      <c r="AD13" s="58"/>
      <c r="AE13" s="58"/>
      <c r="AF13" s="58"/>
      <c r="AG13" s="58"/>
      <c r="AH13" s="58"/>
      <c r="AI13" s="58"/>
      <c r="AJ13" s="58"/>
      <c r="AK13" s="58"/>
      <c r="AL13" s="58"/>
      <c r="AM13" s="58"/>
      <c r="AN13" s="58"/>
      <c r="AO13" s="58"/>
      <c r="AP13" s="58"/>
      <c r="AQ13" s="58"/>
      <c r="AR13" s="58"/>
      <c r="AS13" s="58"/>
      <c r="AT13" s="58"/>
      <c r="AU13" s="58"/>
      <c r="AV13" s="58"/>
      <c r="AW13" s="58"/>
      <c r="AX13" s="58"/>
      <c r="AY13" s="58"/>
      <c r="AZ13" s="58"/>
      <c r="BA13" s="58"/>
      <c r="BB13" s="58"/>
      <c r="BC13" s="58"/>
      <c r="BD13" s="58"/>
      <c r="BE13" s="58"/>
      <c r="BF13" s="58"/>
      <c r="BG13" s="58"/>
      <c r="BH13" s="58"/>
      <c r="BI13" s="58"/>
      <c r="BJ13" s="58"/>
      <c r="BK13" s="58"/>
      <c r="BL13" s="58"/>
      <c r="BM13" s="58"/>
      <c r="BN13" s="58"/>
      <c r="BO13" s="58"/>
      <c r="BP13" s="58"/>
      <c r="BQ13" s="58"/>
      <c r="BR13" s="58"/>
      <c r="BS13" s="58"/>
      <c r="BT13" s="58"/>
      <c r="BU13" s="58"/>
      <c r="BV13" s="58"/>
      <c r="BW13" s="58"/>
      <c r="BX13" s="58"/>
      <c r="BY13" s="58"/>
      <c r="BZ13" s="58"/>
      <c r="CA13" s="58"/>
      <c r="CB13" s="58"/>
      <c r="CC13" s="58"/>
      <c r="CD13" s="58"/>
      <c r="CE13" s="58"/>
    </row>
    <row r="14" spans="1:83" s="68" customFormat="1" ht="23.25" customHeight="1">
      <c r="A14" s="60">
        <v>42156</v>
      </c>
      <c r="B14" s="19" t="s">
        <v>24</v>
      </c>
      <c r="C14" s="61" t="str">
        <f>VLOOKUP(B14,[3]Vine!$A$5:$F$178,3,0)</f>
        <v>Đức Linh - Bình Thuận</v>
      </c>
      <c r="D14" s="61">
        <f>VLOOKUP(B14,[3]Vine!$A$5:$F$178,2,0)</f>
        <v>250746332</v>
      </c>
      <c r="E14" s="62" t="s">
        <v>57</v>
      </c>
      <c r="F14" s="62">
        <v>4086</v>
      </c>
      <c r="G14" s="63">
        <v>17500</v>
      </c>
      <c r="H14" s="64">
        <f t="shared" ref="H14:H16" si="0">F14*G14</f>
        <v>71505000</v>
      </c>
      <c r="I14" s="65"/>
      <c r="J14" s="66"/>
      <c r="K14" s="67"/>
      <c r="L14" s="67"/>
      <c r="M14" s="67"/>
      <c r="N14" s="67"/>
      <c r="O14" s="67"/>
      <c r="P14" s="67"/>
      <c r="Q14" s="67"/>
      <c r="R14" s="67"/>
      <c r="S14" s="67"/>
      <c r="T14" s="67"/>
      <c r="U14" s="67"/>
      <c r="V14" s="67"/>
      <c r="W14" s="67"/>
      <c r="X14" s="67"/>
      <c r="Y14" s="67"/>
      <c r="Z14" s="67"/>
      <c r="AA14" s="67"/>
      <c r="AB14" s="67"/>
      <c r="AC14" s="67"/>
      <c r="AD14" s="67"/>
      <c r="AE14" s="67"/>
      <c r="AF14" s="67"/>
      <c r="AG14" s="67"/>
      <c r="AH14" s="67"/>
      <c r="AI14" s="67"/>
      <c r="AJ14" s="67"/>
      <c r="AK14" s="67"/>
      <c r="AL14" s="67"/>
      <c r="AM14" s="67"/>
      <c r="AN14" s="67"/>
      <c r="AO14" s="67"/>
      <c r="AP14" s="67"/>
      <c r="AQ14" s="67"/>
      <c r="AR14" s="67"/>
      <c r="AS14" s="67"/>
      <c r="AT14" s="67"/>
      <c r="AU14" s="67"/>
      <c r="AV14" s="67"/>
      <c r="AW14" s="67"/>
      <c r="AX14" s="67"/>
      <c r="AY14" s="67"/>
      <c r="AZ14" s="67"/>
      <c r="BA14" s="67"/>
      <c r="BB14" s="67"/>
      <c r="BC14" s="67"/>
      <c r="BD14" s="67"/>
      <c r="BE14" s="67"/>
      <c r="BF14" s="67"/>
      <c r="BG14" s="67"/>
      <c r="BH14" s="67"/>
      <c r="BI14" s="67"/>
      <c r="BJ14" s="67"/>
      <c r="BK14" s="67"/>
      <c r="BL14" s="67"/>
      <c r="BM14" s="67"/>
      <c r="BN14" s="67"/>
      <c r="BO14" s="67"/>
      <c r="BP14" s="67"/>
      <c r="BQ14" s="67"/>
      <c r="BR14" s="67"/>
      <c r="BS14" s="67"/>
      <c r="BT14" s="67"/>
      <c r="BU14" s="67"/>
      <c r="BV14" s="67"/>
      <c r="BW14" s="67"/>
      <c r="BX14" s="67"/>
      <c r="BY14" s="67"/>
      <c r="BZ14" s="67"/>
      <c r="CA14" s="67"/>
      <c r="CB14" s="67"/>
      <c r="CC14" s="67"/>
      <c r="CD14" s="67"/>
      <c r="CE14" s="67"/>
    </row>
    <row r="15" spans="1:83" s="68" customFormat="1" ht="23.25" customHeight="1">
      <c r="A15" s="60">
        <v>42156</v>
      </c>
      <c r="B15" s="19" t="s">
        <v>51</v>
      </c>
      <c r="C15" s="61" t="str">
        <f>VLOOKUP(B15,[3]Vine!$A$5:$F$178,3,0)</f>
        <v>Đức Linh - Bình Thuận</v>
      </c>
      <c r="D15" s="61">
        <f>VLOOKUP(B15,[3]Vine!$A$5:$F$178,2,0)</f>
        <v>260682094</v>
      </c>
      <c r="E15" s="62" t="s">
        <v>57</v>
      </c>
      <c r="F15" s="62">
        <v>5076</v>
      </c>
      <c r="G15" s="63">
        <v>17500</v>
      </c>
      <c r="H15" s="64">
        <f t="shared" si="0"/>
        <v>88830000</v>
      </c>
      <c r="I15" s="69"/>
      <c r="J15" s="66"/>
      <c r="K15" s="67"/>
      <c r="L15" s="67"/>
      <c r="M15" s="67"/>
      <c r="N15" s="67"/>
      <c r="O15" s="67"/>
      <c r="P15" s="67"/>
      <c r="Q15" s="67"/>
      <c r="R15" s="67"/>
      <c r="S15" s="67"/>
      <c r="T15" s="67"/>
      <c r="U15" s="67"/>
      <c r="V15" s="67"/>
      <c r="W15" s="67"/>
      <c r="X15" s="67"/>
      <c r="Y15" s="67"/>
      <c r="Z15" s="67"/>
      <c r="AA15" s="67"/>
      <c r="AB15" s="67"/>
      <c r="AC15" s="67"/>
      <c r="AD15" s="67"/>
      <c r="AE15" s="67"/>
      <c r="AF15" s="67"/>
      <c r="AG15" s="67"/>
      <c r="AH15" s="67"/>
      <c r="AI15" s="67"/>
      <c r="AJ15" s="67"/>
      <c r="AK15" s="67"/>
      <c r="AL15" s="67"/>
      <c r="AM15" s="67"/>
      <c r="AN15" s="67"/>
      <c r="AO15" s="67"/>
      <c r="AP15" s="67"/>
      <c r="AQ15" s="67"/>
      <c r="AR15" s="67"/>
      <c r="AS15" s="67"/>
      <c r="AT15" s="67"/>
      <c r="AU15" s="67"/>
      <c r="AV15" s="67"/>
      <c r="AW15" s="67"/>
      <c r="AX15" s="67"/>
      <c r="AY15" s="67"/>
      <c r="AZ15" s="67"/>
      <c r="BA15" s="67"/>
      <c r="BB15" s="67"/>
      <c r="BC15" s="67"/>
      <c r="BD15" s="67"/>
      <c r="BE15" s="67"/>
      <c r="BF15" s="67"/>
      <c r="BG15" s="67"/>
      <c r="BH15" s="67"/>
      <c r="BI15" s="67"/>
      <c r="BJ15" s="67"/>
      <c r="BK15" s="67"/>
      <c r="BL15" s="67"/>
      <c r="BM15" s="67"/>
      <c r="BN15" s="67"/>
      <c r="BO15" s="67"/>
      <c r="BP15" s="67"/>
      <c r="BQ15" s="67"/>
      <c r="BR15" s="67"/>
      <c r="BS15" s="67"/>
      <c r="BT15" s="67"/>
      <c r="BU15" s="67"/>
      <c r="BV15" s="67"/>
      <c r="BW15" s="67"/>
      <c r="BX15" s="67"/>
      <c r="BY15" s="67"/>
      <c r="BZ15" s="67"/>
      <c r="CA15" s="67"/>
      <c r="CB15" s="67"/>
      <c r="CC15" s="67"/>
      <c r="CD15" s="67"/>
      <c r="CE15" s="67"/>
    </row>
    <row r="16" spans="1:83" s="68" customFormat="1" ht="23.25" customHeight="1">
      <c r="A16" s="60">
        <v>42156</v>
      </c>
      <c r="B16" s="19" t="s">
        <v>25</v>
      </c>
      <c r="C16" s="61" t="str">
        <f>VLOOKUP(B16,[3]Vine!$A$5:$F$178,3,0)</f>
        <v>Hàm Tân - Bình Thuận</v>
      </c>
      <c r="D16" s="61">
        <f>VLOOKUP(B16,[3]Vine!$A$5:$F$178,2,0)</f>
        <v>260690910</v>
      </c>
      <c r="E16" s="62" t="s">
        <v>57</v>
      </c>
      <c r="F16" s="62">
        <f>14400-SUM(F14:F15)</f>
        <v>5238</v>
      </c>
      <c r="G16" s="63">
        <v>17500</v>
      </c>
      <c r="H16" s="64">
        <f t="shared" si="0"/>
        <v>91665000</v>
      </c>
      <c r="I16" s="69"/>
      <c r="J16" s="66"/>
      <c r="K16" s="67"/>
      <c r="L16" s="67"/>
      <c r="M16" s="67"/>
      <c r="N16" s="67"/>
      <c r="O16" s="67"/>
      <c r="P16" s="67"/>
      <c r="Q16" s="67"/>
      <c r="R16" s="67"/>
      <c r="S16" s="67"/>
      <c r="T16" s="67"/>
      <c r="U16" s="67"/>
      <c r="V16" s="67"/>
      <c r="W16" s="67"/>
      <c r="X16" s="67"/>
      <c r="Y16" s="67"/>
      <c r="Z16" s="67"/>
      <c r="AA16" s="67"/>
      <c r="AB16" s="67"/>
      <c r="AC16" s="67"/>
      <c r="AD16" s="67"/>
      <c r="AE16" s="67"/>
      <c r="AF16" s="67"/>
      <c r="AG16" s="67"/>
      <c r="AH16" s="67"/>
      <c r="AI16" s="67"/>
      <c r="AJ16" s="67"/>
      <c r="AK16" s="67"/>
      <c r="AL16" s="67"/>
      <c r="AM16" s="67"/>
      <c r="AN16" s="67"/>
      <c r="AO16" s="67"/>
      <c r="AP16" s="67"/>
      <c r="AQ16" s="67"/>
      <c r="AR16" s="67"/>
      <c r="AS16" s="67"/>
      <c r="AT16" s="67"/>
      <c r="AU16" s="67"/>
      <c r="AV16" s="67"/>
      <c r="AW16" s="67"/>
      <c r="AX16" s="67"/>
      <c r="AY16" s="67"/>
      <c r="AZ16" s="67"/>
      <c r="BA16" s="67"/>
      <c r="BB16" s="67"/>
      <c r="BC16" s="67"/>
      <c r="BD16" s="67"/>
      <c r="BE16" s="67"/>
      <c r="BF16" s="67"/>
      <c r="BG16" s="67"/>
      <c r="BH16" s="67"/>
      <c r="BI16" s="67"/>
      <c r="BJ16" s="67"/>
      <c r="BK16" s="67"/>
      <c r="BL16" s="67"/>
      <c r="BM16" s="67"/>
      <c r="BN16" s="67"/>
      <c r="BO16" s="67"/>
      <c r="BP16" s="67"/>
      <c r="BQ16" s="67"/>
      <c r="BR16" s="67"/>
      <c r="BS16" s="67"/>
      <c r="BT16" s="67"/>
      <c r="BU16" s="67"/>
      <c r="BV16" s="67"/>
      <c r="BW16" s="67"/>
      <c r="BX16" s="67"/>
      <c r="BY16" s="67"/>
      <c r="BZ16" s="67"/>
      <c r="CA16" s="67"/>
      <c r="CB16" s="67"/>
      <c r="CC16" s="67"/>
      <c r="CD16" s="67"/>
      <c r="CE16" s="67"/>
    </row>
    <row r="17" spans="1:83" s="68" customFormat="1" ht="23.25" customHeight="1">
      <c r="A17" s="60"/>
      <c r="B17" s="19"/>
      <c r="C17" s="61"/>
      <c r="D17" s="61"/>
      <c r="E17" s="62"/>
      <c r="F17" s="62"/>
      <c r="G17" s="63"/>
      <c r="H17" s="64"/>
      <c r="I17" s="64"/>
      <c r="J17" s="66"/>
      <c r="K17" s="67"/>
      <c r="L17" s="67"/>
      <c r="M17" s="67"/>
      <c r="N17" s="67"/>
      <c r="O17" s="67"/>
      <c r="P17" s="67"/>
      <c r="Q17" s="67"/>
      <c r="R17" s="67"/>
      <c r="S17" s="67"/>
      <c r="T17" s="67"/>
      <c r="U17" s="67"/>
      <c r="V17" s="67"/>
      <c r="W17" s="67"/>
      <c r="X17" s="67"/>
      <c r="Y17" s="67"/>
      <c r="Z17" s="67"/>
      <c r="AA17" s="67"/>
      <c r="AB17" s="67"/>
      <c r="AC17" s="67"/>
      <c r="AD17" s="67"/>
      <c r="AE17" s="67"/>
      <c r="AF17" s="67"/>
      <c r="AG17" s="67"/>
      <c r="AH17" s="67"/>
      <c r="AI17" s="67"/>
      <c r="AJ17" s="67"/>
      <c r="AK17" s="67"/>
      <c r="AL17" s="67"/>
      <c r="AM17" s="67"/>
      <c r="AN17" s="67"/>
      <c r="AO17" s="67"/>
      <c r="AP17" s="67"/>
      <c r="AQ17" s="67"/>
      <c r="AR17" s="67"/>
      <c r="AS17" s="67"/>
      <c r="AT17" s="67"/>
      <c r="AU17" s="67"/>
      <c r="AV17" s="67"/>
      <c r="AW17" s="67"/>
      <c r="AX17" s="67"/>
      <c r="AY17" s="67"/>
      <c r="AZ17" s="67"/>
      <c r="BA17" s="67"/>
      <c r="BB17" s="67"/>
      <c r="BC17" s="67"/>
      <c r="BD17" s="67"/>
      <c r="BE17" s="67"/>
      <c r="BF17" s="67"/>
      <c r="BG17" s="67"/>
      <c r="BH17" s="67"/>
      <c r="BI17" s="67"/>
      <c r="BJ17" s="67"/>
      <c r="BK17" s="67"/>
      <c r="BL17" s="67"/>
      <c r="BM17" s="67"/>
      <c r="BN17" s="67"/>
      <c r="BO17" s="67"/>
      <c r="BP17" s="67"/>
      <c r="BQ17" s="67"/>
      <c r="BR17" s="67"/>
      <c r="BS17" s="67"/>
      <c r="BT17" s="67"/>
      <c r="BU17" s="67"/>
      <c r="BV17" s="67"/>
      <c r="BW17" s="67"/>
      <c r="BX17" s="67"/>
      <c r="BY17" s="67"/>
      <c r="BZ17" s="67"/>
      <c r="CA17" s="67"/>
      <c r="CB17" s="67"/>
      <c r="CC17" s="67"/>
      <c r="CD17" s="67"/>
      <c r="CE17" s="67"/>
    </row>
    <row r="18" spans="1:83" ht="18.75" customHeight="1">
      <c r="A18" s="47" t="s">
        <v>43</v>
      </c>
      <c r="C18" s="70">
        <f>SUM(H14:H17)</f>
        <v>252000000</v>
      </c>
      <c r="D18" s="70"/>
    </row>
    <row r="19" spans="1:83" ht="12.75" customHeight="1">
      <c r="C19" s="71"/>
      <c r="D19" s="49"/>
      <c r="G19" s="72" t="s">
        <v>59</v>
      </c>
      <c r="H19" s="73"/>
      <c r="I19" s="73"/>
    </row>
    <row r="20" spans="1:83">
      <c r="B20" s="74" t="s">
        <v>44</v>
      </c>
      <c r="G20" s="75" t="s">
        <v>45</v>
      </c>
    </row>
    <row r="21" spans="1:83">
      <c r="B21" s="76" t="s">
        <v>46</v>
      </c>
      <c r="D21" s="77"/>
      <c r="G21" s="78" t="s">
        <v>47</v>
      </c>
    </row>
    <row r="22" spans="1:83">
      <c r="B22" s="76"/>
      <c r="D22" s="77"/>
      <c r="G22" s="78"/>
    </row>
    <row r="23" spans="1:83">
      <c r="B23" s="76"/>
      <c r="D23" s="77"/>
      <c r="G23" s="78"/>
    </row>
    <row r="24" spans="1:83">
      <c r="B24" s="76"/>
      <c r="D24" s="77"/>
      <c r="G24" s="78"/>
    </row>
    <row r="25" spans="1:83">
      <c r="B25" s="76"/>
      <c r="D25" s="77"/>
      <c r="G25" s="78"/>
    </row>
    <row r="26" spans="1:83" ht="17.25" customHeight="1">
      <c r="B26" s="79" t="s">
        <v>5</v>
      </c>
      <c r="C26" s="79"/>
      <c r="F26" s="157"/>
      <c r="G26" s="157"/>
      <c r="H26" s="157"/>
    </row>
    <row r="28" spans="1:83">
      <c r="A28" s="80" t="s">
        <v>48</v>
      </c>
    </row>
    <row r="29" spans="1:83" ht="33.75" customHeight="1">
      <c r="A29" s="158" t="s">
        <v>49</v>
      </c>
      <c r="B29" s="159"/>
      <c r="C29" s="159"/>
      <c r="D29" s="159"/>
      <c r="E29" s="159"/>
      <c r="F29" s="159"/>
      <c r="G29" s="159"/>
      <c r="H29" s="159"/>
      <c r="I29" s="159"/>
    </row>
    <row r="30" spans="1:83" ht="33.75" customHeight="1">
      <c r="A30" s="158" t="s">
        <v>50</v>
      </c>
      <c r="B30" s="158"/>
      <c r="C30" s="158"/>
      <c r="D30" s="158"/>
      <c r="E30" s="158"/>
      <c r="F30" s="158"/>
      <c r="G30" s="158"/>
      <c r="H30" s="158"/>
      <c r="I30" s="158"/>
    </row>
  </sheetData>
  <mergeCells count="9">
    <mergeCell ref="F26:H26"/>
    <mergeCell ref="A29:I29"/>
    <mergeCell ref="A30:I30"/>
    <mergeCell ref="A1:G3"/>
    <mergeCell ref="H1:I4"/>
    <mergeCell ref="A4:G4"/>
    <mergeCell ref="A11:A12"/>
    <mergeCell ref="B11:D11"/>
    <mergeCell ref="E11:H11"/>
  </mergeCells>
  <conditionalFormatting sqref="C5:E6 F6">
    <cfRule type="cellIs" dxfId="3" priority="1" stopIfTrue="1" operator="equal">
      <formula>"Döõ lieäu sai"</formula>
    </cfRule>
  </conditionalFormatting>
  <pageMargins left="0.75" right="0.75" top="0.23" bottom="0.16" header="0.2" footer="0.16"/>
  <pageSetup paperSize="9" orientation="landscape" r:id="rId1"/>
  <headerFooter alignWithMargins="0"/>
</worksheet>
</file>

<file path=xl/worksheets/sheet3.xml><?xml version="1.0" encoding="utf-8"?>
<worksheet xmlns="http://schemas.openxmlformats.org/spreadsheetml/2006/main" xmlns:r="http://schemas.openxmlformats.org/officeDocument/2006/relationships">
  <dimension ref="A1:CE45"/>
  <sheetViews>
    <sheetView tabSelected="1" topLeftCell="A19" zoomScaleSheetLayoutView="100" workbookViewId="0">
      <selection activeCell="A30" sqref="A30"/>
    </sheetView>
  </sheetViews>
  <sheetFormatPr defaultRowHeight="15.75"/>
  <cols>
    <col min="1" max="1" width="11" style="47" customWidth="1"/>
    <col min="2" max="2" width="21" style="45" customWidth="1"/>
    <col min="3" max="3" width="21.625" style="45" customWidth="1"/>
    <col min="4" max="4" width="12.125" style="45" customWidth="1"/>
    <col min="5" max="5" width="13.375" style="45" customWidth="1"/>
    <col min="6" max="6" width="9.125" style="49" customWidth="1"/>
    <col min="7" max="7" width="9.25" style="49" customWidth="1"/>
    <col min="8" max="8" width="11.25" style="45" customWidth="1"/>
    <col min="9" max="9" width="9.5" style="45" customWidth="1"/>
    <col min="10" max="10" width="9" style="45"/>
    <col min="11" max="83" width="9" style="46"/>
    <col min="84" max="256" width="9" style="45"/>
    <col min="257" max="257" width="11" style="45" customWidth="1"/>
    <col min="258" max="258" width="21" style="45" customWidth="1"/>
    <col min="259" max="259" width="21.625" style="45" customWidth="1"/>
    <col min="260" max="260" width="12.125" style="45" customWidth="1"/>
    <col min="261" max="261" width="13.375" style="45" customWidth="1"/>
    <col min="262" max="262" width="9.125" style="45" customWidth="1"/>
    <col min="263" max="263" width="9.25" style="45" customWidth="1"/>
    <col min="264" max="264" width="11.25" style="45" customWidth="1"/>
    <col min="265" max="265" width="9.5" style="45" customWidth="1"/>
    <col min="266" max="512" width="9" style="45"/>
    <col min="513" max="513" width="11" style="45" customWidth="1"/>
    <col min="514" max="514" width="21" style="45" customWidth="1"/>
    <col min="515" max="515" width="21.625" style="45" customWidth="1"/>
    <col min="516" max="516" width="12.125" style="45" customWidth="1"/>
    <col min="517" max="517" width="13.375" style="45" customWidth="1"/>
    <col min="518" max="518" width="9.125" style="45" customWidth="1"/>
    <col min="519" max="519" width="9.25" style="45" customWidth="1"/>
    <col min="520" max="520" width="11.25" style="45" customWidth="1"/>
    <col min="521" max="521" width="9.5" style="45" customWidth="1"/>
    <col min="522" max="768" width="9" style="45"/>
    <col min="769" max="769" width="11" style="45" customWidth="1"/>
    <col min="770" max="770" width="21" style="45" customWidth="1"/>
    <col min="771" max="771" width="21.625" style="45" customWidth="1"/>
    <col min="772" max="772" width="12.125" style="45" customWidth="1"/>
    <col min="773" max="773" width="13.375" style="45" customWidth="1"/>
    <col min="774" max="774" width="9.125" style="45" customWidth="1"/>
    <col min="775" max="775" width="9.25" style="45" customWidth="1"/>
    <col min="776" max="776" width="11.25" style="45" customWidth="1"/>
    <col min="777" max="777" width="9.5" style="45" customWidth="1"/>
    <col min="778" max="1024" width="9" style="45"/>
    <col min="1025" max="1025" width="11" style="45" customWidth="1"/>
    <col min="1026" max="1026" width="21" style="45" customWidth="1"/>
    <col min="1027" max="1027" width="21.625" style="45" customWidth="1"/>
    <col min="1028" max="1028" width="12.125" style="45" customWidth="1"/>
    <col min="1029" max="1029" width="13.375" style="45" customWidth="1"/>
    <col min="1030" max="1030" width="9.125" style="45" customWidth="1"/>
    <col min="1031" max="1031" width="9.25" style="45" customWidth="1"/>
    <col min="1032" max="1032" width="11.25" style="45" customWidth="1"/>
    <col min="1033" max="1033" width="9.5" style="45" customWidth="1"/>
    <col min="1034" max="1280" width="9" style="45"/>
    <col min="1281" max="1281" width="11" style="45" customWidth="1"/>
    <col min="1282" max="1282" width="21" style="45" customWidth="1"/>
    <col min="1283" max="1283" width="21.625" style="45" customWidth="1"/>
    <col min="1284" max="1284" width="12.125" style="45" customWidth="1"/>
    <col min="1285" max="1285" width="13.375" style="45" customWidth="1"/>
    <col min="1286" max="1286" width="9.125" style="45" customWidth="1"/>
    <col min="1287" max="1287" width="9.25" style="45" customWidth="1"/>
    <col min="1288" max="1288" width="11.25" style="45" customWidth="1"/>
    <col min="1289" max="1289" width="9.5" style="45" customWidth="1"/>
    <col min="1290" max="1536" width="9" style="45"/>
    <col min="1537" max="1537" width="11" style="45" customWidth="1"/>
    <col min="1538" max="1538" width="21" style="45" customWidth="1"/>
    <col min="1539" max="1539" width="21.625" style="45" customWidth="1"/>
    <col min="1540" max="1540" width="12.125" style="45" customWidth="1"/>
    <col min="1541" max="1541" width="13.375" style="45" customWidth="1"/>
    <col min="1542" max="1542" width="9.125" style="45" customWidth="1"/>
    <col min="1543" max="1543" width="9.25" style="45" customWidth="1"/>
    <col min="1544" max="1544" width="11.25" style="45" customWidth="1"/>
    <col min="1545" max="1545" width="9.5" style="45" customWidth="1"/>
    <col min="1546" max="1792" width="9" style="45"/>
    <col min="1793" max="1793" width="11" style="45" customWidth="1"/>
    <col min="1794" max="1794" width="21" style="45" customWidth="1"/>
    <col min="1795" max="1795" width="21.625" style="45" customWidth="1"/>
    <col min="1796" max="1796" width="12.125" style="45" customWidth="1"/>
    <col min="1797" max="1797" width="13.375" style="45" customWidth="1"/>
    <col min="1798" max="1798" width="9.125" style="45" customWidth="1"/>
    <col min="1799" max="1799" width="9.25" style="45" customWidth="1"/>
    <col min="1800" max="1800" width="11.25" style="45" customWidth="1"/>
    <col min="1801" max="1801" width="9.5" style="45" customWidth="1"/>
    <col min="1802" max="2048" width="9" style="45"/>
    <col min="2049" max="2049" width="11" style="45" customWidth="1"/>
    <col min="2050" max="2050" width="21" style="45" customWidth="1"/>
    <col min="2051" max="2051" width="21.625" style="45" customWidth="1"/>
    <col min="2052" max="2052" width="12.125" style="45" customWidth="1"/>
    <col min="2053" max="2053" width="13.375" style="45" customWidth="1"/>
    <col min="2054" max="2054" width="9.125" style="45" customWidth="1"/>
    <col min="2055" max="2055" width="9.25" style="45" customWidth="1"/>
    <col min="2056" max="2056" width="11.25" style="45" customWidth="1"/>
    <col min="2057" max="2057" width="9.5" style="45" customWidth="1"/>
    <col min="2058" max="2304" width="9" style="45"/>
    <col min="2305" max="2305" width="11" style="45" customWidth="1"/>
    <col min="2306" max="2306" width="21" style="45" customWidth="1"/>
    <col min="2307" max="2307" width="21.625" style="45" customWidth="1"/>
    <col min="2308" max="2308" width="12.125" style="45" customWidth="1"/>
    <col min="2309" max="2309" width="13.375" style="45" customWidth="1"/>
    <col min="2310" max="2310" width="9.125" style="45" customWidth="1"/>
    <col min="2311" max="2311" width="9.25" style="45" customWidth="1"/>
    <col min="2312" max="2312" width="11.25" style="45" customWidth="1"/>
    <col min="2313" max="2313" width="9.5" style="45" customWidth="1"/>
    <col min="2314" max="2560" width="9" style="45"/>
    <col min="2561" max="2561" width="11" style="45" customWidth="1"/>
    <col min="2562" max="2562" width="21" style="45" customWidth="1"/>
    <col min="2563" max="2563" width="21.625" style="45" customWidth="1"/>
    <col min="2564" max="2564" width="12.125" style="45" customWidth="1"/>
    <col min="2565" max="2565" width="13.375" style="45" customWidth="1"/>
    <col min="2566" max="2566" width="9.125" style="45" customWidth="1"/>
    <col min="2567" max="2567" width="9.25" style="45" customWidth="1"/>
    <col min="2568" max="2568" width="11.25" style="45" customWidth="1"/>
    <col min="2569" max="2569" width="9.5" style="45" customWidth="1"/>
    <col min="2570" max="2816" width="9" style="45"/>
    <col min="2817" max="2817" width="11" style="45" customWidth="1"/>
    <col min="2818" max="2818" width="21" style="45" customWidth="1"/>
    <col min="2819" max="2819" width="21.625" style="45" customWidth="1"/>
    <col min="2820" max="2820" width="12.125" style="45" customWidth="1"/>
    <col min="2821" max="2821" width="13.375" style="45" customWidth="1"/>
    <col min="2822" max="2822" width="9.125" style="45" customWidth="1"/>
    <col min="2823" max="2823" width="9.25" style="45" customWidth="1"/>
    <col min="2824" max="2824" width="11.25" style="45" customWidth="1"/>
    <col min="2825" max="2825" width="9.5" style="45" customWidth="1"/>
    <col min="2826" max="3072" width="9" style="45"/>
    <col min="3073" max="3073" width="11" style="45" customWidth="1"/>
    <col min="3074" max="3074" width="21" style="45" customWidth="1"/>
    <col min="3075" max="3075" width="21.625" style="45" customWidth="1"/>
    <col min="3076" max="3076" width="12.125" style="45" customWidth="1"/>
    <col min="3077" max="3077" width="13.375" style="45" customWidth="1"/>
    <col min="3078" max="3078" width="9.125" style="45" customWidth="1"/>
    <col min="3079" max="3079" width="9.25" style="45" customWidth="1"/>
    <col min="3080" max="3080" width="11.25" style="45" customWidth="1"/>
    <col min="3081" max="3081" width="9.5" style="45" customWidth="1"/>
    <col min="3082" max="3328" width="9" style="45"/>
    <col min="3329" max="3329" width="11" style="45" customWidth="1"/>
    <col min="3330" max="3330" width="21" style="45" customWidth="1"/>
    <col min="3331" max="3331" width="21.625" style="45" customWidth="1"/>
    <col min="3332" max="3332" width="12.125" style="45" customWidth="1"/>
    <col min="3333" max="3333" width="13.375" style="45" customWidth="1"/>
    <col min="3334" max="3334" width="9.125" style="45" customWidth="1"/>
    <col min="3335" max="3335" width="9.25" style="45" customWidth="1"/>
    <col min="3336" max="3336" width="11.25" style="45" customWidth="1"/>
    <col min="3337" max="3337" width="9.5" style="45" customWidth="1"/>
    <col min="3338" max="3584" width="9" style="45"/>
    <col min="3585" max="3585" width="11" style="45" customWidth="1"/>
    <col min="3586" max="3586" width="21" style="45" customWidth="1"/>
    <col min="3587" max="3587" width="21.625" style="45" customWidth="1"/>
    <col min="3588" max="3588" width="12.125" style="45" customWidth="1"/>
    <col min="3589" max="3589" width="13.375" style="45" customWidth="1"/>
    <col min="3590" max="3590" width="9.125" style="45" customWidth="1"/>
    <col min="3591" max="3591" width="9.25" style="45" customWidth="1"/>
    <col min="3592" max="3592" width="11.25" style="45" customWidth="1"/>
    <col min="3593" max="3593" width="9.5" style="45" customWidth="1"/>
    <col min="3594" max="3840" width="9" style="45"/>
    <col min="3841" max="3841" width="11" style="45" customWidth="1"/>
    <col min="3842" max="3842" width="21" style="45" customWidth="1"/>
    <col min="3843" max="3843" width="21.625" style="45" customWidth="1"/>
    <col min="3844" max="3844" width="12.125" style="45" customWidth="1"/>
    <col min="3845" max="3845" width="13.375" style="45" customWidth="1"/>
    <col min="3846" max="3846" width="9.125" style="45" customWidth="1"/>
    <col min="3847" max="3847" width="9.25" style="45" customWidth="1"/>
    <col min="3848" max="3848" width="11.25" style="45" customWidth="1"/>
    <col min="3849" max="3849" width="9.5" style="45" customWidth="1"/>
    <col min="3850" max="4096" width="9" style="45"/>
    <col min="4097" max="4097" width="11" style="45" customWidth="1"/>
    <col min="4098" max="4098" width="21" style="45" customWidth="1"/>
    <col min="4099" max="4099" width="21.625" style="45" customWidth="1"/>
    <col min="4100" max="4100" width="12.125" style="45" customWidth="1"/>
    <col min="4101" max="4101" width="13.375" style="45" customWidth="1"/>
    <col min="4102" max="4102" width="9.125" style="45" customWidth="1"/>
    <col min="4103" max="4103" width="9.25" style="45" customWidth="1"/>
    <col min="4104" max="4104" width="11.25" style="45" customWidth="1"/>
    <col min="4105" max="4105" width="9.5" style="45" customWidth="1"/>
    <col min="4106" max="4352" width="9" style="45"/>
    <col min="4353" max="4353" width="11" style="45" customWidth="1"/>
    <col min="4354" max="4354" width="21" style="45" customWidth="1"/>
    <col min="4355" max="4355" width="21.625" style="45" customWidth="1"/>
    <col min="4356" max="4356" width="12.125" style="45" customWidth="1"/>
    <col min="4357" max="4357" width="13.375" style="45" customWidth="1"/>
    <col min="4358" max="4358" width="9.125" style="45" customWidth="1"/>
    <col min="4359" max="4359" width="9.25" style="45" customWidth="1"/>
    <col min="4360" max="4360" width="11.25" style="45" customWidth="1"/>
    <col min="4361" max="4361" width="9.5" style="45" customWidth="1"/>
    <col min="4362" max="4608" width="9" style="45"/>
    <col min="4609" max="4609" width="11" style="45" customWidth="1"/>
    <col min="4610" max="4610" width="21" style="45" customWidth="1"/>
    <col min="4611" max="4611" width="21.625" style="45" customWidth="1"/>
    <col min="4612" max="4612" width="12.125" style="45" customWidth="1"/>
    <col min="4613" max="4613" width="13.375" style="45" customWidth="1"/>
    <col min="4614" max="4614" width="9.125" style="45" customWidth="1"/>
    <col min="4615" max="4615" width="9.25" style="45" customWidth="1"/>
    <col min="4616" max="4616" width="11.25" style="45" customWidth="1"/>
    <col min="4617" max="4617" width="9.5" style="45" customWidth="1"/>
    <col min="4618" max="4864" width="9" style="45"/>
    <col min="4865" max="4865" width="11" style="45" customWidth="1"/>
    <col min="4866" max="4866" width="21" style="45" customWidth="1"/>
    <col min="4867" max="4867" width="21.625" style="45" customWidth="1"/>
    <col min="4868" max="4868" width="12.125" style="45" customWidth="1"/>
    <col min="4869" max="4869" width="13.375" style="45" customWidth="1"/>
    <col min="4870" max="4870" width="9.125" style="45" customWidth="1"/>
    <col min="4871" max="4871" width="9.25" style="45" customWidth="1"/>
    <col min="4872" max="4872" width="11.25" style="45" customWidth="1"/>
    <col min="4873" max="4873" width="9.5" style="45" customWidth="1"/>
    <col min="4874" max="5120" width="9" style="45"/>
    <col min="5121" max="5121" width="11" style="45" customWidth="1"/>
    <col min="5122" max="5122" width="21" style="45" customWidth="1"/>
    <col min="5123" max="5123" width="21.625" style="45" customWidth="1"/>
    <col min="5124" max="5124" width="12.125" style="45" customWidth="1"/>
    <col min="5125" max="5125" width="13.375" style="45" customWidth="1"/>
    <col min="5126" max="5126" width="9.125" style="45" customWidth="1"/>
    <col min="5127" max="5127" width="9.25" style="45" customWidth="1"/>
    <col min="5128" max="5128" width="11.25" style="45" customWidth="1"/>
    <col min="5129" max="5129" width="9.5" style="45" customWidth="1"/>
    <col min="5130" max="5376" width="9" style="45"/>
    <col min="5377" max="5377" width="11" style="45" customWidth="1"/>
    <col min="5378" max="5378" width="21" style="45" customWidth="1"/>
    <col min="5379" max="5379" width="21.625" style="45" customWidth="1"/>
    <col min="5380" max="5380" width="12.125" style="45" customWidth="1"/>
    <col min="5381" max="5381" width="13.375" style="45" customWidth="1"/>
    <col min="5382" max="5382" width="9.125" style="45" customWidth="1"/>
    <col min="5383" max="5383" width="9.25" style="45" customWidth="1"/>
    <col min="5384" max="5384" width="11.25" style="45" customWidth="1"/>
    <col min="5385" max="5385" width="9.5" style="45" customWidth="1"/>
    <col min="5386" max="5632" width="9" style="45"/>
    <col min="5633" max="5633" width="11" style="45" customWidth="1"/>
    <col min="5634" max="5634" width="21" style="45" customWidth="1"/>
    <col min="5635" max="5635" width="21.625" style="45" customWidth="1"/>
    <col min="5636" max="5636" width="12.125" style="45" customWidth="1"/>
    <col min="5637" max="5637" width="13.375" style="45" customWidth="1"/>
    <col min="5638" max="5638" width="9.125" style="45" customWidth="1"/>
    <col min="5639" max="5639" width="9.25" style="45" customWidth="1"/>
    <col min="5640" max="5640" width="11.25" style="45" customWidth="1"/>
    <col min="5641" max="5641" width="9.5" style="45" customWidth="1"/>
    <col min="5642" max="5888" width="9" style="45"/>
    <col min="5889" max="5889" width="11" style="45" customWidth="1"/>
    <col min="5890" max="5890" width="21" style="45" customWidth="1"/>
    <col min="5891" max="5891" width="21.625" style="45" customWidth="1"/>
    <col min="5892" max="5892" width="12.125" style="45" customWidth="1"/>
    <col min="5893" max="5893" width="13.375" style="45" customWidth="1"/>
    <col min="5894" max="5894" width="9.125" style="45" customWidth="1"/>
    <col min="5895" max="5895" width="9.25" style="45" customWidth="1"/>
    <col min="5896" max="5896" width="11.25" style="45" customWidth="1"/>
    <col min="5897" max="5897" width="9.5" style="45" customWidth="1"/>
    <col min="5898" max="6144" width="9" style="45"/>
    <col min="6145" max="6145" width="11" style="45" customWidth="1"/>
    <col min="6146" max="6146" width="21" style="45" customWidth="1"/>
    <col min="6147" max="6147" width="21.625" style="45" customWidth="1"/>
    <col min="6148" max="6148" width="12.125" style="45" customWidth="1"/>
    <col min="6149" max="6149" width="13.375" style="45" customWidth="1"/>
    <col min="6150" max="6150" width="9.125" style="45" customWidth="1"/>
    <col min="6151" max="6151" width="9.25" style="45" customWidth="1"/>
    <col min="6152" max="6152" width="11.25" style="45" customWidth="1"/>
    <col min="6153" max="6153" width="9.5" style="45" customWidth="1"/>
    <col min="6154" max="6400" width="9" style="45"/>
    <col min="6401" max="6401" width="11" style="45" customWidth="1"/>
    <col min="6402" max="6402" width="21" style="45" customWidth="1"/>
    <col min="6403" max="6403" width="21.625" style="45" customWidth="1"/>
    <col min="6404" max="6404" width="12.125" style="45" customWidth="1"/>
    <col min="6405" max="6405" width="13.375" style="45" customWidth="1"/>
    <col min="6406" max="6406" width="9.125" style="45" customWidth="1"/>
    <col min="6407" max="6407" width="9.25" style="45" customWidth="1"/>
    <col min="6408" max="6408" width="11.25" style="45" customWidth="1"/>
    <col min="6409" max="6409" width="9.5" style="45" customWidth="1"/>
    <col min="6410" max="6656" width="9" style="45"/>
    <col min="6657" max="6657" width="11" style="45" customWidth="1"/>
    <col min="6658" max="6658" width="21" style="45" customWidth="1"/>
    <col min="6659" max="6659" width="21.625" style="45" customWidth="1"/>
    <col min="6660" max="6660" width="12.125" style="45" customWidth="1"/>
    <col min="6661" max="6661" width="13.375" style="45" customWidth="1"/>
    <col min="6662" max="6662" width="9.125" style="45" customWidth="1"/>
    <col min="6663" max="6663" width="9.25" style="45" customWidth="1"/>
    <col min="6664" max="6664" width="11.25" style="45" customWidth="1"/>
    <col min="6665" max="6665" width="9.5" style="45" customWidth="1"/>
    <col min="6666" max="6912" width="9" style="45"/>
    <col min="6913" max="6913" width="11" style="45" customWidth="1"/>
    <col min="6914" max="6914" width="21" style="45" customWidth="1"/>
    <col min="6915" max="6915" width="21.625" style="45" customWidth="1"/>
    <col min="6916" max="6916" width="12.125" style="45" customWidth="1"/>
    <col min="6917" max="6917" width="13.375" style="45" customWidth="1"/>
    <col min="6918" max="6918" width="9.125" style="45" customWidth="1"/>
    <col min="6919" max="6919" width="9.25" style="45" customWidth="1"/>
    <col min="6920" max="6920" width="11.25" style="45" customWidth="1"/>
    <col min="6921" max="6921" width="9.5" style="45" customWidth="1"/>
    <col min="6922" max="7168" width="9" style="45"/>
    <col min="7169" max="7169" width="11" style="45" customWidth="1"/>
    <col min="7170" max="7170" width="21" style="45" customWidth="1"/>
    <col min="7171" max="7171" width="21.625" style="45" customWidth="1"/>
    <col min="7172" max="7172" width="12.125" style="45" customWidth="1"/>
    <col min="7173" max="7173" width="13.375" style="45" customWidth="1"/>
    <col min="7174" max="7174" width="9.125" style="45" customWidth="1"/>
    <col min="7175" max="7175" width="9.25" style="45" customWidth="1"/>
    <col min="7176" max="7176" width="11.25" style="45" customWidth="1"/>
    <col min="7177" max="7177" width="9.5" style="45" customWidth="1"/>
    <col min="7178" max="7424" width="9" style="45"/>
    <col min="7425" max="7425" width="11" style="45" customWidth="1"/>
    <col min="7426" max="7426" width="21" style="45" customWidth="1"/>
    <col min="7427" max="7427" width="21.625" style="45" customWidth="1"/>
    <col min="7428" max="7428" width="12.125" style="45" customWidth="1"/>
    <col min="7429" max="7429" width="13.375" style="45" customWidth="1"/>
    <col min="7430" max="7430" width="9.125" style="45" customWidth="1"/>
    <col min="7431" max="7431" width="9.25" style="45" customWidth="1"/>
    <col min="7432" max="7432" width="11.25" style="45" customWidth="1"/>
    <col min="7433" max="7433" width="9.5" style="45" customWidth="1"/>
    <col min="7434" max="7680" width="9" style="45"/>
    <col min="7681" max="7681" width="11" style="45" customWidth="1"/>
    <col min="7682" max="7682" width="21" style="45" customWidth="1"/>
    <col min="7683" max="7683" width="21.625" style="45" customWidth="1"/>
    <col min="7684" max="7684" width="12.125" style="45" customWidth="1"/>
    <col min="7685" max="7685" width="13.375" style="45" customWidth="1"/>
    <col min="7686" max="7686" width="9.125" style="45" customWidth="1"/>
    <col min="7687" max="7687" width="9.25" style="45" customWidth="1"/>
    <col min="7688" max="7688" width="11.25" style="45" customWidth="1"/>
    <col min="7689" max="7689" width="9.5" style="45" customWidth="1"/>
    <col min="7690" max="7936" width="9" style="45"/>
    <col min="7937" max="7937" width="11" style="45" customWidth="1"/>
    <col min="7938" max="7938" width="21" style="45" customWidth="1"/>
    <col min="7939" max="7939" width="21.625" style="45" customWidth="1"/>
    <col min="7940" max="7940" width="12.125" style="45" customWidth="1"/>
    <col min="7941" max="7941" width="13.375" style="45" customWidth="1"/>
    <col min="7942" max="7942" width="9.125" style="45" customWidth="1"/>
    <col min="7943" max="7943" width="9.25" style="45" customWidth="1"/>
    <col min="7944" max="7944" width="11.25" style="45" customWidth="1"/>
    <col min="7945" max="7945" width="9.5" style="45" customWidth="1"/>
    <col min="7946" max="8192" width="9" style="45"/>
    <col min="8193" max="8193" width="11" style="45" customWidth="1"/>
    <col min="8194" max="8194" width="21" style="45" customWidth="1"/>
    <col min="8195" max="8195" width="21.625" style="45" customWidth="1"/>
    <col min="8196" max="8196" width="12.125" style="45" customWidth="1"/>
    <col min="8197" max="8197" width="13.375" style="45" customWidth="1"/>
    <col min="8198" max="8198" width="9.125" style="45" customWidth="1"/>
    <col min="8199" max="8199" width="9.25" style="45" customWidth="1"/>
    <col min="8200" max="8200" width="11.25" style="45" customWidth="1"/>
    <col min="8201" max="8201" width="9.5" style="45" customWidth="1"/>
    <col min="8202" max="8448" width="9" style="45"/>
    <col min="8449" max="8449" width="11" style="45" customWidth="1"/>
    <col min="8450" max="8450" width="21" style="45" customWidth="1"/>
    <col min="8451" max="8451" width="21.625" style="45" customWidth="1"/>
    <col min="8452" max="8452" width="12.125" style="45" customWidth="1"/>
    <col min="8453" max="8453" width="13.375" style="45" customWidth="1"/>
    <col min="8454" max="8454" width="9.125" style="45" customWidth="1"/>
    <col min="8455" max="8455" width="9.25" style="45" customWidth="1"/>
    <col min="8456" max="8456" width="11.25" style="45" customWidth="1"/>
    <col min="8457" max="8457" width="9.5" style="45" customWidth="1"/>
    <col min="8458" max="8704" width="9" style="45"/>
    <col min="8705" max="8705" width="11" style="45" customWidth="1"/>
    <col min="8706" max="8706" width="21" style="45" customWidth="1"/>
    <col min="8707" max="8707" width="21.625" style="45" customWidth="1"/>
    <col min="8708" max="8708" width="12.125" style="45" customWidth="1"/>
    <col min="8709" max="8709" width="13.375" style="45" customWidth="1"/>
    <col min="8710" max="8710" width="9.125" style="45" customWidth="1"/>
    <col min="8711" max="8711" width="9.25" style="45" customWidth="1"/>
    <col min="8712" max="8712" width="11.25" style="45" customWidth="1"/>
    <col min="8713" max="8713" width="9.5" style="45" customWidth="1"/>
    <col min="8714" max="8960" width="9" style="45"/>
    <col min="8961" max="8961" width="11" style="45" customWidth="1"/>
    <col min="8962" max="8962" width="21" style="45" customWidth="1"/>
    <col min="8963" max="8963" width="21.625" style="45" customWidth="1"/>
    <col min="8964" max="8964" width="12.125" style="45" customWidth="1"/>
    <col min="8965" max="8965" width="13.375" style="45" customWidth="1"/>
    <col min="8966" max="8966" width="9.125" style="45" customWidth="1"/>
    <col min="8967" max="8967" width="9.25" style="45" customWidth="1"/>
    <col min="8968" max="8968" width="11.25" style="45" customWidth="1"/>
    <col min="8969" max="8969" width="9.5" style="45" customWidth="1"/>
    <col min="8970" max="9216" width="9" style="45"/>
    <col min="9217" max="9217" width="11" style="45" customWidth="1"/>
    <col min="9218" max="9218" width="21" style="45" customWidth="1"/>
    <col min="9219" max="9219" width="21.625" style="45" customWidth="1"/>
    <col min="9220" max="9220" width="12.125" style="45" customWidth="1"/>
    <col min="9221" max="9221" width="13.375" style="45" customWidth="1"/>
    <col min="9222" max="9222" width="9.125" style="45" customWidth="1"/>
    <col min="9223" max="9223" width="9.25" style="45" customWidth="1"/>
    <col min="9224" max="9224" width="11.25" style="45" customWidth="1"/>
    <col min="9225" max="9225" width="9.5" style="45" customWidth="1"/>
    <col min="9226" max="9472" width="9" style="45"/>
    <col min="9473" max="9473" width="11" style="45" customWidth="1"/>
    <col min="9474" max="9474" width="21" style="45" customWidth="1"/>
    <col min="9475" max="9475" width="21.625" style="45" customWidth="1"/>
    <col min="9476" max="9476" width="12.125" style="45" customWidth="1"/>
    <col min="9477" max="9477" width="13.375" style="45" customWidth="1"/>
    <col min="9478" max="9478" width="9.125" style="45" customWidth="1"/>
    <col min="9479" max="9479" width="9.25" style="45" customWidth="1"/>
    <col min="9480" max="9480" width="11.25" style="45" customWidth="1"/>
    <col min="9481" max="9481" width="9.5" style="45" customWidth="1"/>
    <col min="9482" max="9728" width="9" style="45"/>
    <col min="9729" max="9729" width="11" style="45" customWidth="1"/>
    <col min="9730" max="9730" width="21" style="45" customWidth="1"/>
    <col min="9731" max="9731" width="21.625" style="45" customWidth="1"/>
    <col min="9732" max="9732" width="12.125" style="45" customWidth="1"/>
    <col min="9733" max="9733" width="13.375" style="45" customWidth="1"/>
    <col min="9734" max="9734" width="9.125" style="45" customWidth="1"/>
    <col min="9735" max="9735" width="9.25" style="45" customWidth="1"/>
    <col min="9736" max="9736" width="11.25" style="45" customWidth="1"/>
    <col min="9737" max="9737" width="9.5" style="45" customWidth="1"/>
    <col min="9738" max="9984" width="9" style="45"/>
    <col min="9985" max="9985" width="11" style="45" customWidth="1"/>
    <col min="9986" max="9986" width="21" style="45" customWidth="1"/>
    <col min="9987" max="9987" width="21.625" style="45" customWidth="1"/>
    <col min="9988" max="9988" width="12.125" style="45" customWidth="1"/>
    <col min="9989" max="9989" width="13.375" style="45" customWidth="1"/>
    <col min="9990" max="9990" width="9.125" style="45" customWidth="1"/>
    <col min="9991" max="9991" width="9.25" style="45" customWidth="1"/>
    <col min="9992" max="9992" width="11.25" style="45" customWidth="1"/>
    <col min="9993" max="9993" width="9.5" style="45" customWidth="1"/>
    <col min="9994" max="10240" width="9" style="45"/>
    <col min="10241" max="10241" width="11" style="45" customWidth="1"/>
    <col min="10242" max="10242" width="21" style="45" customWidth="1"/>
    <col min="10243" max="10243" width="21.625" style="45" customWidth="1"/>
    <col min="10244" max="10244" width="12.125" style="45" customWidth="1"/>
    <col min="10245" max="10245" width="13.375" style="45" customWidth="1"/>
    <col min="10246" max="10246" width="9.125" style="45" customWidth="1"/>
    <col min="10247" max="10247" width="9.25" style="45" customWidth="1"/>
    <col min="10248" max="10248" width="11.25" style="45" customWidth="1"/>
    <col min="10249" max="10249" width="9.5" style="45" customWidth="1"/>
    <col min="10250" max="10496" width="9" style="45"/>
    <col min="10497" max="10497" width="11" style="45" customWidth="1"/>
    <col min="10498" max="10498" width="21" style="45" customWidth="1"/>
    <col min="10499" max="10499" width="21.625" style="45" customWidth="1"/>
    <col min="10500" max="10500" width="12.125" style="45" customWidth="1"/>
    <col min="10501" max="10501" width="13.375" style="45" customWidth="1"/>
    <col min="10502" max="10502" width="9.125" style="45" customWidth="1"/>
    <col min="10503" max="10503" width="9.25" style="45" customWidth="1"/>
    <col min="10504" max="10504" width="11.25" style="45" customWidth="1"/>
    <col min="10505" max="10505" width="9.5" style="45" customWidth="1"/>
    <col min="10506" max="10752" width="9" style="45"/>
    <col min="10753" max="10753" width="11" style="45" customWidth="1"/>
    <col min="10754" max="10754" width="21" style="45" customWidth="1"/>
    <col min="10755" max="10755" width="21.625" style="45" customWidth="1"/>
    <col min="10756" max="10756" width="12.125" style="45" customWidth="1"/>
    <col min="10757" max="10757" width="13.375" style="45" customWidth="1"/>
    <col min="10758" max="10758" width="9.125" style="45" customWidth="1"/>
    <col min="10759" max="10759" width="9.25" style="45" customWidth="1"/>
    <col min="10760" max="10760" width="11.25" style="45" customWidth="1"/>
    <col min="10761" max="10761" width="9.5" style="45" customWidth="1"/>
    <col min="10762" max="11008" width="9" style="45"/>
    <col min="11009" max="11009" width="11" style="45" customWidth="1"/>
    <col min="11010" max="11010" width="21" style="45" customWidth="1"/>
    <col min="11011" max="11011" width="21.625" style="45" customWidth="1"/>
    <col min="11012" max="11012" width="12.125" style="45" customWidth="1"/>
    <col min="11013" max="11013" width="13.375" style="45" customWidth="1"/>
    <col min="11014" max="11014" width="9.125" style="45" customWidth="1"/>
    <col min="11015" max="11015" width="9.25" style="45" customWidth="1"/>
    <col min="11016" max="11016" width="11.25" style="45" customWidth="1"/>
    <col min="11017" max="11017" width="9.5" style="45" customWidth="1"/>
    <col min="11018" max="11264" width="9" style="45"/>
    <col min="11265" max="11265" width="11" style="45" customWidth="1"/>
    <col min="11266" max="11266" width="21" style="45" customWidth="1"/>
    <col min="11267" max="11267" width="21.625" style="45" customWidth="1"/>
    <col min="11268" max="11268" width="12.125" style="45" customWidth="1"/>
    <col min="11269" max="11269" width="13.375" style="45" customWidth="1"/>
    <col min="11270" max="11270" width="9.125" style="45" customWidth="1"/>
    <col min="11271" max="11271" width="9.25" style="45" customWidth="1"/>
    <col min="11272" max="11272" width="11.25" style="45" customWidth="1"/>
    <col min="11273" max="11273" width="9.5" style="45" customWidth="1"/>
    <col min="11274" max="11520" width="9" style="45"/>
    <col min="11521" max="11521" width="11" style="45" customWidth="1"/>
    <col min="11522" max="11522" width="21" style="45" customWidth="1"/>
    <col min="11523" max="11523" width="21.625" style="45" customWidth="1"/>
    <col min="11524" max="11524" width="12.125" style="45" customWidth="1"/>
    <col min="11525" max="11525" width="13.375" style="45" customWidth="1"/>
    <col min="11526" max="11526" width="9.125" style="45" customWidth="1"/>
    <col min="11527" max="11527" width="9.25" style="45" customWidth="1"/>
    <col min="11528" max="11528" width="11.25" style="45" customWidth="1"/>
    <col min="11529" max="11529" width="9.5" style="45" customWidth="1"/>
    <col min="11530" max="11776" width="9" style="45"/>
    <col min="11777" max="11777" width="11" style="45" customWidth="1"/>
    <col min="11778" max="11778" width="21" style="45" customWidth="1"/>
    <col min="11779" max="11779" width="21.625" style="45" customWidth="1"/>
    <col min="11780" max="11780" width="12.125" style="45" customWidth="1"/>
    <col min="11781" max="11781" width="13.375" style="45" customWidth="1"/>
    <col min="11782" max="11782" width="9.125" style="45" customWidth="1"/>
    <col min="11783" max="11783" width="9.25" style="45" customWidth="1"/>
    <col min="11784" max="11784" width="11.25" style="45" customWidth="1"/>
    <col min="11785" max="11785" width="9.5" style="45" customWidth="1"/>
    <col min="11786" max="12032" width="9" style="45"/>
    <col min="12033" max="12033" width="11" style="45" customWidth="1"/>
    <col min="12034" max="12034" width="21" style="45" customWidth="1"/>
    <col min="12035" max="12035" width="21.625" style="45" customWidth="1"/>
    <col min="12036" max="12036" width="12.125" style="45" customWidth="1"/>
    <col min="12037" max="12037" width="13.375" style="45" customWidth="1"/>
    <col min="12038" max="12038" width="9.125" style="45" customWidth="1"/>
    <col min="12039" max="12039" width="9.25" style="45" customWidth="1"/>
    <col min="12040" max="12040" width="11.25" style="45" customWidth="1"/>
    <col min="12041" max="12041" width="9.5" style="45" customWidth="1"/>
    <col min="12042" max="12288" width="9" style="45"/>
    <col min="12289" max="12289" width="11" style="45" customWidth="1"/>
    <col min="12290" max="12290" width="21" style="45" customWidth="1"/>
    <col min="12291" max="12291" width="21.625" style="45" customWidth="1"/>
    <col min="12292" max="12292" width="12.125" style="45" customWidth="1"/>
    <col min="12293" max="12293" width="13.375" style="45" customWidth="1"/>
    <col min="12294" max="12294" width="9.125" style="45" customWidth="1"/>
    <col min="12295" max="12295" width="9.25" style="45" customWidth="1"/>
    <col min="12296" max="12296" width="11.25" style="45" customWidth="1"/>
    <col min="12297" max="12297" width="9.5" style="45" customWidth="1"/>
    <col min="12298" max="12544" width="9" style="45"/>
    <col min="12545" max="12545" width="11" style="45" customWidth="1"/>
    <col min="12546" max="12546" width="21" style="45" customWidth="1"/>
    <col min="12547" max="12547" width="21.625" style="45" customWidth="1"/>
    <col min="12548" max="12548" width="12.125" style="45" customWidth="1"/>
    <col min="12549" max="12549" width="13.375" style="45" customWidth="1"/>
    <col min="12550" max="12550" width="9.125" style="45" customWidth="1"/>
    <col min="12551" max="12551" width="9.25" style="45" customWidth="1"/>
    <col min="12552" max="12552" width="11.25" style="45" customWidth="1"/>
    <col min="12553" max="12553" width="9.5" style="45" customWidth="1"/>
    <col min="12554" max="12800" width="9" style="45"/>
    <col min="12801" max="12801" width="11" style="45" customWidth="1"/>
    <col min="12802" max="12802" width="21" style="45" customWidth="1"/>
    <col min="12803" max="12803" width="21.625" style="45" customWidth="1"/>
    <col min="12804" max="12804" width="12.125" style="45" customWidth="1"/>
    <col min="12805" max="12805" width="13.375" style="45" customWidth="1"/>
    <col min="12806" max="12806" width="9.125" style="45" customWidth="1"/>
    <col min="12807" max="12807" width="9.25" style="45" customWidth="1"/>
    <col min="12808" max="12808" width="11.25" style="45" customWidth="1"/>
    <col min="12809" max="12809" width="9.5" style="45" customWidth="1"/>
    <col min="12810" max="13056" width="9" style="45"/>
    <col min="13057" max="13057" width="11" style="45" customWidth="1"/>
    <col min="13058" max="13058" width="21" style="45" customWidth="1"/>
    <col min="13059" max="13059" width="21.625" style="45" customWidth="1"/>
    <col min="13060" max="13060" width="12.125" style="45" customWidth="1"/>
    <col min="13061" max="13061" width="13.375" style="45" customWidth="1"/>
    <col min="13062" max="13062" width="9.125" style="45" customWidth="1"/>
    <col min="13063" max="13063" width="9.25" style="45" customWidth="1"/>
    <col min="13064" max="13064" width="11.25" style="45" customWidth="1"/>
    <col min="13065" max="13065" width="9.5" style="45" customWidth="1"/>
    <col min="13066" max="13312" width="9" style="45"/>
    <col min="13313" max="13313" width="11" style="45" customWidth="1"/>
    <col min="13314" max="13314" width="21" style="45" customWidth="1"/>
    <col min="13315" max="13315" width="21.625" style="45" customWidth="1"/>
    <col min="13316" max="13316" width="12.125" style="45" customWidth="1"/>
    <col min="13317" max="13317" width="13.375" style="45" customWidth="1"/>
    <col min="13318" max="13318" width="9.125" style="45" customWidth="1"/>
    <col min="13319" max="13319" width="9.25" style="45" customWidth="1"/>
    <col min="13320" max="13320" width="11.25" style="45" customWidth="1"/>
    <col min="13321" max="13321" width="9.5" style="45" customWidth="1"/>
    <col min="13322" max="13568" width="9" style="45"/>
    <col min="13569" max="13569" width="11" style="45" customWidth="1"/>
    <col min="13570" max="13570" width="21" style="45" customWidth="1"/>
    <col min="13571" max="13571" width="21.625" style="45" customWidth="1"/>
    <col min="13572" max="13572" width="12.125" style="45" customWidth="1"/>
    <col min="13573" max="13573" width="13.375" style="45" customWidth="1"/>
    <col min="13574" max="13574" width="9.125" style="45" customWidth="1"/>
    <col min="13575" max="13575" width="9.25" style="45" customWidth="1"/>
    <col min="13576" max="13576" width="11.25" style="45" customWidth="1"/>
    <col min="13577" max="13577" width="9.5" style="45" customWidth="1"/>
    <col min="13578" max="13824" width="9" style="45"/>
    <col min="13825" max="13825" width="11" style="45" customWidth="1"/>
    <col min="13826" max="13826" width="21" style="45" customWidth="1"/>
    <col min="13827" max="13827" width="21.625" style="45" customWidth="1"/>
    <col min="13828" max="13828" width="12.125" style="45" customWidth="1"/>
    <col min="13829" max="13829" width="13.375" style="45" customWidth="1"/>
    <col min="13830" max="13830" width="9.125" style="45" customWidth="1"/>
    <col min="13831" max="13831" width="9.25" style="45" customWidth="1"/>
    <col min="13832" max="13832" width="11.25" style="45" customWidth="1"/>
    <col min="13833" max="13833" width="9.5" style="45" customWidth="1"/>
    <col min="13834" max="14080" width="9" style="45"/>
    <col min="14081" max="14081" width="11" style="45" customWidth="1"/>
    <col min="14082" max="14082" width="21" style="45" customWidth="1"/>
    <col min="14083" max="14083" width="21.625" style="45" customWidth="1"/>
    <col min="14084" max="14084" width="12.125" style="45" customWidth="1"/>
    <col min="14085" max="14085" width="13.375" style="45" customWidth="1"/>
    <col min="14086" max="14086" width="9.125" style="45" customWidth="1"/>
    <col min="14087" max="14087" width="9.25" style="45" customWidth="1"/>
    <col min="14088" max="14088" width="11.25" style="45" customWidth="1"/>
    <col min="14089" max="14089" width="9.5" style="45" customWidth="1"/>
    <col min="14090" max="14336" width="9" style="45"/>
    <col min="14337" max="14337" width="11" style="45" customWidth="1"/>
    <col min="14338" max="14338" width="21" style="45" customWidth="1"/>
    <col min="14339" max="14339" width="21.625" style="45" customWidth="1"/>
    <col min="14340" max="14340" width="12.125" style="45" customWidth="1"/>
    <col min="14341" max="14341" width="13.375" style="45" customWidth="1"/>
    <col min="14342" max="14342" width="9.125" style="45" customWidth="1"/>
    <col min="14343" max="14343" width="9.25" style="45" customWidth="1"/>
    <col min="14344" max="14344" width="11.25" style="45" customWidth="1"/>
    <col min="14345" max="14345" width="9.5" style="45" customWidth="1"/>
    <col min="14346" max="14592" width="9" style="45"/>
    <col min="14593" max="14593" width="11" style="45" customWidth="1"/>
    <col min="14594" max="14594" width="21" style="45" customWidth="1"/>
    <col min="14595" max="14595" width="21.625" style="45" customWidth="1"/>
    <col min="14596" max="14596" width="12.125" style="45" customWidth="1"/>
    <col min="14597" max="14597" width="13.375" style="45" customWidth="1"/>
    <col min="14598" max="14598" width="9.125" style="45" customWidth="1"/>
    <col min="14599" max="14599" width="9.25" style="45" customWidth="1"/>
    <col min="14600" max="14600" width="11.25" style="45" customWidth="1"/>
    <col min="14601" max="14601" width="9.5" style="45" customWidth="1"/>
    <col min="14602" max="14848" width="9" style="45"/>
    <col min="14849" max="14849" width="11" style="45" customWidth="1"/>
    <col min="14850" max="14850" width="21" style="45" customWidth="1"/>
    <col min="14851" max="14851" width="21.625" style="45" customWidth="1"/>
    <col min="14852" max="14852" width="12.125" style="45" customWidth="1"/>
    <col min="14853" max="14853" width="13.375" style="45" customWidth="1"/>
    <col min="14854" max="14854" width="9.125" style="45" customWidth="1"/>
    <col min="14855" max="14855" width="9.25" style="45" customWidth="1"/>
    <col min="14856" max="14856" width="11.25" style="45" customWidth="1"/>
    <col min="14857" max="14857" width="9.5" style="45" customWidth="1"/>
    <col min="14858" max="15104" width="9" style="45"/>
    <col min="15105" max="15105" width="11" style="45" customWidth="1"/>
    <col min="15106" max="15106" width="21" style="45" customWidth="1"/>
    <col min="15107" max="15107" width="21.625" style="45" customWidth="1"/>
    <col min="15108" max="15108" width="12.125" style="45" customWidth="1"/>
    <col min="15109" max="15109" width="13.375" style="45" customWidth="1"/>
    <col min="15110" max="15110" width="9.125" style="45" customWidth="1"/>
    <col min="15111" max="15111" width="9.25" style="45" customWidth="1"/>
    <col min="15112" max="15112" width="11.25" style="45" customWidth="1"/>
    <col min="15113" max="15113" width="9.5" style="45" customWidth="1"/>
    <col min="15114" max="15360" width="9" style="45"/>
    <col min="15361" max="15361" width="11" style="45" customWidth="1"/>
    <col min="15362" max="15362" width="21" style="45" customWidth="1"/>
    <col min="15363" max="15363" width="21.625" style="45" customWidth="1"/>
    <col min="15364" max="15364" width="12.125" style="45" customWidth="1"/>
    <col min="15365" max="15365" width="13.375" style="45" customWidth="1"/>
    <col min="15366" max="15366" width="9.125" style="45" customWidth="1"/>
    <col min="15367" max="15367" width="9.25" style="45" customWidth="1"/>
    <col min="15368" max="15368" width="11.25" style="45" customWidth="1"/>
    <col min="15369" max="15369" width="9.5" style="45" customWidth="1"/>
    <col min="15370" max="15616" width="9" style="45"/>
    <col min="15617" max="15617" width="11" style="45" customWidth="1"/>
    <col min="15618" max="15618" width="21" style="45" customWidth="1"/>
    <col min="15619" max="15619" width="21.625" style="45" customWidth="1"/>
    <col min="15620" max="15620" width="12.125" style="45" customWidth="1"/>
    <col min="15621" max="15621" width="13.375" style="45" customWidth="1"/>
    <col min="15622" max="15622" width="9.125" style="45" customWidth="1"/>
    <col min="15623" max="15623" width="9.25" style="45" customWidth="1"/>
    <col min="15624" max="15624" width="11.25" style="45" customWidth="1"/>
    <col min="15625" max="15625" width="9.5" style="45" customWidth="1"/>
    <col min="15626" max="15872" width="9" style="45"/>
    <col min="15873" max="15873" width="11" style="45" customWidth="1"/>
    <col min="15874" max="15874" width="21" style="45" customWidth="1"/>
    <col min="15875" max="15875" width="21.625" style="45" customWidth="1"/>
    <col min="15876" max="15876" width="12.125" style="45" customWidth="1"/>
    <col min="15877" max="15877" width="13.375" style="45" customWidth="1"/>
    <col min="15878" max="15878" width="9.125" style="45" customWidth="1"/>
    <col min="15879" max="15879" width="9.25" style="45" customWidth="1"/>
    <col min="15880" max="15880" width="11.25" style="45" customWidth="1"/>
    <col min="15881" max="15881" width="9.5" style="45" customWidth="1"/>
    <col min="15882" max="16128" width="9" style="45"/>
    <col min="16129" max="16129" width="11" style="45" customWidth="1"/>
    <col min="16130" max="16130" width="21" style="45" customWidth="1"/>
    <col min="16131" max="16131" width="21.625" style="45" customWidth="1"/>
    <col min="16132" max="16132" width="12.125" style="45" customWidth="1"/>
    <col min="16133" max="16133" width="13.375" style="45" customWidth="1"/>
    <col min="16134" max="16134" width="9.125" style="45" customWidth="1"/>
    <col min="16135" max="16135" width="9.25" style="45" customWidth="1"/>
    <col min="16136" max="16136" width="11.25" style="45" customWidth="1"/>
    <col min="16137" max="16137" width="9.5" style="45" customWidth="1"/>
    <col min="16138" max="16384" width="9" style="45"/>
  </cols>
  <sheetData>
    <row r="1" spans="1:83" ht="12" customHeight="1">
      <c r="A1" s="160" t="s">
        <v>27</v>
      </c>
      <c r="B1" s="160"/>
      <c r="C1" s="160"/>
      <c r="D1" s="160"/>
      <c r="E1" s="160"/>
      <c r="F1" s="160"/>
      <c r="G1" s="161"/>
      <c r="H1" s="162" t="s">
        <v>28</v>
      </c>
      <c r="I1" s="163"/>
    </row>
    <row r="2" spans="1:83" ht="12" customHeight="1">
      <c r="A2" s="160"/>
      <c r="B2" s="160"/>
      <c r="C2" s="160"/>
      <c r="D2" s="160"/>
      <c r="E2" s="160"/>
      <c r="F2" s="160"/>
      <c r="G2" s="161"/>
      <c r="H2" s="164"/>
      <c r="I2" s="165"/>
    </row>
    <row r="3" spans="1:83" ht="12" customHeight="1">
      <c r="A3" s="160"/>
      <c r="B3" s="160"/>
      <c r="C3" s="160"/>
      <c r="D3" s="160"/>
      <c r="E3" s="160"/>
      <c r="F3" s="160"/>
      <c r="G3" s="161"/>
      <c r="H3" s="164"/>
      <c r="I3" s="165"/>
    </row>
    <row r="4" spans="1:83" ht="13.5" customHeight="1">
      <c r="A4" s="168" t="s">
        <v>64</v>
      </c>
      <c r="B4" s="168"/>
      <c r="C4" s="168"/>
      <c r="D4" s="168"/>
      <c r="E4" s="168"/>
      <c r="F4" s="168"/>
      <c r="G4" s="169"/>
      <c r="H4" s="166"/>
      <c r="I4" s="167"/>
    </row>
    <row r="5" spans="1:83" ht="8.25" customHeight="1">
      <c r="C5" s="48"/>
      <c r="D5" s="48"/>
    </row>
    <row r="6" spans="1:83" ht="14.25" customHeight="1">
      <c r="A6" s="47" t="s">
        <v>29</v>
      </c>
      <c r="E6" s="45" t="s">
        <v>30</v>
      </c>
    </row>
    <row r="7" spans="1:83" ht="14.25" customHeight="1">
      <c r="A7" s="47" t="s">
        <v>31</v>
      </c>
    </row>
    <row r="8" spans="1:83" ht="14.25" customHeight="1">
      <c r="A8" s="47" t="s">
        <v>32</v>
      </c>
    </row>
    <row r="9" spans="1:83" ht="14.25" customHeight="1">
      <c r="A9" s="47" t="s">
        <v>33</v>
      </c>
    </row>
    <row r="10" spans="1:83" ht="6.75" customHeight="1"/>
    <row r="11" spans="1:83" s="51" customFormat="1" ht="21.75" customHeight="1">
      <c r="A11" s="170" t="s">
        <v>34</v>
      </c>
      <c r="B11" s="172" t="s">
        <v>3</v>
      </c>
      <c r="C11" s="173"/>
      <c r="D11" s="174"/>
      <c r="E11" s="175" t="s">
        <v>35</v>
      </c>
      <c r="F11" s="175"/>
      <c r="G11" s="175"/>
      <c r="H11" s="175"/>
      <c r="I11" s="50" t="s">
        <v>4</v>
      </c>
      <c r="K11" s="52"/>
      <c r="L11" s="52"/>
      <c r="M11" s="52"/>
      <c r="N11" s="52"/>
      <c r="O11" s="52"/>
      <c r="P11" s="52"/>
      <c r="Q11" s="52"/>
      <c r="R11" s="52"/>
      <c r="S11" s="52"/>
      <c r="T11" s="52"/>
      <c r="U11" s="52"/>
      <c r="V11" s="52"/>
      <c r="W11" s="52"/>
      <c r="X11" s="52"/>
      <c r="Y11" s="52"/>
      <c r="Z11" s="52"/>
      <c r="AA11" s="52"/>
      <c r="AB11" s="52"/>
      <c r="AC11" s="52"/>
      <c r="AD11" s="52"/>
      <c r="AE11" s="52"/>
      <c r="AF11" s="52"/>
      <c r="AG11" s="52"/>
      <c r="AH11" s="52"/>
      <c r="AI11" s="52"/>
      <c r="AJ11" s="52"/>
      <c r="AK11" s="52"/>
      <c r="AL11" s="52"/>
      <c r="AM11" s="52"/>
      <c r="AN11" s="52"/>
      <c r="AO11" s="52"/>
      <c r="AP11" s="52"/>
      <c r="AQ11" s="52"/>
      <c r="AR11" s="52"/>
      <c r="AS11" s="52"/>
      <c r="AT11" s="52"/>
      <c r="AU11" s="52"/>
      <c r="AV11" s="52"/>
      <c r="AW11" s="52"/>
      <c r="AX11" s="52"/>
      <c r="AY11" s="52"/>
      <c r="AZ11" s="52"/>
      <c r="BA11" s="52"/>
      <c r="BB11" s="52"/>
      <c r="BC11" s="52"/>
      <c r="BD11" s="52"/>
      <c r="BE11" s="52"/>
      <c r="BF11" s="52"/>
      <c r="BG11" s="52"/>
      <c r="BH11" s="52"/>
      <c r="BI11" s="52"/>
      <c r="BJ11" s="52"/>
      <c r="BK11" s="52"/>
      <c r="BL11" s="52"/>
      <c r="BM11" s="52"/>
      <c r="BN11" s="52"/>
      <c r="BO11" s="52"/>
      <c r="BP11" s="52"/>
      <c r="BQ11" s="52"/>
      <c r="BR11" s="52"/>
      <c r="BS11" s="52"/>
      <c r="BT11" s="52"/>
      <c r="BU11" s="52"/>
      <c r="BV11" s="52"/>
      <c r="BW11" s="52"/>
      <c r="BX11" s="52"/>
      <c r="BY11" s="52"/>
      <c r="BZ11" s="52"/>
      <c r="CA11" s="52"/>
      <c r="CB11" s="52"/>
      <c r="CC11" s="52"/>
      <c r="CD11" s="52"/>
      <c r="CE11" s="52"/>
    </row>
    <row r="12" spans="1:83" s="51" customFormat="1" ht="30.75" customHeight="1">
      <c r="A12" s="171"/>
      <c r="B12" s="50" t="s">
        <v>36</v>
      </c>
      <c r="C12" s="50" t="s">
        <v>2</v>
      </c>
      <c r="D12" s="50" t="s">
        <v>37</v>
      </c>
      <c r="E12" s="50" t="s">
        <v>1</v>
      </c>
      <c r="F12" s="53" t="s">
        <v>38</v>
      </c>
      <c r="G12" s="53" t="s">
        <v>0</v>
      </c>
      <c r="H12" s="54" t="s">
        <v>39</v>
      </c>
      <c r="I12" s="50"/>
      <c r="K12" s="52"/>
      <c r="L12" s="52"/>
      <c r="M12" s="52"/>
      <c r="N12" s="52"/>
      <c r="O12" s="52"/>
      <c r="P12" s="52"/>
      <c r="Q12" s="52"/>
      <c r="R12" s="52"/>
      <c r="S12" s="52"/>
      <c r="T12" s="52"/>
      <c r="U12" s="52"/>
      <c r="V12" s="52"/>
      <c r="W12" s="52"/>
      <c r="X12" s="52"/>
      <c r="Y12" s="52"/>
      <c r="Z12" s="52"/>
      <c r="AA12" s="52"/>
      <c r="AB12" s="52"/>
      <c r="AC12" s="52"/>
      <c r="AD12" s="52"/>
      <c r="AE12" s="52"/>
      <c r="AF12" s="52"/>
      <c r="AG12" s="52"/>
      <c r="AH12" s="52"/>
      <c r="AI12" s="52"/>
      <c r="AJ12" s="52"/>
      <c r="AK12" s="52"/>
      <c r="AL12" s="52"/>
      <c r="AM12" s="52"/>
      <c r="AN12" s="52"/>
      <c r="AO12" s="52"/>
      <c r="AP12" s="52"/>
      <c r="AQ12" s="52"/>
      <c r="AR12" s="52"/>
      <c r="AS12" s="52"/>
      <c r="AT12" s="52"/>
      <c r="AU12" s="52"/>
      <c r="AV12" s="52"/>
      <c r="AW12" s="52"/>
      <c r="AX12" s="52"/>
      <c r="AY12" s="52"/>
      <c r="AZ12" s="52"/>
      <c r="BA12" s="52"/>
      <c r="BB12" s="52"/>
      <c r="BC12" s="52"/>
      <c r="BD12" s="52"/>
      <c r="BE12" s="52"/>
      <c r="BF12" s="52"/>
      <c r="BG12" s="52"/>
      <c r="BH12" s="52"/>
      <c r="BI12" s="52"/>
      <c r="BJ12" s="52"/>
      <c r="BK12" s="52"/>
      <c r="BL12" s="52"/>
      <c r="BM12" s="52"/>
      <c r="BN12" s="52"/>
      <c r="BO12" s="52"/>
      <c r="BP12" s="52"/>
      <c r="BQ12" s="52"/>
      <c r="BR12" s="52"/>
      <c r="BS12" s="52"/>
      <c r="BT12" s="52"/>
      <c r="BU12" s="52"/>
      <c r="BV12" s="52"/>
      <c r="BW12" s="52"/>
      <c r="BX12" s="52"/>
      <c r="BY12" s="52"/>
      <c r="BZ12" s="52"/>
      <c r="CA12" s="52"/>
      <c r="CB12" s="52"/>
      <c r="CC12" s="52"/>
      <c r="CD12" s="52"/>
      <c r="CE12" s="52"/>
    </row>
    <row r="13" spans="1:83" s="59" customFormat="1" ht="10.5" customHeight="1">
      <c r="A13" s="55" t="s">
        <v>40</v>
      </c>
      <c r="B13" s="56">
        <v>2</v>
      </c>
      <c r="C13" s="56">
        <v>3</v>
      </c>
      <c r="D13" s="56">
        <v>4</v>
      </c>
      <c r="E13" s="56">
        <v>5</v>
      </c>
      <c r="F13" s="57" t="s">
        <v>41</v>
      </c>
      <c r="G13" s="57" t="s">
        <v>42</v>
      </c>
      <c r="H13" s="56">
        <v>8</v>
      </c>
      <c r="I13" s="56">
        <v>9</v>
      </c>
      <c r="J13" s="58"/>
      <c r="K13" s="58"/>
      <c r="L13" s="58"/>
      <c r="M13" s="58"/>
      <c r="N13" s="58"/>
      <c r="O13" s="58"/>
      <c r="P13" s="58"/>
      <c r="Q13" s="58"/>
      <c r="R13" s="58"/>
      <c r="S13" s="58"/>
      <c r="T13" s="58"/>
      <c r="U13" s="58"/>
      <c r="V13" s="58"/>
      <c r="W13" s="58"/>
      <c r="X13" s="58"/>
      <c r="Y13" s="58"/>
      <c r="Z13" s="58"/>
      <c r="AA13" s="58"/>
      <c r="AB13" s="58"/>
      <c r="AC13" s="58"/>
      <c r="AD13" s="58"/>
      <c r="AE13" s="58"/>
      <c r="AF13" s="58"/>
      <c r="AG13" s="58"/>
      <c r="AH13" s="58"/>
      <c r="AI13" s="58"/>
      <c r="AJ13" s="58"/>
      <c r="AK13" s="58"/>
      <c r="AL13" s="58"/>
      <c r="AM13" s="58"/>
      <c r="AN13" s="58"/>
      <c r="AO13" s="58"/>
      <c r="AP13" s="58"/>
      <c r="AQ13" s="58"/>
      <c r="AR13" s="58"/>
      <c r="AS13" s="58"/>
      <c r="AT13" s="58"/>
      <c r="AU13" s="58"/>
      <c r="AV13" s="58"/>
      <c r="AW13" s="58"/>
      <c r="AX13" s="58"/>
      <c r="AY13" s="58"/>
      <c r="AZ13" s="58"/>
      <c r="BA13" s="58"/>
      <c r="BB13" s="58"/>
      <c r="BC13" s="58"/>
      <c r="BD13" s="58"/>
      <c r="BE13" s="58"/>
      <c r="BF13" s="58"/>
      <c r="BG13" s="58"/>
      <c r="BH13" s="58"/>
      <c r="BI13" s="58"/>
      <c r="BJ13" s="58"/>
      <c r="BK13" s="58"/>
      <c r="BL13" s="58"/>
      <c r="BM13" s="58"/>
      <c r="BN13" s="58"/>
      <c r="BO13" s="58"/>
      <c r="BP13" s="58"/>
      <c r="BQ13" s="58"/>
      <c r="BR13" s="58"/>
      <c r="BS13" s="58"/>
      <c r="BT13" s="58"/>
      <c r="BU13" s="58"/>
      <c r="BV13" s="58"/>
      <c r="BW13" s="58"/>
      <c r="BX13" s="58"/>
      <c r="BY13" s="58"/>
      <c r="BZ13" s="58"/>
      <c r="CA13" s="58"/>
      <c r="CB13" s="58"/>
      <c r="CC13" s="58"/>
      <c r="CD13" s="58"/>
      <c r="CE13" s="58"/>
    </row>
    <row r="14" spans="1:83" s="68" customFormat="1" ht="23.25" customHeight="1">
      <c r="A14" s="60">
        <v>42156</v>
      </c>
      <c r="B14" s="19" t="s">
        <v>17</v>
      </c>
      <c r="C14" s="61" t="str">
        <f>VLOOKUP(B14,[3]Vine!$A$5:$F$178,3,0)</f>
        <v>Phan Thiết - Bình Thuận</v>
      </c>
      <c r="D14" s="61">
        <f>VLOOKUP(B14,[3]Vine!$A$5:$F$178,2,0)</f>
        <v>260178873</v>
      </c>
      <c r="E14" s="62" t="s">
        <v>60</v>
      </c>
      <c r="F14" s="62">
        <v>6980</v>
      </c>
      <c r="G14" s="63">
        <v>13500</v>
      </c>
      <c r="H14" s="64">
        <f t="shared" ref="H14:H15" si="0">F14*G14</f>
        <v>94230000</v>
      </c>
      <c r="I14" s="65"/>
      <c r="J14" s="66"/>
      <c r="K14" s="67"/>
      <c r="L14" s="67"/>
      <c r="M14" s="67"/>
      <c r="N14" s="67"/>
      <c r="O14" s="67"/>
      <c r="P14" s="67"/>
      <c r="Q14" s="67"/>
      <c r="R14" s="67"/>
      <c r="S14" s="67"/>
      <c r="T14" s="67"/>
      <c r="U14" s="67"/>
      <c r="V14" s="67"/>
      <c r="W14" s="67"/>
      <c r="X14" s="67"/>
      <c r="Y14" s="67"/>
      <c r="Z14" s="67"/>
      <c r="AA14" s="67"/>
      <c r="AB14" s="67"/>
      <c r="AC14" s="67"/>
      <c r="AD14" s="67"/>
      <c r="AE14" s="67"/>
      <c r="AF14" s="67"/>
      <c r="AG14" s="67"/>
      <c r="AH14" s="67"/>
      <c r="AI14" s="67"/>
      <c r="AJ14" s="67"/>
      <c r="AK14" s="67"/>
      <c r="AL14" s="67"/>
      <c r="AM14" s="67"/>
      <c r="AN14" s="67"/>
      <c r="AO14" s="67"/>
      <c r="AP14" s="67"/>
      <c r="AQ14" s="67"/>
      <c r="AR14" s="67"/>
      <c r="AS14" s="67"/>
      <c r="AT14" s="67"/>
      <c r="AU14" s="67"/>
      <c r="AV14" s="67"/>
      <c r="AW14" s="67"/>
      <c r="AX14" s="67"/>
      <c r="AY14" s="67"/>
      <c r="AZ14" s="67"/>
      <c r="BA14" s="67"/>
      <c r="BB14" s="67"/>
      <c r="BC14" s="67"/>
      <c r="BD14" s="67"/>
      <c r="BE14" s="67"/>
      <c r="BF14" s="67"/>
      <c r="BG14" s="67"/>
      <c r="BH14" s="67"/>
      <c r="BI14" s="67"/>
      <c r="BJ14" s="67"/>
      <c r="BK14" s="67"/>
      <c r="BL14" s="67"/>
      <c r="BM14" s="67"/>
      <c r="BN14" s="67"/>
      <c r="BO14" s="67"/>
      <c r="BP14" s="67"/>
      <c r="BQ14" s="67"/>
      <c r="BR14" s="67"/>
      <c r="BS14" s="67"/>
      <c r="BT14" s="67"/>
      <c r="BU14" s="67"/>
      <c r="BV14" s="67"/>
      <c r="BW14" s="67"/>
      <c r="BX14" s="67"/>
      <c r="BY14" s="67"/>
      <c r="BZ14" s="67"/>
      <c r="CA14" s="67"/>
      <c r="CB14" s="67"/>
      <c r="CC14" s="67"/>
      <c r="CD14" s="67"/>
      <c r="CE14" s="67"/>
    </row>
    <row r="15" spans="1:83" s="68" customFormat="1" ht="23.25" customHeight="1">
      <c r="A15" s="60">
        <v>42156</v>
      </c>
      <c r="B15" s="19" t="s">
        <v>19</v>
      </c>
      <c r="C15" s="61" t="str">
        <f>VLOOKUP(B15,[3]Vine!$A$5:$F$178,3,0)</f>
        <v>Phan Thiết - Bình Thuận</v>
      </c>
      <c r="D15" s="61">
        <f>VLOOKUP(B15,[3]Vine!$A$5:$F$178,2,0)</f>
        <v>260850613</v>
      </c>
      <c r="E15" s="62" t="s">
        <v>60</v>
      </c>
      <c r="F15" s="62">
        <v>7789</v>
      </c>
      <c r="G15" s="63">
        <v>13500</v>
      </c>
      <c r="H15" s="64">
        <f t="shared" si="0"/>
        <v>105151500</v>
      </c>
      <c r="I15" s="69"/>
      <c r="J15" s="66"/>
      <c r="K15" s="67"/>
      <c r="L15" s="67"/>
      <c r="M15" s="67"/>
      <c r="N15" s="67"/>
      <c r="O15" s="67"/>
      <c r="P15" s="67"/>
      <c r="Q15" s="67"/>
      <c r="R15" s="67"/>
      <c r="S15" s="67"/>
      <c r="T15" s="67"/>
      <c r="U15" s="67"/>
      <c r="V15" s="67"/>
      <c r="W15" s="67"/>
      <c r="X15" s="67"/>
      <c r="Y15" s="67"/>
      <c r="Z15" s="67"/>
      <c r="AA15" s="67"/>
      <c r="AB15" s="67"/>
      <c r="AC15" s="67"/>
      <c r="AD15" s="67"/>
      <c r="AE15" s="67"/>
      <c r="AF15" s="67"/>
      <c r="AG15" s="67"/>
      <c r="AH15" s="67"/>
      <c r="AI15" s="67"/>
      <c r="AJ15" s="67"/>
      <c r="AK15" s="67"/>
      <c r="AL15" s="67"/>
      <c r="AM15" s="67"/>
      <c r="AN15" s="67"/>
      <c r="AO15" s="67"/>
      <c r="AP15" s="67"/>
      <c r="AQ15" s="67"/>
      <c r="AR15" s="67"/>
      <c r="AS15" s="67"/>
      <c r="AT15" s="67"/>
      <c r="AU15" s="67"/>
      <c r="AV15" s="67"/>
      <c r="AW15" s="67"/>
      <c r="AX15" s="67"/>
      <c r="AY15" s="67"/>
      <c r="AZ15" s="67"/>
      <c r="BA15" s="67"/>
      <c r="BB15" s="67"/>
      <c r="BC15" s="67"/>
      <c r="BD15" s="67"/>
      <c r="BE15" s="67"/>
      <c r="BF15" s="67"/>
      <c r="BG15" s="67"/>
      <c r="BH15" s="67"/>
      <c r="BI15" s="67"/>
      <c r="BJ15" s="67"/>
      <c r="BK15" s="67"/>
      <c r="BL15" s="67"/>
      <c r="BM15" s="67"/>
      <c r="BN15" s="67"/>
      <c r="BO15" s="67"/>
      <c r="BP15" s="67"/>
      <c r="BQ15" s="67"/>
      <c r="BR15" s="67"/>
      <c r="BS15" s="67"/>
      <c r="BT15" s="67"/>
      <c r="BU15" s="67"/>
      <c r="BV15" s="67"/>
      <c r="BW15" s="67"/>
      <c r="BX15" s="67"/>
      <c r="BY15" s="67"/>
      <c r="BZ15" s="67"/>
      <c r="CA15" s="67"/>
      <c r="CB15" s="67"/>
      <c r="CC15" s="67"/>
      <c r="CD15" s="67"/>
      <c r="CE15" s="67"/>
    </row>
    <row r="16" spans="1:83" s="68" customFormat="1" ht="23.25" customHeight="1">
      <c r="A16" s="60">
        <v>42156</v>
      </c>
      <c r="B16" s="19" t="s">
        <v>20</v>
      </c>
      <c r="C16" s="61" t="str">
        <f>VLOOKUP(B16,[3]Vine!$A$5:$F$178,3,0)</f>
        <v>Phan Thiết - Bình Thuận</v>
      </c>
      <c r="D16" s="61">
        <f>VLOOKUP(B16,[3]Vine!$A$5:$F$178,2,0)</f>
        <v>280853616</v>
      </c>
      <c r="E16" s="62" t="s">
        <v>60</v>
      </c>
      <c r="F16" s="62">
        <v>6930</v>
      </c>
      <c r="G16" s="63">
        <v>13500</v>
      </c>
      <c r="H16" s="64">
        <f t="shared" ref="H16:H27" si="1">F16*G16</f>
        <v>93555000</v>
      </c>
      <c r="I16" s="69"/>
      <c r="J16" s="66"/>
      <c r="K16" s="67"/>
      <c r="L16" s="67"/>
      <c r="M16" s="67"/>
      <c r="N16" s="67"/>
      <c r="O16" s="67"/>
      <c r="P16" s="67"/>
      <c r="Q16" s="67"/>
      <c r="R16" s="67"/>
      <c r="S16" s="67"/>
      <c r="T16" s="67"/>
      <c r="U16" s="67"/>
      <c r="V16" s="67"/>
      <c r="W16" s="67"/>
      <c r="X16" s="67"/>
      <c r="Y16" s="67"/>
      <c r="Z16" s="67"/>
      <c r="AA16" s="67"/>
      <c r="AB16" s="67"/>
      <c r="AC16" s="67"/>
      <c r="AD16" s="67"/>
      <c r="AE16" s="67"/>
      <c r="AF16" s="67"/>
      <c r="AG16" s="67"/>
      <c r="AH16" s="67"/>
      <c r="AI16" s="67"/>
      <c r="AJ16" s="67"/>
      <c r="AK16" s="67"/>
      <c r="AL16" s="67"/>
      <c r="AM16" s="67"/>
      <c r="AN16" s="67"/>
      <c r="AO16" s="67"/>
      <c r="AP16" s="67"/>
      <c r="AQ16" s="67"/>
      <c r="AR16" s="67"/>
      <c r="AS16" s="67"/>
      <c r="AT16" s="67"/>
      <c r="AU16" s="67"/>
      <c r="AV16" s="67"/>
      <c r="AW16" s="67"/>
      <c r="AX16" s="67"/>
      <c r="AY16" s="67"/>
      <c r="AZ16" s="67"/>
      <c r="BA16" s="67"/>
      <c r="BB16" s="67"/>
      <c r="BC16" s="67"/>
      <c r="BD16" s="67"/>
      <c r="BE16" s="67"/>
      <c r="BF16" s="67"/>
      <c r="BG16" s="67"/>
      <c r="BH16" s="67"/>
      <c r="BI16" s="67"/>
      <c r="BJ16" s="67"/>
      <c r="BK16" s="67"/>
      <c r="BL16" s="67"/>
      <c r="BM16" s="67"/>
      <c r="BN16" s="67"/>
      <c r="BO16" s="67"/>
      <c r="BP16" s="67"/>
      <c r="BQ16" s="67"/>
      <c r="BR16" s="67"/>
      <c r="BS16" s="67"/>
      <c r="BT16" s="67"/>
      <c r="BU16" s="67"/>
      <c r="BV16" s="67"/>
      <c r="BW16" s="67"/>
      <c r="BX16" s="67"/>
      <c r="BY16" s="67"/>
      <c r="BZ16" s="67"/>
      <c r="CA16" s="67"/>
      <c r="CB16" s="67"/>
      <c r="CC16" s="67"/>
      <c r="CD16" s="67"/>
      <c r="CE16" s="67"/>
    </row>
    <row r="17" spans="1:83" s="68" customFormat="1" ht="23.25" customHeight="1">
      <c r="A17" s="60">
        <v>42156</v>
      </c>
      <c r="B17" s="19" t="s">
        <v>61</v>
      </c>
      <c r="C17" s="61" t="str">
        <f>VLOOKUP(B17,[3]Vine!$A$5:$F$178,3,0)</f>
        <v>Thanh Hải - Bình Thuận</v>
      </c>
      <c r="D17" s="61">
        <f>VLOOKUP(B17,[3]Vine!$A$5:$F$178,2,0)</f>
        <v>261005222</v>
      </c>
      <c r="E17" s="62" t="s">
        <v>60</v>
      </c>
      <c r="F17" s="62">
        <v>7930</v>
      </c>
      <c r="G17" s="63">
        <v>13500</v>
      </c>
      <c r="H17" s="64">
        <f t="shared" si="1"/>
        <v>107055000</v>
      </c>
      <c r="I17" s="69"/>
      <c r="J17" s="66"/>
      <c r="K17" s="67"/>
      <c r="L17" s="67"/>
      <c r="M17" s="67"/>
      <c r="N17" s="67"/>
      <c r="O17" s="67"/>
      <c r="P17" s="67"/>
      <c r="Q17" s="67"/>
      <c r="R17" s="67"/>
      <c r="S17" s="67"/>
      <c r="T17" s="67"/>
      <c r="U17" s="67"/>
      <c r="V17" s="67"/>
      <c r="W17" s="67"/>
      <c r="X17" s="67"/>
      <c r="Y17" s="67"/>
      <c r="Z17" s="67"/>
      <c r="AA17" s="67"/>
      <c r="AB17" s="67"/>
      <c r="AC17" s="67"/>
      <c r="AD17" s="67"/>
      <c r="AE17" s="67"/>
      <c r="AF17" s="67"/>
      <c r="AG17" s="67"/>
      <c r="AH17" s="67"/>
      <c r="AI17" s="67"/>
      <c r="AJ17" s="67"/>
      <c r="AK17" s="67"/>
      <c r="AL17" s="67"/>
      <c r="AM17" s="67"/>
      <c r="AN17" s="67"/>
      <c r="AO17" s="67"/>
      <c r="AP17" s="67"/>
      <c r="AQ17" s="67"/>
      <c r="AR17" s="67"/>
      <c r="AS17" s="67"/>
      <c r="AT17" s="67"/>
      <c r="AU17" s="67"/>
      <c r="AV17" s="67"/>
      <c r="AW17" s="67"/>
      <c r="AX17" s="67"/>
      <c r="AY17" s="67"/>
      <c r="AZ17" s="67"/>
      <c r="BA17" s="67"/>
      <c r="BB17" s="67"/>
      <c r="BC17" s="67"/>
      <c r="BD17" s="67"/>
      <c r="BE17" s="67"/>
      <c r="BF17" s="67"/>
      <c r="BG17" s="67"/>
      <c r="BH17" s="67"/>
      <c r="BI17" s="67"/>
      <c r="BJ17" s="67"/>
      <c r="BK17" s="67"/>
      <c r="BL17" s="67"/>
      <c r="BM17" s="67"/>
      <c r="BN17" s="67"/>
      <c r="BO17" s="67"/>
      <c r="BP17" s="67"/>
      <c r="BQ17" s="67"/>
      <c r="BR17" s="67"/>
      <c r="BS17" s="67"/>
      <c r="BT17" s="67"/>
      <c r="BU17" s="67"/>
      <c r="BV17" s="67"/>
      <c r="BW17" s="67"/>
      <c r="BX17" s="67"/>
      <c r="BY17" s="67"/>
      <c r="BZ17" s="67"/>
      <c r="CA17" s="67"/>
      <c r="CB17" s="67"/>
      <c r="CC17" s="67"/>
      <c r="CD17" s="67"/>
      <c r="CE17" s="67"/>
    </row>
    <row r="18" spans="1:83" s="68" customFormat="1" ht="23.25" customHeight="1">
      <c r="A18" s="60">
        <v>42160</v>
      </c>
      <c r="B18" s="19" t="s">
        <v>53</v>
      </c>
      <c r="C18" s="61" t="str">
        <f>VLOOKUP(B18,[3]Vine!$A$5:$F$178,3,0)</f>
        <v>Vũng Tàu</v>
      </c>
      <c r="D18" s="61">
        <f>VLOOKUP(B18,[3]Vine!$A$5:$F$178,2,0)</f>
        <v>261183075</v>
      </c>
      <c r="E18" s="62" t="s">
        <v>60</v>
      </c>
      <c r="F18" s="62">
        <v>6793</v>
      </c>
      <c r="G18" s="63">
        <v>13500</v>
      </c>
      <c r="H18" s="64">
        <f t="shared" si="1"/>
        <v>91705500</v>
      </c>
      <c r="I18" s="69"/>
      <c r="J18" s="66"/>
      <c r="K18" s="67"/>
      <c r="L18" s="67"/>
      <c r="M18" s="67"/>
      <c r="N18" s="67"/>
      <c r="O18" s="67"/>
      <c r="P18" s="67"/>
      <c r="Q18" s="67"/>
      <c r="R18" s="67"/>
      <c r="S18" s="67"/>
      <c r="T18" s="67"/>
      <c r="U18" s="67"/>
      <c r="V18" s="67"/>
      <c r="W18" s="67"/>
      <c r="X18" s="67"/>
      <c r="Y18" s="67"/>
      <c r="Z18" s="67"/>
      <c r="AA18" s="67"/>
      <c r="AB18" s="67"/>
      <c r="AC18" s="67"/>
      <c r="AD18" s="67"/>
      <c r="AE18" s="67"/>
      <c r="AF18" s="67"/>
      <c r="AG18" s="67"/>
      <c r="AH18" s="67"/>
      <c r="AI18" s="67"/>
      <c r="AJ18" s="67"/>
      <c r="AK18" s="67"/>
      <c r="AL18" s="67"/>
      <c r="AM18" s="67"/>
      <c r="AN18" s="67"/>
      <c r="AO18" s="67"/>
      <c r="AP18" s="67"/>
      <c r="AQ18" s="67"/>
      <c r="AR18" s="67"/>
      <c r="AS18" s="67"/>
      <c r="AT18" s="67"/>
      <c r="AU18" s="67"/>
      <c r="AV18" s="67"/>
      <c r="AW18" s="67"/>
      <c r="AX18" s="67"/>
      <c r="AY18" s="67"/>
      <c r="AZ18" s="67"/>
      <c r="BA18" s="67"/>
      <c r="BB18" s="67"/>
      <c r="BC18" s="67"/>
      <c r="BD18" s="67"/>
      <c r="BE18" s="67"/>
      <c r="BF18" s="67"/>
      <c r="BG18" s="67"/>
      <c r="BH18" s="67"/>
      <c r="BI18" s="67"/>
      <c r="BJ18" s="67"/>
      <c r="BK18" s="67"/>
      <c r="BL18" s="67"/>
      <c r="BM18" s="67"/>
      <c r="BN18" s="67"/>
      <c r="BO18" s="67"/>
      <c r="BP18" s="67"/>
      <c r="BQ18" s="67"/>
      <c r="BR18" s="67"/>
      <c r="BS18" s="67"/>
      <c r="BT18" s="67"/>
      <c r="BU18" s="67"/>
      <c r="BV18" s="67"/>
      <c r="BW18" s="67"/>
      <c r="BX18" s="67"/>
      <c r="BY18" s="67"/>
      <c r="BZ18" s="67"/>
      <c r="CA18" s="67"/>
      <c r="CB18" s="67"/>
      <c r="CC18" s="67"/>
      <c r="CD18" s="67"/>
      <c r="CE18" s="67"/>
    </row>
    <row r="19" spans="1:83" s="68" customFormat="1" ht="23.25" customHeight="1">
      <c r="A19" s="60">
        <v>42160</v>
      </c>
      <c r="B19" s="19" t="s">
        <v>54</v>
      </c>
      <c r="C19" s="61" t="str">
        <f>VLOOKUP(B19,[3]Vine!$A$5:$F$178,3,0)</f>
        <v>Vũng Tàu</v>
      </c>
      <c r="D19" s="61">
        <f>VLOOKUP(B19,[3]Vine!$A$5:$F$178,2,0)</f>
        <v>270106056</v>
      </c>
      <c r="E19" s="62" t="s">
        <v>60</v>
      </c>
      <c r="F19" s="62">
        <v>6984</v>
      </c>
      <c r="G19" s="63">
        <v>13500</v>
      </c>
      <c r="H19" s="64">
        <f t="shared" si="1"/>
        <v>94284000</v>
      </c>
      <c r="I19" s="69"/>
      <c r="J19" s="66"/>
      <c r="K19" s="67"/>
      <c r="L19" s="67"/>
      <c r="M19" s="67"/>
      <c r="N19" s="67"/>
      <c r="O19" s="67"/>
      <c r="P19" s="67"/>
      <c r="Q19" s="67"/>
      <c r="R19" s="67"/>
      <c r="S19" s="67"/>
      <c r="T19" s="67"/>
      <c r="U19" s="67"/>
      <c r="V19" s="67"/>
      <c r="W19" s="67"/>
      <c r="X19" s="67"/>
      <c r="Y19" s="67"/>
      <c r="Z19" s="67"/>
      <c r="AA19" s="67"/>
      <c r="AB19" s="67"/>
      <c r="AC19" s="67"/>
      <c r="AD19" s="67"/>
      <c r="AE19" s="67"/>
      <c r="AF19" s="67"/>
      <c r="AG19" s="67"/>
      <c r="AH19" s="67"/>
      <c r="AI19" s="67"/>
      <c r="AJ19" s="67"/>
      <c r="AK19" s="67"/>
      <c r="AL19" s="67"/>
      <c r="AM19" s="67"/>
      <c r="AN19" s="67"/>
      <c r="AO19" s="67"/>
      <c r="AP19" s="67"/>
      <c r="AQ19" s="67"/>
      <c r="AR19" s="67"/>
      <c r="AS19" s="67"/>
      <c r="AT19" s="67"/>
      <c r="AU19" s="67"/>
      <c r="AV19" s="67"/>
      <c r="AW19" s="67"/>
      <c r="AX19" s="67"/>
      <c r="AY19" s="67"/>
      <c r="AZ19" s="67"/>
      <c r="BA19" s="67"/>
      <c r="BB19" s="67"/>
      <c r="BC19" s="67"/>
      <c r="BD19" s="67"/>
      <c r="BE19" s="67"/>
      <c r="BF19" s="67"/>
      <c r="BG19" s="67"/>
      <c r="BH19" s="67"/>
      <c r="BI19" s="67"/>
      <c r="BJ19" s="67"/>
      <c r="BK19" s="67"/>
      <c r="BL19" s="67"/>
      <c r="BM19" s="67"/>
      <c r="BN19" s="67"/>
      <c r="BO19" s="67"/>
      <c r="BP19" s="67"/>
      <c r="BQ19" s="67"/>
      <c r="BR19" s="67"/>
      <c r="BS19" s="67"/>
      <c r="BT19" s="67"/>
      <c r="BU19" s="67"/>
      <c r="BV19" s="67"/>
      <c r="BW19" s="67"/>
      <c r="BX19" s="67"/>
      <c r="BY19" s="67"/>
      <c r="BZ19" s="67"/>
      <c r="CA19" s="67"/>
      <c r="CB19" s="67"/>
      <c r="CC19" s="67"/>
      <c r="CD19" s="67"/>
      <c r="CE19" s="67"/>
    </row>
    <row r="20" spans="1:83" s="68" customFormat="1" ht="23.25" customHeight="1">
      <c r="A20" s="60">
        <v>42160</v>
      </c>
      <c r="B20" s="19" t="s">
        <v>55</v>
      </c>
      <c r="C20" s="61" t="str">
        <f>VLOOKUP(B20,[3]Vine!$A$5:$F$178,3,0)</f>
        <v>Vũng Tàu</v>
      </c>
      <c r="D20" s="61">
        <f>VLOOKUP(B20,[3]Vine!$A$5:$F$178,2,0)</f>
        <v>270176684</v>
      </c>
      <c r="E20" s="62" t="s">
        <v>60</v>
      </c>
      <c r="F20" s="62">
        <v>7861</v>
      </c>
      <c r="G20" s="63">
        <v>13500</v>
      </c>
      <c r="H20" s="64">
        <f t="shared" si="1"/>
        <v>106123500</v>
      </c>
      <c r="I20" s="69"/>
      <c r="J20" s="66"/>
      <c r="K20" s="67"/>
      <c r="L20" s="67"/>
      <c r="M20" s="67"/>
      <c r="N20" s="67"/>
      <c r="O20" s="67"/>
      <c r="P20" s="67"/>
      <c r="Q20" s="67"/>
      <c r="R20" s="67"/>
      <c r="S20" s="67"/>
      <c r="T20" s="67"/>
      <c r="U20" s="67"/>
      <c r="V20" s="67"/>
      <c r="W20" s="67"/>
      <c r="X20" s="67"/>
      <c r="Y20" s="67"/>
      <c r="Z20" s="67"/>
      <c r="AA20" s="67"/>
      <c r="AB20" s="67"/>
      <c r="AC20" s="67"/>
      <c r="AD20" s="67"/>
      <c r="AE20" s="67"/>
      <c r="AF20" s="67"/>
      <c r="AG20" s="67"/>
      <c r="AH20" s="67"/>
      <c r="AI20" s="67"/>
      <c r="AJ20" s="67"/>
      <c r="AK20" s="67"/>
      <c r="AL20" s="67"/>
      <c r="AM20" s="67"/>
      <c r="AN20" s="67"/>
      <c r="AO20" s="67"/>
      <c r="AP20" s="67"/>
      <c r="AQ20" s="67"/>
      <c r="AR20" s="67"/>
      <c r="AS20" s="67"/>
      <c r="AT20" s="67"/>
      <c r="AU20" s="67"/>
      <c r="AV20" s="67"/>
      <c r="AW20" s="67"/>
      <c r="AX20" s="67"/>
      <c r="AY20" s="67"/>
      <c r="AZ20" s="67"/>
      <c r="BA20" s="67"/>
      <c r="BB20" s="67"/>
      <c r="BC20" s="67"/>
      <c r="BD20" s="67"/>
      <c r="BE20" s="67"/>
      <c r="BF20" s="67"/>
      <c r="BG20" s="67"/>
      <c r="BH20" s="67"/>
      <c r="BI20" s="67"/>
      <c r="BJ20" s="67"/>
      <c r="BK20" s="67"/>
      <c r="BL20" s="67"/>
      <c r="BM20" s="67"/>
      <c r="BN20" s="67"/>
      <c r="BO20" s="67"/>
      <c r="BP20" s="67"/>
      <c r="BQ20" s="67"/>
      <c r="BR20" s="67"/>
      <c r="BS20" s="67"/>
      <c r="BT20" s="67"/>
      <c r="BU20" s="67"/>
      <c r="BV20" s="67"/>
      <c r="BW20" s="67"/>
      <c r="BX20" s="67"/>
      <c r="BY20" s="67"/>
      <c r="BZ20" s="67"/>
      <c r="CA20" s="67"/>
      <c r="CB20" s="67"/>
      <c r="CC20" s="67"/>
      <c r="CD20" s="67"/>
      <c r="CE20" s="67"/>
    </row>
    <row r="21" spans="1:83" s="68" customFormat="1" ht="23.25" customHeight="1">
      <c r="A21" s="60">
        <v>42160</v>
      </c>
      <c r="B21" s="19" t="s">
        <v>56</v>
      </c>
      <c r="C21" s="61" t="str">
        <f>VLOOKUP(B21,[3]Vine!$A$5:$F$178,3,0)</f>
        <v>Vũng Tàu</v>
      </c>
      <c r="D21" s="61">
        <f>VLOOKUP(B21,[3]Vine!$A$5:$F$178,2,0)</f>
        <v>270176960</v>
      </c>
      <c r="E21" s="62" t="s">
        <v>60</v>
      </c>
      <c r="F21" s="62">
        <v>7820</v>
      </c>
      <c r="G21" s="63">
        <v>13500</v>
      </c>
      <c r="H21" s="64">
        <f t="shared" si="1"/>
        <v>105570000</v>
      </c>
      <c r="I21" s="69"/>
      <c r="J21" s="66"/>
      <c r="K21" s="67"/>
      <c r="L21" s="67"/>
      <c r="M21" s="67"/>
      <c r="N21" s="67"/>
      <c r="O21" s="67"/>
      <c r="P21" s="67"/>
      <c r="Q21" s="67"/>
      <c r="R21" s="67"/>
      <c r="S21" s="67"/>
      <c r="T21" s="67"/>
      <c r="U21" s="67"/>
      <c r="V21" s="67"/>
      <c r="W21" s="67"/>
      <c r="X21" s="67"/>
      <c r="Y21" s="67"/>
      <c r="Z21" s="67"/>
      <c r="AA21" s="67"/>
      <c r="AB21" s="67"/>
      <c r="AC21" s="67"/>
      <c r="AD21" s="67"/>
      <c r="AE21" s="67"/>
      <c r="AF21" s="67"/>
      <c r="AG21" s="67"/>
      <c r="AH21" s="67"/>
      <c r="AI21" s="67"/>
      <c r="AJ21" s="67"/>
      <c r="AK21" s="67"/>
      <c r="AL21" s="67"/>
      <c r="AM21" s="67"/>
      <c r="AN21" s="67"/>
      <c r="AO21" s="67"/>
      <c r="AP21" s="67"/>
      <c r="AQ21" s="67"/>
      <c r="AR21" s="67"/>
      <c r="AS21" s="67"/>
      <c r="AT21" s="67"/>
      <c r="AU21" s="67"/>
      <c r="AV21" s="67"/>
      <c r="AW21" s="67"/>
      <c r="AX21" s="67"/>
      <c r="AY21" s="67"/>
      <c r="AZ21" s="67"/>
      <c r="BA21" s="67"/>
      <c r="BB21" s="67"/>
      <c r="BC21" s="67"/>
      <c r="BD21" s="67"/>
      <c r="BE21" s="67"/>
      <c r="BF21" s="67"/>
      <c r="BG21" s="67"/>
      <c r="BH21" s="67"/>
      <c r="BI21" s="67"/>
      <c r="BJ21" s="67"/>
      <c r="BK21" s="67"/>
      <c r="BL21" s="67"/>
      <c r="BM21" s="67"/>
      <c r="BN21" s="67"/>
      <c r="BO21" s="67"/>
      <c r="BP21" s="67"/>
      <c r="BQ21" s="67"/>
      <c r="BR21" s="67"/>
      <c r="BS21" s="67"/>
      <c r="BT21" s="67"/>
      <c r="BU21" s="67"/>
      <c r="BV21" s="67"/>
      <c r="BW21" s="67"/>
      <c r="BX21" s="67"/>
      <c r="BY21" s="67"/>
      <c r="BZ21" s="67"/>
      <c r="CA21" s="67"/>
      <c r="CB21" s="67"/>
      <c r="CC21" s="67"/>
      <c r="CD21" s="67"/>
      <c r="CE21" s="67"/>
    </row>
    <row r="22" spans="1:83" s="68" customFormat="1" ht="23.25" customHeight="1">
      <c r="A22" s="60">
        <v>42162</v>
      </c>
      <c r="B22" s="19" t="s">
        <v>25</v>
      </c>
      <c r="C22" s="61" t="str">
        <f>VLOOKUP(B22,[3]Vine!$A$5:$F$178,3,0)</f>
        <v>Hàm Tân - Bình Thuận</v>
      </c>
      <c r="D22" s="61">
        <f>VLOOKUP(B22,[3]Vine!$A$5:$F$178,2,0)</f>
        <v>260690910</v>
      </c>
      <c r="E22" s="62" t="s">
        <v>60</v>
      </c>
      <c r="F22" s="62">
        <v>6934</v>
      </c>
      <c r="G22" s="63">
        <v>13500</v>
      </c>
      <c r="H22" s="64">
        <f t="shared" si="1"/>
        <v>93609000</v>
      </c>
      <c r="I22" s="69"/>
      <c r="J22" s="66"/>
      <c r="K22" s="67"/>
      <c r="L22" s="67"/>
      <c r="M22" s="67"/>
      <c r="N22" s="67"/>
      <c r="O22" s="67"/>
      <c r="P22" s="67"/>
      <c r="Q22" s="67"/>
      <c r="R22" s="67"/>
      <c r="S22" s="67"/>
      <c r="T22" s="67"/>
      <c r="U22" s="67"/>
      <c r="V22" s="67"/>
      <c r="W22" s="67"/>
      <c r="X22" s="67"/>
      <c r="Y22" s="67"/>
      <c r="Z22" s="67"/>
      <c r="AA22" s="67"/>
      <c r="AB22" s="67"/>
      <c r="AC22" s="67"/>
      <c r="AD22" s="67"/>
      <c r="AE22" s="67"/>
      <c r="AF22" s="67"/>
      <c r="AG22" s="67"/>
      <c r="AH22" s="67"/>
      <c r="AI22" s="67"/>
      <c r="AJ22" s="67"/>
      <c r="AK22" s="67"/>
      <c r="AL22" s="67"/>
      <c r="AM22" s="67"/>
      <c r="AN22" s="67"/>
      <c r="AO22" s="67"/>
      <c r="AP22" s="67"/>
      <c r="AQ22" s="67"/>
      <c r="AR22" s="67"/>
      <c r="AS22" s="67"/>
      <c r="AT22" s="67"/>
      <c r="AU22" s="67"/>
      <c r="AV22" s="67"/>
      <c r="AW22" s="67"/>
      <c r="AX22" s="67"/>
      <c r="AY22" s="67"/>
      <c r="AZ22" s="67"/>
      <c r="BA22" s="67"/>
      <c r="BB22" s="67"/>
      <c r="BC22" s="67"/>
      <c r="BD22" s="67"/>
      <c r="BE22" s="67"/>
      <c r="BF22" s="67"/>
      <c r="BG22" s="67"/>
      <c r="BH22" s="67"/>
      <c r="BI22" s="67"/>
      <c r="BJ22" s="67"/>
      <c r="BK22" s="67"/>
      <c r="BL22" s="67"/>
      <c r="BM22" s="67"/>
      <c r="BN22" s="67"/>
      <c r="BO22" s="67"/>
      <c r="BP22" s="67"/>
      <c r="BQ22" s="67"/>
      <c r="BR22" s="67"/>
      <c r="BS22" s="67"/>
      <c r="BT22" s="67"/>
      <c r="BU22" s="67"/>
      <c r="BV22" s="67"/>
      <c r="BW22" s="67"/>
      <c r="BX22" s="67"/>
      <c r="BY22" s="67"/>
      <c r="BZ22" s="67"/>
      <c r="CA22" s="67"/>
      <c r="CB22" s="67"/>
      <c r="CC22" s="67"/>
      <c r="CD22" s="67"/>
      <c r="CE22" s="67"/>
    </row>
    <row r="23" spans="1:83" s="68" customFormat="1" ht="23.25" customHeight="1">
      <c r="A23" s="60">
        <v>42162</v>
      </c>
      <c r="B23" s="19" t="s">
        <v>52</v>
      </c>
      <c r="C23" s="61" t="str">
        <f>VLOOKUP(B23,[3]Vine!$A$5:$F$178,3,0)</f>
        <v>Long Hương - Bình Thuận</v>
      </c>
      <c r="D23" s="61" t="str">
        <f>VLOOKUP(B23,[3]Vine!$A$5:$F$178,2,0)</f>
        <v>020714486</v>
      </c>
      <c r="E23" s="62" t="s">
        <v>60</v>
      </c>
      <c r="F23" s="62">
        <v>7923</v>
      </c>
      <c r="G23" s="63">
        <v>13500</v>
      </c>
      <c r="H23" s="64">
        <f t="shared" si="1"/>
        <v>106960500</v>
      </c>
      <c r="I23" s="69"/>
      <c r="J23" s="66"/>
      <c r="K23" s="67"/>
      <c r="L23" s="67"/>
      <c r="M23" s="67"/>
      <c r="N23" s="67"/>
      <c r="O23" s="67"/>
      <c r="P23" s="67"/>
      <c r="Q23" s="67"/>
      <c r="R23" s="67"/>
      <c r="S23" s="67"/>
      <c r="T23" s="67"/>
      <c r="U23" s="67"/>
      <c r="V23" s="67"/>
      <c r="W23" s="67"/>
      <c r="X23" s="67"/>
      <c r="Y23" s="67"/>
      <c r="Z23" s="67"/>
      <c r="AA23" s="67"/>
      <c r="AB23" s="67"/>
      <c r="AC23" s="67"/>
      <c r="AD23" s="67"/>
      <c r="AE23" s="67"/>
      <c r="AF23" s="67"/>
      <c r="AG23" s="67"/>
      <c r="AH23" s="67"/>
      <c r="AI23" s="67"/>
      <c r="AJ23" s="67"/>
      <c r="AK23" s="67"/>
      <c r="AL23" s="67"/>
      <c r="AM23" s="67"/>
      <c r="AN23" s="67"/>
      <c r="AO23" s="67"/>
      <c r="AP23" s="67"/>
      <c r="AQ23" s="67"/>
      <c r="AR23" s="67"/>
      <c r="AS23" s="67"/>
      <c r="AT23" s="67"/>
      <c r="AU23" s="67"/>
      <c r="AV23" s="67"/>
      <c r="AW23" s="67"/>
      <c r="AX23" s="67"/>
      <c r="AY23" s="67"/>
      <c r="AZ23" s="67"/>
      <c r="BA23" s="67"/>
      <c r="BB23" s="67"/>
      <c r="BC23" s="67"/>
      <c r="BD23" s="67"/>
      <c r="BE23" s="67"/>
      <c r="BF23" s="67"/>
      <c r="BG23" s="67"/>
      <c r="BH23" s="67"/>
      <c r="BI23" s="67"/>
      <c r="BJ23" s="67"/>
      <c r="BK23" s="67"/>
      <c r="BL23" s="67"/>
      <c r="BM23" s="67"/>
      <c r="BN23" s="67"/>
      <c r="BO23" s="67"/>
      <c r="BP23" s="67"/>
      <c r="BQ23" s="67"/>
      <c r="BR23" s="67"/>
      <c r="BS23" s="67"/>
      <c r="BT23" s="67"/>
      <c r="BU23" s="67"/>
      <c r="BV23" s="67"/>
      <c r="BW23" s="67"/>
      <c r="BX23" s="67"/>
      <c r="BY23" s="67"/>
      <c r="BZ23" s="67"/>
      <c r="CA23" s="67"/>
      <c r="CB23" s="67"/>
      <c r="CC23" s="67"/>
      <c r="CD23" s="67"/>
      <c r="CE23" s="67"/>
    </row>
    <row r="24" spans="1:83" s="68" customFormat="1" ht="23.25" customHeight="1">
      <c r="A24" s="60">
        <v>42162</v>
      </c>
      <c r="B24" s="19" t="s">
        <v>17</v>
      </c>
      <c r="C24" s="61" t="str">
        <f>VLOOKUP(B24,[3]Vine!$A$5:$F$178,3,0)</f>
        <v>Phan Thiết - Bình Thuận</v>
      </c>
      <c r="D24" s="61">
        <f>VLOOKUP(B24,[3]Vine!$A$5:$F$178,2,0)</f>
        <v>260178873</v>
      </c>
      <c r="E24" s="62" t="s">
        <v>60</v>
      </c>
      <c r="F24" s="62">
        <v>7830</v>
      </c>
      <c r="G24" s="63">
        <v>13500</v>
      </c>
      <c r="H24" s="64">
        <f t="shared" si="1"/>
        <v>105705000</v>
      </c>
      <c r="I24" s="69"/>
      <c r="J24" s="66"/>
      <c r="K24" s="67"/>
      <c r="L24" s="67"/>
      <c r="M24" s="67"/>
      <c r="N24" s="67"/>
      <c r="O24" s="67"/>
      <c r="P24" s="67"/>
      <c r="Q24" s="67"/>
      <c r="R24" s="67"/>
      <c r="S24" s="67"/>
      <c r="T24" s="67"/>
      <c r="U24" s="67"/>
      <c r="V24" s="67"/>
      <c r="W24" s="67"/>
      <c r="X24" s="67"/>
      <c r="Y24" s="67"/>
      <c r="Z24" s="67"/>
      <c r="AA24" s="67"/>
      <c r="AB24" s="67"/>
      <c r="AC24" s="67"/>
      <c r="AD24" s="67"/>
      <c r="AE24" s="67"/>
      <c r="AF24" s="67"/>
      <c r="AG24" s="67"/>
      <c r="AH24" s="67"/>
      <c r="AI24" s="67"/>
      <c r="AJ24" s="67"/>
      <c r="AK24" s="67"/>
      <c r="AL24" s="67"/>
      <c r="AM24" s="67"/>
      <c r="AN24" s="67"/>
      <c r="AO24" s="67"/>
      <c r="AP24" s="67"/>
      <c r="AQ24" s="67"/>
      <c r="AR24" s="67"/>
      <c r="AS24" s="67"/>
      <c r="AT24" s="67"/>
      <c r="AU24" s="67"/>
      <c r="AV24" s="67"/>
      <c r="AW24" s="67"/>
      <c r="AX24" s="67"/>
      <c r="AY24" s="67"/>
      <c r="AZ24" s="67"/>
      <c r="BA24" s="67"/>
      <c r="BB24" s="67"/>
      <c r="BC24" s="67"/>
      <c r="BD24" s="67"/>
      <c r="BE24" s="67"/>
      <c r="BF24" s="67"/>
      <c r="BG24" s="67"/>
      <c r="BH24" s="67"/>
      <c r="BI24" s="67"/>
      <c r="BJ24" s="67"/>
      <c r="BK24" s="67"/>
      <c r="BL24" s="67"/>
      <c r="BM24" s="67"/>
      <c r="BN24" s="67"/>
      <c r="BO24" s="67"/>
      <c r="BP24" s="67"/>
      <c r="BQ24" s="67"/>
      <c r="BR24" s="67"/>
      <c r="BS24" s="67"/>
      <c r="BT24" s="67"/>
      <c r="BU24" s="67"/>
      <c r="BV24" s="67"/>
      <c r="BW24" s="67"/>
      <c r="BX24" s="67"/>
      <c r="BY24" s="67"/>
      <c r="BZ24" s="67"/>
      <c r="CA24" s="67"/>
      <c r="CB24" s="67"/>
      <c r="CC24" s="67"/>
      <c r="CD24" s="67"/>
      <c r="CE24" s="67"/>
    </row>
    <row r="25" spans="1:83" s="68" customFormat="1" ht="23.25" customHeight="1">
      <c r="A25" s="60">
        <v>42162</v>
      </c>
      <c r="B25" s="19" t="s">
        <v>19</v>
      </c>
      <c r="C25" s="61" t="str">
        <f>VLOOKUP(B25,[3]Vine!$A$5:$F$178,3,0)</f>
        <v>Phan Thiết - Bình Thuận</v>
      </c>
      <c r="D25" s="61">
        <f>VLOOKUP(B25,[3]Vine!$A$5:$F$178,2,0)</f>
        <v>260850613</v>
      </c>
      <c r="E25" s="62" t="s">
        <v>60</v>
      </c>
      <c r="F25" s="62">
        <v>7790</v>
      </c>
      <c r="G25" s="63">
        <v>13500</v>
      </c>
      <c r="H25" s="64">
        <f t="shared" si="1"/>
        <v>105165000</v>
      </c>
      <c r="I25" s="69"/>
      <c r="J25" s="66"/>
      <c r="K25" s="67"/>
      <c r="L25" s="67"/>
      <c r="M25" s="67"/>
      <c r="N25" s="67"/>
      <c r="O25" s="67"/>
      <c r="P25" s="67"/>
      <c r="Q25" s="67"/>
      <c r="R25" s="67"/>
      <c r="S25" s="67"/>
      <c r="T25" s="67"/>
      <c r="U25" s="67"/>
      <c r="V25" s="67"/>
      <c r="W25" s="67"/>
      <c r="X25" s="67"/>
      <c r="Y25" s="67"/>
      <c r="Z25" s="67"/>
      <c r="AA25" s="67"/>
      <c r="AB25" s="67"/>
      <c r="AC25" s="67"/>
      <c r="AD25" s="67"/>
      <c r="AE25" s="67"/>
      <c r="AF25" s="67"/>
      <c r="AG25" s="67"/>
      <c r="AH25" s="67"/>
      <c r="AI25" s="67"/>
      <c r="AJ25" s="67"/>
      <c r="AK25" s="67"/>
      <c r="AL25" s="67"/>
      <c r="AM25" s="67"/>
      <c r="AN25" s="67"/>
      <c r="AO25" s="67"/>
      <c r="AP25" s="67"/>
      <c r="AQ25" s="67"/>
      <c r="AR25" s="67"/>
      <c r="AS25" s="67"/>
      <c r="AT25" s="67"/>
      <c r="AU25" s="67"/>
      <c r="AV25" s="67"/>
      <c r="AW25" s="67"/>
      <c r="AX25" s="67"/>
      <c r="AY25" s="67"/>
      <c r="AZ25" s="67"/>
      <c r="BA25" s="67"/>
      <c r="BB25" s="67"/>
      <c r="BC25" s="67"/>
      <c r="BD25" s="67"/>
      <c r="BE25" s="67"/>
      <c r="BF25" s="67"/>
      <c r="BG25" s="67"/>
      <c r="BH25" s="67"/>
      <c r="BI25" s="67"/>
      <c r="BJ25" s="67"/>
      <c r="BK25" s="67"/>
      <c r="BL25" s="67"/>
      <c r="BM25" s="67"/>
      <c r="BN25" s="67"/>
      <c r="BO25" s="67"/>
      <c r="BP25" s="67"/>
      <c r="BQ25" s="67"/>
      <c r="BR25" s="67"/>
      <c r="BS25" s="67"/>
      <c r="BT25" s="67"/>
      <c r="BU25" s="67"/>
      <c r="BV25" s="67"/>
      <c r="BW25" s="67"/>
      <c r="BX25" s="67"/>
      <c r="BY25" s="67"/>
      <c r="BZ25" s="67"/>
      <c r="CA25" s="67"/>
      <c r="CB25" s="67"/>
      <c r="CC25" s="67"/>
      <c r="CD25" s="67"/>
      <c r="CE25" s="67"/>
    </row>
    <row r="26" spans="1:83" s="68" customFormat="1" ht="23.25" customHeight="1">
      <c r="A26" s="60">
        <v>42164</v>
      </c>
      <c r="B26" s="19" t="s">
        <v>62</v>
      </c>
      <c r="C26" s="61" t="str">
        <f>VLOOKUP(B26,[3]Vine!$A$5:$F$178,3,0)</f>
        <v>Vũng Tàu</v>
      </c>
      <c r="D26" s="61">
        <f>VLOOKUP(B26,[3]Vine!$A$5:$F$178,2,0)</f>
        <v>211161439</v>
      </c>
      <c r="E26" s="62" t="s">
        <v>60</v>
      </c>
      <c r="F26" s="62">
        <v>6898</v>
      </c>
      <c r="G26" s="63">
        <v>13500</v>
      </c>
      <c r="H26" s="64">
        <f t="shared" si="1"/>
        <v>93123000</v>
      </c>
      <c r="I26" s="69"/>
      <c r="J26" s="66"/>
      <c r="K26" s="67"/>
      <c r="L26" s="67"/>
      <c r="M26" s="67"/>
      <c r="N26" s="67"/>
      <c r="O26" s="67"/>
      <c r="P26" s="67"/>
      <c r="Q26" s="67"/>
      <c r="R26" s="67"/>
      <c r="S26" s="67"/>
      <c r="T26" s="67"/>
      <c r="U26" s="67"/>
      <c r="V26" s="67"/>
      <c r="W26" s="67"/>
      <c r="X26" s="67"/>
      <c r="Y26" s="67"/>
      <c r="Z26" s="67"/>
      <c r="AA26" s="67"/>
      <c r="AB26" s="67"/>
      <c r="AC26" s="67"/>
      <c r="AD26" s="67"/>
      <c r="AE26" s="67"/>
      <c r="AF26" s="67"/>
      <c r="AG26" s="67"/>
      <c r="AH26" s="67"/>
      <c r="AI26" s="67"/>
      <c r="AJ26" s="67"/>
      <c r="AK26" s="67"/>
      <c r="AL26" s="67"/>
      <c r="AM26" s="67"/>
      <c r="AN26" s="67"/>
      <c r="AO26" s="67"/>
      <c r="AP26" s="67"/>
      <c r="AQ26" s="67"/>
      <c r="AR26" s="67"/>
      <c r="AS26" s="67"/>
      <c r="AT26" s="67"/>
      <c r="AU26" s="67"/>
      <c r="AV26" s="67"/>
      <c r="AW26" s="67"/>
      <c r="AX26" s="67"/>
      <c r="AY26" s="67"/>
      <c r="AZ26" s="67"/>
      <c r="BA26" s="67"/>
      <c r="BB26" s="67"/>
      <c r="BC26" s="67"/>
      <c r="BD26" s="67"/>
      <c r="BE26" s="67"/>
      <c r="BF26" s="67"/>
      <c r="BG26" s="67"/>
      <c r="BH26" s="67"/>
      <c r="BI26" s="67"/>
      <c r="BJ26" s="67"/>
      <c r="BK26" s="67"/>
      <c r="BL26" s="67"/>
      <c r="BM26" s="67"/>
      <c r="BN26" s="67"/>
      <c r="BO26" s="67"/>
      <c r="BP26" s="67"/>
      <c r="BQ26" s="67"/>
      <c r="BR26" s="67"/>
      <c r="BS26" s="67"/>
      <c r="BT26" s="67"/>
      <c r="BU26" s="67"/>
      <c r="BV26" s="67"/>
      <c r="BW26" s="67"/>
      <c r="BX26" s="67"/>
      <c r="BY26" s="67"/>
      <c r="BZ26" s="67"/>
      <c r="CA26" s="67"/>
      <c r="CB26" s="67"/>
      <c r="CC26" s="67"/>
      <c r="CD26" s="67"/>
      <c r="CE26" s="67"/>
    </row>
    <row r="27" spans="1:83" s="68" customFormat="1" ht="23.25" customHeight="1">
      <c r="A27" s="60">
        <v>42164</v>
      </c>
      <c r="B27" s="19" t="s">
        <v>63</v>
      </c>
      <c r="C27" s="61" t="str">
        <f>VLOOKUP(B27,[3]Vine!$A$5:$F$178,3,0)</f>
        <v>Vũng Tàu</v>
      </c>
      <c r="D27" s="61">
        <f>VLOOKUP(B27,[3]Vine!$A$5:$F$178,2,0)</f>
        <v>260456563</v>
      </c>
      <c r="E27" s="62" t="s">
        <v>60</v>
      </c>
      <c r="F27" s="62">
        <v>6979</v>
      </c>
      <c r="G27" s="63">
        <v>13500</v>
      </c>
      <c r="H27" s="64">
        <f t="shared" si="1"/>
        <v>94216500</v>
      </c>
      <c r="I27" s="69"/>
      <c r="J27" s="66"/>
      <c r="K27" s="67"/>
      <c r="L27" s="67"/>
      <c r="M27" s="67"/>
      <c r="N27" s="67"/>
      <c r="O27" s="67"/>
      <c r="P27" s="67"/>
      <c r="Q27" s="67"/>
      <c r="R27" s="67"/>
      <c r="S27" s="67"/>
      <c r="T27" s="67"/>
      <c r="U27" s="67"/>
      <c r="V27" s="67"/>
      <c r="W27" s="67"/>
      <c r="X27" s="67"/>
      <c r="Y27" s="67"/>
      <c r="Z27" s="67"/>
      <c r="AA27" s="67"/>
      <c r="AB27" s="67"/>
      <c r="AC27" s="67"/>
      <c r="AD27" s="67"/>
      <c r="AE27" s="67"/>
      <c r="AF27" s="67"/>
      <c r="AG27" s="67"/>
      <c r="AH27" s="67"/>
      <c r="AI27" s="67"/>
      <c r="AJ27" s="67"/>
      <c r="AK27" s="67"/>
      <c r="AL27" s="67"/>
      <c r="AM27" s="67"/>
      <c r="AN27" s="67"/>
      <c r="AO27" s="67"/>
      <c r="AP27" s="67"/>
      <c r="AQ27" s="67"/>
      <c r="AR27" s="67"/>
      <c r="AS27" s="67"/>
      <c r="AT27" s="67"/>
      <c r="AU27" s="67"/>
      <c r="AV27" s="67"/>
      <c r="AW27" s="67"/>
      <c r="AX27" s="67"/>
      <c r="AY27" s="67"/>
      <c r="AZ27" s="67"/>
      <c r="BA27" s="67"/>
      <c r="BB27" s="67"/>
      <c r="BC27" s="67"/>
      <c r="BD27" s="67"/>
      <c r="BE27" s="67"/>
      <c r="BF27" s="67"/>
      <c r="BG27" s="67"/>
      <c r="BH27" s="67"/>
      <c r="BI27" s="67"/>
      <c r="BJ27" s="67"/>
      <c r="BK27" s="67"/>
      <c r="BL27" s="67"/>
      <c r="BM27" s="67"/>
      <c r="BN27" s="67"/>
      <c r="BO27" s="67"/>
      <c r="BP27" s="67"/>
      <c r="BQ27" s="67"/>
      <c r="BR27" s="67"/>
      <c r="BS27" s="67"/>
      <c r="BT27" s="67"/>
      <c r="BU27" s="67"/>
      <c r="BV27" s="67"/>
      <c r="BW27" s="67"/>
      <c r="BX27" s="67"/>
      <c r="BY27" s="67"/>
      <c r="BZ27" s="67"/>
      <c r="CA27" s="67"/>
      <c r="CB27" s="67"/>
      <c r="CC27" s="67"/>
      <c r="CD27" s="67"/>
      <c r="CE27" s="67"/>
    </row>
    <row r="28" spans="1:83" s="68" customFormat="1" ht="23.25" customHeight="1">
      <c r="A28" s="60">
        <v>42164</v>
      </c>
      <c r="B28" s="19" t="s">
        <v>53</v>
      </c>
      <c r="C28" s="61" t="str">
        <f>VLOOKUP(B28,[3]Vine!$A$5:$F$178,3,0)</f>
        <v>Vũng Tàu</v>
      </c>
      <c r="D28" s="61">
        <f>VLOOKUP(B28,[3]Vine!$A$5:$F$178,2,0)</f>
        <v>261183075</v>
      </c>
      <c r="E28" s="62" t="s">
        <v>60</v>
      </c>
      <c r="F28" s="62">
        <v>7938</v>
      </c>
      <c r="G28" s="63">
        <v>13500</v>
      </c>
      <c r="H28" s="64">
        <f t="shared" ref="H28:H31" si="2">F28*G28</f>
        <v>107163000</v>
      </c>
      <c r="I28" s="69"/>
      <c r="J28" s="66"/>
      <c r="K28" s="67"/>
      <c r="L28" s="67"/>
      <c r="M28" s="67"/>
      <c r="N28" s="67"/>
      <c r="O28" s="67"/>
      <c r="P28" s="67"/>
      <c r="Q28" s="67"/>
      <c r="R28" s="67"/>
      <c r="S28" s="67"/>
      <c r="T28" s="67"/>
      <c r="U28" s="67"/>
      <c r="V28" s="67"/>
      <c r="W28" s="67"/>
      <c r="X28" s="67"/>
      <c r="Y28" s="67"/>
      <c r="Z28" s="67"/>
      <c r="AA28" s="67"/>
      <c r="AB28" s="67"/>
      <c r="AC28" s="67"/>
      <c r="AD28" s="67"/>
      <c r="AE28" s="67"/>
      <c r="AF28" s="67"/>
      <c r="AG28" s="67"/>
      <c r="AH28" s="67"/>
      <c r="AI28" s="67"/>
      <c r="AJ28" s="67"/>
      <c r="AK28" s="67"/>
      <c r="AL28" s="67"/>
      <c r="AM28" s="67"/>
      <c r="AN28" s="67"/>
      <c r="AO28" s="67"/>
      <c r="AP28" s="67"/>
      <c r="AQ28" s="67"/>
      <c r="AR28" s="67"/>
      <c r="AS28" s="67"/>
      <c r="AT28" s="67"/>
      <c r="AU28" s="67"/>
      <c r="AV28" s="67"/>
      <c r="AW28" s="67"/>
      <c r="AX28" s="67"/>
      <c r="AY28" s="67"/>
      <c r="AZ28" s="67"/>
      <c r="BA28" s="67"/>
      <c r="BB28" s="67"/>
      <c r="BC28" s="67"/>
      <c r="BD28" s="67"/>
      <c r="BE28" s="67"/>
      <c r="BF28" s="67"/>
      <c r="BG28" s="67"/>
      <c r="BH28" s="67"/>
      <c r="BI28" s="67"/>
      <c r="BJ28" s="67"/>
      <c r="BK28" s="67"/>
      <c r="BL28" s="67"/>
      <c r="BM28" s="67"/>
      <c r="BN28" s="67"/>
      <c r="BO28" s="67"/>
      <c r="BP28" s="67"/>
      <c r="BQ28" s="67"/>
      <c r="BR28" s="67"/>
      <c r="BS28" s="67"/>
      <c r="BT28" s="67"/>
      <c r="BU28" s="67"/>
      <c r="BV28" s="67"/>
      <c r="BW28" s="67"/>
      <c r="BX28" s="67"/>
      <c r="BY28" s="67"/>
      <c r="BZ28" s="67"/>
      <c r="CA28" s="67"/>
      <c r="CB28" s="67"/>
      <c r="CC28" s="67"/>
      <c r="CD28" s="67"/>
      <c r="CE28" s="67"/>
    </row>
    <row r="29" spans="1:83" s="68" customFormat="1" ht="23.25" customHeight="1">
      <c r="A29" s="60">
        <v>42166</v>
      </c>
      <c r="B29" s="19" t="s">
        <v>54</v>
      </c>
      <c r="C29" s="61" t="str">
        <f>VLOOKUP(B29,[3]Vine!$A$5:$F$178,3,0)</f>
        <v>Vũng Tàu</v>
      </c>
      <c r="D29" s="61">
        <f>VLOOKUP(B29,[3]Vine!$A$5:$F$178,2,0)</f>
        <v>270106056</v>
      </c>
      <c r="E29" s="62" t="s">
        <v>60</v>
      </c>
      <c r="F29" s="62">
        <v>6549</v>
      </c>
      <c r="G29" s="63">
        <v>13500</v>
      </c>
      <c r="H29" s="64">
        <f t="shared" si="2"/>
        <v>88411500</v>
      </c>
      <c r="I29" s="69"/>
      <c r="J29" s="66"/>
      <c r="K29" s="67"/>
      <c r="L29" s="67"/>
      <c r="M29" s="67"/>
      <c r="N29" s="67"/>
      <c r="O29" s="67"/>
      <c r="P29" s="67"/>
      <c r="Q29" s="67"/>
      <c r="R29" s="67"/>
      <c r="S29" s="67"/>
      <c r="T29" s="67"/>
      <c r="U29" s="67"/>
      <c r="V29" s="67"/>
      <c r="W29" s="67"/>
      <c r="X29" s="67"/>
      <c r="Y29" s="67"/>
      <c r="Z29" s="67"/>
      <c r="AA29" s="67"/>
      <c r="AB29" s="67"/>
      <c r="AC29" s="67"/>
      <c r="AD29" s="67"/>
      <c r="AE29" s="67"/>
      <c r="AF29" s="67"/>
      <c r="AG29" s="67"/>
      <c r="AH29" s="67"/>
      <c r="AI29" s="67"/>
      <c r="AJ29" s="67"/>
      <c r="AK29" s="67"/>
      <c r="AL29" s="67"/>
      <c r="AM29" s="67"/>
      <c r="AN29" s="67"/>
      <c r="AO29" s="67"/>
      <c r="AP29" s="67"/>
      <c r="AQ29" s="67"/>
      <c r="AR29" s="67"/>
      <c r="AS29" s="67"/>
      <c r="AT29" s="67"/>
      <c r="AU29" s="67"/>
      <c r="AV29" s="67"/>
      <c r="AW29" s="67"/>
      <c r="AX29" s="67"/>
      <c r="AY29" s="67"/>
      <c r="AZ29" s="67"/>
      <c r="BA29" s="67"/>
      <c r="BB29" s="67"/>
      <c r="BC29" s="67"/>
      <c r="BD29" s="67"/>
      <c r="BE29" s="67"/>
      <c r="BF29" s="67"/>
      <c r="BG29" s="67"/>
      <c r="BH29" s="67"/>
      <c r="BI29" s="67"/>
      <c r="BJ29" s="67"/>
      <c r="BK29" s="67"/>
      <c r="BL29" s="67"/>
      <c r="BM29" s="67"/>
      <c r="BN29" s="67"/>
      <c r="BO29" s="67"/>
      <c r="BP29" s="67"/>
      <c r="BQ29" s="67"/>
      <c r="BR29" s="67"/>
      <c r="BS29" s="67"/>
      <c r="BT29" s="67"/>
      <c r="BU29" s="67"/>
      <c r="BV29" s="67"/>
      <c r="BW29" s="67"/>
      <c r="BX29" s="67"/>
      <c r="BY29" s="67"/>
      <c r="BZ29" s="67"/>
      <c r="CA29" s="67"/>
      <c r="CB29" s="67"/>
      <c r="CC29" s="67"/>
      <c r="CD29" s="67"/>
      <c r="CE29" s="67"/>
    </row>
    <row r="30" spans="1:83" s="68" customFormat="1" ht="23.25" customHeight="1">
      <c r="A30" s="60">
        <v>42166</v>
      </c>
      <c r="B30" s="19" t="s">
        <v>55</v>
      </c>
      <c r="C30" s="61" t="str">
        <f>VLOOKUP(B30,[3]Vine!$A$5:$F$178,3,0)</f>
        <v>Vũng Tàu</v>
      </c>
      <c r="D30" s="61">
        <f>VLOOKUP(B30,[3]Vine!$A$5:$F$178,2,0)</f>
        <v>270176684</v>
      </c>
      <c r="E30" s="62" t="s">
        <v>60</v>
      </c>
      <c r="F30" s="62">
        <v>6953</v>
      </c>
      <c r="G30" s="63">
        <v>13500</v>
      </c>
      <c r="H30" s="64">
        <f t="shared" si="2"/>
        <v>93865500</v>
      </c>
      <c r="I30" s="69"/>
      <c r="J30" s="66"/>
      <c r="K30" s="67"/>
      <c r="L30" s="67"/>
      <c r="M30" s="67"/>
      <c r="N30" s="67"/>
      <c r="O30" s="67"/>
      <c r="P30" s="67"/>
      <c r="Q30" s="67"/>
      <c r="R30" s="67"/>
      <c r="S30" s="67"/>
      <c r="T30" s="67"/>
      <c r="U30" s="67"/>
      <c r="V30" s="67"/>
      <c r="W30" s="67"/>
      <c r="X30" s="67"/>
      <c r="Y30" s="67"/>
      <c r="Z30" s="67"/>
      <c r="AA30" s="67"/>
      <c r="AB30" s="67"/>
      <c r="AC30" s="67"/>
      <c r="AD30" s="67"/>
      <c r="AE30" s="67"/>
      <c r="AF30" s="67"/>
      <c r="AG30" s="67"/>
      <c r="AH30" s="67"/>
      <c r="AI30" s="67"/>
      <c r="AJ30" s="67"/>
      <c r="AK30" s="67"/>
      <c r="AL30" s="67"/>
      <c r="AM30" s="67"/>
      <c r="AN30" s="67"/>
      <c r="AO30" s="67"/>
      <c r="AP30" s="67"/>
      <c r="AQ30" s="67"/>
      <c r="AR30" s="67"/>
      <c r="AS30" s="67"/>
      <c r="AT30" s="67"/>
      <c r="AU30" s="67"/>
      <c r="AV30" s="67"/>
      <c r="AW30" s="67"/>
      <c r="AX30" s="67"/>
      <c r="AY30" s="67"/>
      <c r="AZ30" s="67"/>
      <c r="BA30" s="67"/>
      <c r="BB30" s="67"/>
      <c r="BC30" s="67"/>
      <c r="BD30" s="67"/>
      <c r="BE30" s="67"/>
      <c r="BF30" s="67"/>
      <c r="BG30" s="67"/>
      <c r="BH30" s="67"/>
      <c r="BI30" s="67"/>
      <c r="BJ30" s="67"/>
      <c r="BK30" s="67"/>
      <c r="BL30" s="67"/>
      <c r="BM30" s="67"/>
      <c r="BN30" s="67"/>
      <c r="BO30" s="67"/>
      <c r="BP30" s="67"/>
      <c r="BQ30" s="67"/>
      <c r="BR30" s="67"/>
      <c r="BS30" s="67"/>
      <c r="BT30" s="67"/>
      <c r="BU30" s="67"/>
      <c r="BV30" s="67"/>
      <c r="BW30" s="67"/>
      <c r="BX30" s="67"/>
      <c r="BY30" s="67"/>
      <c r="BZ30" s="67"/>
      <c r="CA30" s="67"/>
      <c r="CB30" s="67"/>
      <c r="CC30" s="67"/>
      <c r="CD30" s="67"/>
      <c r="CE30" s="67"/>
    </row>
    <row r="31" spans="1:83" s="68" customFormat="1" ht="23.25" customHeight="1">
      <c r="A31" s="60">
        <v>42166</v>
      </c>
      <c r="B31" s="19" t="s">
        <v>56</v>
      </c>
      <c r="C31" s="61" t="str">
        <f>VLOOKUP(B31,[3]Vine!$A$5:$F$178,3,0)</f>
        <v>Vũng Tàu</v>
      </c>
      <c r="D31" s="61">
        <f>VLOOKUP(B31,[3]Vine!$A$5:$F$178,2,0)</f>
        <v>270176960</v>
      </c>
      <c r="E31" s="62" t="s">
        <v>60</v>
      </c>
      <c r="F31" s="62">
        <f>132000-SUM(F14:F30)</f>
        <v>7119</v>
      </c>
      <c r="G31" s="63">
        <v>13500</v>
      </c>
      <c r="H31" s="64">
        <f t="shared" si="2"/>
        <v>96106500</v>
      </c>
      <c r="I31" s="69"/>
      <c r="J31" s="66"/>
      <c r="K31" s="67"/>
      <c r="L31" s="67"/>
      <c r="M31" s="67"/>
      <c r="N31" s="67"/>
      <c r="O31" s="67"/>
      <c r="P31" s="67"/>
      <c r="Q31" s="67"/>
      <c r="R31" s="67"/>
      <c r="S31" s="67"/>
      <c r="T31" s="67"/>
      <c r="U31" s="67"/>
      <c r="V31" s="67"/>
      <c r="W31" s="67"/>
      <c r="X31" s="67"/>
      <c r="Y31" s="67"/>
      <c r="Z31" s="67"/>
      <c r="AA31" s="67"/>
      <c r="AB31" s="67"/>
      <c r="AC31" s="67"/>
      <c r="AD31" s="67"/>
      <c r="AE31" s="67"/>
      <c r="AF31" s="67"/>
      <c r="AG31" s="67"/>
      <c r="AH31" s="67"/>
      <c r="AI31" s="67"/>
      <c r="AJ31" s="67"/>
      <c r="AK31" s="67"/>
      <c r="AL31" s="67"/>
      <c r="AM31" s="67"/>
      <c r="AN31" s="67"/>
      <c r="AO31" s="67"/>
      <c r="AP31" s="67"/>
      <c r="AQ31" s="67"/>
      <c r="AR31" s="67"/>
      <c r="AS31" s="67"/>
      <c r="AT31" s="67"/>
      <c r="AU31" s="67"/>
      <c r="AV31" s="67"/>
      <c r="AW31" s="67"/>
      <c r="AX31" s="67"/>
      <c r="AY31" s="67"/>
      <c r="AZ31" s="67"/>
      <c r="BA31" s="67"/>
      <c r="BB31" s="67"/>
      <c r="BC31" s="67"/>
      <c r="BD31" s="67"/>
      <c r="BE31" s="67"/>
      <c r="BF31" s="67"/>
      <c r="BG31" s="67"/>
      <c r="BH31" s="67"/>
      <c r="BI31" s="67"/>
      <c r="BJ31" s="67"/>
      <c r="BK31" s="67"/>
      <c r="BL31" s="67"/>
      <c r="BM31" s="67"/>
      <c r="BN31" s="67"/>
      <c r="BO31" s="67"/>
      <c r="BP31" s="67"/>
      <c r="BQ31" s="67"/>
      <c r="BR31" s="67"/>
      <c r="BS31" s="67"/>
      <c r="BT31" s="67"/>
      <c r="BU31" s="67"/>
      <c r="BV31" s="67"/>
      <c r="BW31" s="67"/>
      <c r="BX31" s="67"/>
      <c r="BY31" s="67"/>
      <c r="BZ31" s="67"/>
      <c r="CA31" s="67"/>
      <c r="CB31" s="67"/>
      <c r="CC31" s="67"/>
      <c r="CD31" s="67"/>
      <c r="CE31" s="67"/>
    </row>
    <row r="32" spans="1:83" s="68" customFormat="1" ht="23.25" customHeight="1">
      <c r="A32" s="60"/>
      <c r="B32" s="19"/>
      <c r="C32" s="61"/>
      <c r="D32" s="61"/>
      <c r="E32" s="62"/>
      <c r="F32" s="62"/>
      <c r="G32" s="63"/>
      <c r="H32" s="64"/>
      <c r="I32" s="64"/>
      <c r="J32" s="66"/>
      <c r="K32" s="67"/>
      <c r="L32" s="67"/>
      <c r="M32" s="67"/>
      <c r="N32" s="67"/>
      <c r="O32" s="67"/>
      <c r="P32" s="67"/>
      <c r="Q32" s="67"/>
      <c r="R32" s="67"/>
      <c r="S32" s="67"/>
      <c r="T32" s="67"/>
      <c r="U32" s="67"/>
      <c r="V32" s="67"/>
      <c r="W32" s="67"/>
      <c r="X32" s="67"/>
      <c r="Y32" s="67"/>
      <c r="Z32" s="67"/>
      <c r="AA32" s="67"/>
      <c r="AB32" s="67"/>
      <c r="AC32" s="67"/>
      <c r="AD32" s="67"/>
      <c r="AE32" s="67"/>
      <c r="AF32" s="67"/>
      <c r="AG32" s="67"/>
      <c r="AH32" s="67"/>
      <c r="AI32" s="67"/>
      <c r="AJ32" s="67"/>
      <c r="AK32" s="67"/>
      <c r="AL32" s="67"/>
      <c r="AM32" s="67"/>
      <c r="AN32" s="67"/>
      <c r="AO32" s="67"/>
      <c r="AP32" s="67"/>
      <c r="AQ32" s="67"/>
      <c r="AR32" s="67"/>
      <c r="AS32" s="67"/>
      <c r="AT32" s="67"/>
      <c r="AU32" s="67"/>
      <c r="AV32" s="67"/>
      <c r="AW32" s="67"/>
      <c r="AX32" s="67"/>
      <c r="AY32" s="67"/>
      <c r="AZ32" s="67"/>
      <c r="BA32" s="67"/>
      <c r="BB32" s="67"/>
      <c r="BC32" s="67"/>
      <c r="BD32" s="67"/>
      <c r="BE32" s="67"/>
      <c r="BF32" s="67"/>
      <c r="BG32" s="67"/>
      <c r="BH32" s="67"/>
      <c r="BI32" s="67"/>
      <c r="BJ32" s="67"/>
      <c r="BK32" s="67"/>
      <c r="BL32" s="67"/>
      <c r="BM32" s="67"/>
      <c r="BN32" s="67"/>
      <c r="BO32" s="67"/>
      <c r="BP32" s="67"/>
      <c r="BQ32" s="67"/>
      <c r="BR32" s="67"/>
      <c r="BS32" s="67"/>
      <c r="BT32" s="67"/>
      <c r="BU32" s="67"/>
      <c r="BV32" s="67"/>
      <c r="BW32" s="67"/>
      <c r="BX32" s="67"/>
      <c r="BY32" s="67"/>
      <c r="BZ32" s="67"/>
      <c r="CA32" s="67"/>
      <c r="CB32" s="67"/>
      <c r="CC32" s="67"/>
      <c r="CD32" s="67"/>
      <c r="CE32" s="67"/>
    </row>
    <row r="33" spans="1:9" ht="18.75" customHeight="1">
      <c r="A33" s="47" t="s">
        <v>43</v>
      </c>
      <c r="C33" s="70">
        <f>SUM(H14:H32)</f>
        <v>1782000000</v>
      </c>
      <c r="D33" s="70"/>
    </row>
    <row r="34" spans="1:9" ht="12.75" customHeight="1">
      <c r="C34" s="71"/>
      <c r="D34" s="49"/>
      <c r="G34" s="72" t="s">
        <v>65</v>
      </c>
      <c r="H34" s="73"/>
      <c r="I34" s="73"/>
    </row>
    <row r="35" spans="1:9">
      <c r="B35" s="74" t="s">
        <v>44</v>
      </c>
      <c r="G35" s="75" t="s">
        <v>45</v>
      </c>
    </row>
    <row r="36" spans="1:9">
      <c r="B36" s="76" t="s">
        <v>46</v>
      </c>
      <c r="D36" s="77"/>
      <c r="G36" s="78" t="s">
        <v>47</v>
      </c>
    </row>
    <row r="37" spans="1:9">
      <c r="B37" s="76"/>
      <c r="D37" s="77"/>
      <c r="G37" s="78"/>
    </row>
    <row r="38" spans="1:9">
      <c r="B38" s="76"/>
      <c r="D38" s="77"/>
      <c r="G38" s="78"/>
    </row>
    <row r="39" spans="1:9">
      <c r="B39" s="76"/>
      <c r="D39" s="77"/>
      <c r="G39" s="78"/>
    </row>
    <row r="40" spans="1:9">
      <c r="B40" s="76"/>
      <c r="D40" s="77"/>
      <c r="G40" s="78"/>
    </row>
    <row r="41" spans="1:9" ht="17.25" customHeight="1">
      <c r="B41" s="79" t="s">
        <v>5</v>
      </c>
      <c r="C41" s="79"/>
      <c r="F41" s="157"/>
      <c r="G41" s="157"/>
      <c r="H41" s="157"/>
    </row>
    <row r="43" spans="1:9">
      <c r="A43" s="80" t="s">
        <v>48</v>
      </c>
    </row>
    <row r="44" spans="1:9" ht="33.75" customHeight="1">
      <c r="A44" s="158" t="s">
        <v>49</v>
      </c>
      <c r="B44" s="159"/>
      <c r="C44" s="159"/>
      <c r="D44" s="159"/>
      <c r="E44" s="159"/>
      <c r="F44" s="159"/>
      <c r="G44" s="159"/>
      <c r="H44" s="159"/>
      <c r="I44" s="159"/>
    </row>
    <row r="45" spans="1:9" ht="33.75" customHeight="1">
      <c r="A45" s="158" t="s">
        <v>50</v>
      </c>
      <c r="B45" s="158"/>
      <c r="C45" s="158"/>
      <c r="D45" s="158"/>
      <c r="E45" s="158"/>
      <c r="F45" s="158"/>
      <c r="G45" s="158"/>
      <c r="H45" s="158"/>
      <c r="I45" s="158"/>
    </row>
  </sheetData>
  <mergeCells count="9">
    <mergeCell ref="F41:H41"/>
    <mergeCell ref="A44:I44"/>
    <mergeCell ref="A45:I45"/>
    <mergeCell ref="A1:G3"/>
    <mergeCell ref="H1:I4"/>
    <mergeCell ref="A4:G4"/>
    <mergeCell ref="A11:A12"/>
    <mergeCell ref="B11:D11"/>
    <mergeCell ref="E11:H11"/>
  </mergeCells>
  <conditionalFormatting sqref="C5:E6 F6">
    <cfRule type="cellIs" dxfId="2" priority="1" stopIfTrue="1" operator="equal">
      <formula>"Döõ lieäu sai"</formula>
    </cfRule>
  </conditionalFormatting>
  <pageMargins left="0.75" right="0.75" top="0.23" bottom="0.16" header="0.2" footer="0.16"/>
  <pageSetup paperSize="9" orientation="landscape" r:id="rId1"/>
  <headerFooter alignWithMargins="0"/>
</worksheet>
</file>

<file path=xl/worksheets/sheet4.xml><?xml version="1.0" encoding="utf-8"?>
<worksheet xmlns="http://schemas.openxmlformats.org/spreadsheetml/2006/main" xmlns:r="http://schemas.openxmlformats.org/officeDocument/2006/relationships">
  <dimension ref="A1:L35"/>
  <sheetViews>
    <sheetView topLeftCell="B1" workbookViewId="0">
      <selection activeCell="F13" sqref="F13"/>
    </sheetView>
  </sheetViews>
  <sheetFormatPr defaultRowHeight="15.75"/>
  <cols>
    <col min="1" max="1" width="4.25" style="89" customWidth="1"/>
    <col min="2" max="2" width="9.375" style="117" customWidth="1"/>
    <col min="3" max="3" width="19.375" style="89" customWidth="1"/>
    <col min="4" max="4" width="21.375" style="118" customWidth="1"/>
    <col min="5" max="5" width="13.625" style="118" hidden="1" customWidth="1"/>
    <col min="6" max="6" width="14.375" style="89" customWidth="1"/>
    <col min="7" max="7" width="11.625" style="118" customWidth="1"/>
    <col min="8" max="8" width="12.375" style="120" customWidth="1"/>
    <col min="9" max="9" width="14.375" style="121" bestFit="1" customWidth="1"/>
    <col min="10" max="10" width="13.5" style="45" customWidth="1"/>
    <col min="11" max="11" width="8.875" style="118" customWidth="1"/>
    <col min="12" max="12" width="14.375" style="89" bestFit="1" customWidth="1"/>
    <col min="13" max="256" width="9" style="89"/>
    <col min="257" max="257" width="4.25" style="89" customWidth="1"/>
    <col min="258" max="258" width="9.375" style="89" customWidth="1"/>
    <col min="259" max="259" width="19.375" style="89" customWidth="1"/>
    <col min="260" max="260" width="21.375" style="89" customWidth="1"/>
    <col min="261" max="261" width="0" style="89" hidden="1" customWidth="1"/>
    <col min="262" max="262" width="14.375" style="89" customWidth="1"/>
    <col min="263" max="263" width="11.625" style="89" customWidth="1"/>
    <col min="264" max="264" width="12.375" style="89" customWidth="1"/>
    <col min="265" max="265" width="14.375" style="89" bestFit="1" customWidth="1"/>
    <col min="266" max="266" width="13.5" style="89" customWidth="1"/>
    <col min="267" max="267" width="8.875" style="89" customWidth="1"/>
    <col min="268" max="268" width="14.375" style="89" bestFit="1" customWidth="1"/>
    <col min="269" max="512" width="9" style="89"/>
    <col min="513" max="513" width="4.25" style="89" customWidth="1"/>
    <col min="514" max="514" width="9.375" style="89" customWidth="1"/>
    <col min="515" max="515" width="19.375" style="89" customWidth="1"/>
    <col min="516" max="516" width="21.375" style="89" customWidth="1"/>
    <col min="517" max="517" width="0" style="89" hidden="1" customWidth="1"/>
    <col min="518" max="518" width="14.375" style="89" customWidth="1"/>
    <col min="519" max="519" width="11.625" style="89" customWidth="1"/>
    <col min="520" max="520" width="12.375" style="89" customWidth="1"/>
    <col min="521" max="521" width="14.375" style="89" bestFit="1" customWidth="1"/>
    <col min="522" max="522" width="13.5" style="89" customWidth="1"/>
    <col min="523" max="523" width="8.875" style="89" customWidth="1"/>
    <col min="524" max="524" width="14.375" style="89" bestFit="1" customWidth="1"/>
    <col min="525" max="768" width="9" style="89"/>
    <col min="769" max="769" width="4.25" style="89" customWidth="1"/>
    <col min="770" max="770" width="9.375" style="89" customWidth="1"/>
    <col min="771" max="771" width="19.375" style="89" customWidth="1"/>
    <col min="772" max="772" width="21.375" style="89" customWidth="1"/>
    <col min="773" max="773" width="0" style="89" hidden="1" customWidth="1"/>
    <col min="774" max="774" width="14.375" style="89" customWidth="1"/>
    <col min="775" max="775" width="11.625" style="89" customWidth="1"/>
    <col min="776" max="776" width="12.375" style="89" customWidth="1"/>
    <col min="777" max="777" width="14.375" style="89" bestFit="1" customWidth="1"/>
    <col min="778" max="778" width="13.5" style="89" customWidth="1"/>
    <col min="779" max="779" width="8.875" style="89" customWidth="1"/>
    <col min="780" max="780" width="14.375" style="89" bestFit="1" customWidth="1"/>
    <col min="781" max="1024" width="9" style="89"/>
    <col min="1025" max="1025" width="4.25" style="89" customWidth="1"/>
    <col min="1026" max="1026" width="9.375" style="89" customWidth="1"/>
    <col min="1027" max="1027" width="19.375" style="89" customWidth="1"/>
    <col min="1028" max="1028" width="21.375" style="89" customWidth="1"/>
    <col min="1029" max="1029" width="0" style="89" hidden="1" customWidth="1"/>
    <col min="1030" max="1030" width="14.375" style="89" customWidth="1"/>
    <col min="1031" max="1031" width="11.625" style="89" customWidth="1"/>
    <col min="1032" max="1032" width="12.375" style="89" customWidth="1"/>
    <col min="1033" max="1033" width="14.375" style="89" bestFit="1" customWidth="1"/>
    <col min="1034" max="1034" width="13.5" style="89" customWidth="1"/>
    <col min="1035" max="1035" width="8.875" style="89" customWidth="1"/>
    <col min="1036" max="1036" width="14.375" style="89" bestFit="1" customWidth="1"/>
    <col min="1037" max="1280" width="9" style="89"/>
    <col min="1281" max="1281" width="4.25" style="89" customWidth="1"/>
    <col min="1282" max="1282" width="9.375" style="89" customWidth="1"/>
    <col min="1283" max="1283" width="19.375" style="89" customWidth="1"/>
    <col min="1284" max="1284" width="21.375" style="89" customWidth="1"/>
    <col min="1285" max="1285" width="0" style="89" hidden="1" customWidth="1"/>
    <col min="1286" max="1286" width="14.375" style="89" customWidth="1"/>
    <col min="1287" max="1287" width="11.625" style="89" customWidth="1"/>
    <col min="1288" max="1288" width="12.375" style="89" customWidth="1"/>
    <col min="1289" max="1289" width="14.375" style="89" bestFit="1" customWidth="1"/>
    <col min="1290" max="1290" width="13.5" style="89" customWidth="1"/>
    <col min="1291" max="1291" width="8.875" style="89" customWidth="1"/>
    <col min="1292" max="1292" width="14.375" style="89" bestFit="1" customWidth="1"/>
    <col min="1293" max="1536" width="9" style="89"/>
    <col min="1537" max="1537" width="4.25" style="89" customWidth="1"/>
    <col min="1538" max="1538" width="9.375" style="89" customWidth="1"/>
    <col min="1539" max="1539" width="19.375" style="89" customWidth="1"/>
    <col min="1540" max="1540" width="21.375" style="89" customWidth="1"/>
    <col min="1541" max="1541" width="0" style="89" hidden="1" customWidth="1"/>
    <col min="1542" max="1542" width="14.375" style="89" customWidth="1"/>
    <col min="1543" max="1543" width="11.625" style="89" customWidth="1"/>
    <col min="1544" max="1544" width="12.375" style="89" customWidth="1"/>
    <col min="1545" max="1545" width="14.375" style="89" bestFit="1" customWidth="1"/>
    <col min="1546" max="1546" width="13.5" style="89" customWidth="1"/>
    <col min="1547" max="1547" width="8.875" style="89" customWidth="1"/>
    <col min="1548" max="1548" width="14.375" style="89" bestFit="1" customWidth="1"/>
    <col min="1549" max="1792" width="9" style="89"/>
    <col min="1793" max="1793" width="4.25" style="89" customWidth="1"/>
    <col min="1794" max="1794" width="9.375" style="89" customWidth="1"/>
    <col min="1795" max="1795" width="19.375" style="89" customWidth="1"/>
    <col min="1796" max="1796" width="21.375" style="89" customWidth="1"/>
    <col min="1797" max="1797" width="0" style="89" hidden="1" customWidth="1"/>
    <col min="1798" max="1798" width="14.375" style="89" customWidth="1"/>
    <col min="1799" max="1799" width="11.625" style="89" customWidth="1"/>
    <col min="1800" max="1800" width="12.375" style="89" customWidth="1"/>
    <col min="1801" max="1801" width="14.375" style="89" bestFit="1" customWidth="1"/>
    <col min="1802" max="1802" width="13.5" style="89" customWidth="1"/>
    <col min="1803" max="1803" width="8.875" style="89" customWidth="1"/>
    <col min="1804" max="1804" width="14.375" style="89" bestFit="1" customWidth="1"/>
    <col min="1805" max="2048" width="9" style="89"/>
    <col min="2049" max="2049" width="4.25" style="89" customWidth="1"/>
    <col min="2050" max="2050" width="9.375" style="89" customWidth="1"/>
    <col min="2051" max="2051" width="19.375" style="89" customWidth="1"/>
    <col min="2052" max="2052" width="21.375" style="89" customWidth="1"/>
    <col min="2053" max="2053" width="0" style="89" hidden="1" customWidth="1"/>
    <col min="2054" max="2054" width="14.375" style="89" customWidth="1"/>
    <col min="2055" max="2055" width="11.625" style="89" customWidth="1"/>
    <col min="2056" max="2056" width="12.375" style="89" customWidth="1"/>
    <col min="2057" max="2057" width="14.375" style="89" bestFit="1" customWidth="1"/>
    <col min="2058" max="2058" width="13.5" style="89" customWidth="1"/>
    <col min="2059" max="2059" width="8.875" style="89" customWidth="1"/>
    <col min="2060" max="2060" width="14.375" style="89" bestFit="1" customWidth="1"/>
    <col min="2061" max="2304" width="9" style="89"/>
    <col min="2305" max="2305" width="4.25" style="89" customWidth="1"/>
    <col min="2306" max="2306" width="9.375" style="89" customWidth="1"/>
    <col min="2307" max="2307" width="19.375" style="89" customWidth="1"/>
    <col min="2308" max="2308" width="21.375" style="89" customWidth="1"/>
    <col min="2309" max="2309" width="0" style="89" hidden="1" customWidth="1"/>
    <col min="2310" max="2310" width="14.375" style="89" customWidth="1"/>
    <col min="2311" max="2311" width="11.625" style="89" customWidth="1"/>
    <col min="2312" max="2312" width="12.375" style="89" customWidth="1"/>
    <col min="2313" max="2313" width="14.375" style="89" bestFit="1" customWidth="1"/>
    <col min="2314" max="2314" width="13.5" style="89" customWidth="1"/>
    <col min="2315" max="2315" width="8.875" style="89" customWidth="1"/>
    <col min="2316" max="2316" width="14.375" style="89" bestFit="1" customWidth="1"/>
    <col min="2317" max="2560" width="9" style="89"/>
    <col min="2561" max="2561" width="4.25" style="89" customWidth="1"/>
    <col min="2562" max="2562" width="9.375" style="89" customWidth="1"/>
    <col min="2563" max="2563" width="19.375" style="89" customWidth="1"/>
    <col min="2564" max="2564" width="21.375" style="89" customWidth="1"/>
    <col min="2565" max="2565" width="0" style="89" hidden="1" customWidth="1"/>
    <col min="2566" max="2566" width="14.375" style="89" customWidth="1"/>
    <col min="2567" max="2567" width="11.625" style="89" customWidth="1"/>
    <col min="2568" max="2568" width="12.375" style="89" customWidth="1"/>
    <col min="2569" max="2569" width="14.375" style="89" bestFit="1" customWidth="1"/>
    <col min="2570" max="2570" width="13.5" style="89" customWidth="1"/>
    <col min="2571" max="2571" width="8.875" style="89" customWidth="1"/>
    <col min="2572" max="2572" width="14.375" style="89" bestFit="1" customWidth="1"/>
    <col min="2573" max="2816" width="9" style="89"/>
    <col min="2817" max="2817" width="4.25" style="89" customWidth="1"/>
    <col min="2818" max="2818" width="9.375" style="89" customWidth="1"/>
    <col min="2819" max="2819" width="19.375" style="89" customWidth="1"/>
    <col min="2820" max="2820" width="21.375" style="89" customWidth="1"/>
    <col min="2821" max="2821" width="0" style="89" hidden="1" customWidth="1"/>
    <col min="2822" max="2822" width="14.375" style="89" customWidth="1"/>
    <col min="2823" max="2823" width="11.625" style="89" customWidth="1"/>
    <col min="2824" max="2824" width="12.375" style="89" customWidth="1"/>
    <col min="2825" max="2825" width="14.375" style="89" bestFit="1" customWidth="1"/>
    <col min="2826" max="2826" width="13.5" style="89" customWidth="1"/>
    <col min="2827" max="2827" width="8.875" style="89" customWidth="1"/>
    <col min="2828" max="2828" width="14.375" style="89" bestFit="1" customWidth="1"/>
    <col min="2829" max="3072" width="9" style="89"/>
    <col min="3073" max="3073" width="4.25" style="89" customWidth="1"/>
    <col min="3074" max="3074" width="9.375" style="89" customWidth="1"/>
    <col min="3075" max="3075" width="19.375" style="89" customWidth="1"/>
    <col min="3076" max="3076" width="21.375" style="89" customWidth="1"/>
    <col min="3077" max="3077" width="0" style="89" hidden="1" customWidth="1"/>
    <col min="3078" max="3078" width="14.375" style="89" customWidth="1"/>
    <col min="3079" max="3079" width="11.625" style="89" customWidth="1"/>
    <col min="3080" max="3080" width="12.375" style="89" customWidth="1"/>
    <col min="3081" max="3081" width="14.375" style="89" bestFit="1" customWidth="1"/>
    <col min="3082" max="3082" width="13.5" style="89" customWidth="1"/>
    <col min="3083" max="3083" width="8.875" style="89" customWidth="1"/>
    <col min="3084" max="3084" width="14.375" style="89" bestFit="1" customWidth="1"/>
    <col min="3085" max="3328" width="9" style="89"/>
    <col min="3329" max="3329" width="4.25" style="89" customWidth="1"/>
    <col min="3330" max="3330" width="9.375" style="89" customWidth="1"/>
    <col min="3331" max="3331" width="19.375" style="89" customWidth="1"/>
    <col min="3332" max="3332" width="21.375" style="89" customWidth="1"/>
    <col min="3333" max="3333" width="0" style="89" hidden="1" customWidth="1"/>
    <col min="3334" max="3334" width="14.375" style="89" customWidth="1"/>
    <col min="3335" max="3335" width="11.625" style="89" customWidth="1"/>
    <col min="3336" max="3336" width="12.375" style="89" customWidth="1"/>
    <col min="3337" max="3337" width="14.375" style="89" bestFit="1" customWidth="1"/>
    <col min="3338" max="3338" width="13.5" style="89" customWidth="1"/>
    <col min="3339" max="3339" width="8.875" style="89" customWidth="1"/>
    <col min="3340" max="3340" width="14.375" style="89" bestFit="1" customWidth="1"/>
    <col min="3341" max="3584" width="9" style="89"/>
    <col min="3585" max="3585" width="4.25" style="89" customWidth="1"/>
    <col min="3586" max="3586" width="9.375" style="89" customWidth="1"/>
    <col min="3587" max="3587" width="19.375" style="89" customWidth="1"/>
    <col min="3588" max="3588" width="21.375" style="89" customWidth="1"/>
    <col min="3589" max="3589" width="0" style="89" hidden="1" customWidth="1"/>
    <col min="3590" max="3590" width="14.375" style="89" customWidth="1"/>
    <col min="3591" max="3591" width="11.625" style="89" customWidth="1"/>
    <col min="3592" max="3592" width="12.375" style="89" customWidth="1"/>
    <col min="3593" max="3593" width="14.375" style="89" bestFit="1" customWidth="1"/>
    <col min="3594" max="3594" width="13.5" style="89" customWidth="1"/>
    <col min="3595" max="3595" width="8.875" style="89" customWidth="1"/>
    <col min="3596" max="3596" width="14.375" style="89" bestFit="1" customWidth="1"/>
    <col min="3597" max="3840" width="9" style="89"/>
    <col min="3841" max="3841" width="4.25" style="89" customWidth="1"/>
    <col min="3842" max="3842" width="9.375" style="89" customWidth="1"/>
    <col min="3843" max="3843" width="19.375" style="89" customWidth="1"/>
    <col min="3844" max="3844" width="21.375" style="89" customWidth="1"/>
    <col min="3845" max="3845" width="0" style="89" hidden="1" customWidth="1"/>
    <col min="3846" max="3846" width="14.375" style="89" customWidth="1"/>
    <col min="3847" max="3847" width="11.625" style="89" customWidth="1"/>
    <col min="3848" max="3848" width="12.375" style="89" customWidth="1"/>
    <col min="3849" max="3849" width="14.375" style="89" bestFit="1" customWidth="1"/>
    <col min="3850" max="3850" width="13.5" style="89" customWidth="1"/>
    <col min="3851" max="3851" width="8.875" style="89" customWidth="1"/>
    <col min="3852" max="3852" width="14.375" style="89" bestFit="1" customWidth="1"/>
    <col min="3853" max="4096" width="9" style="89"/>
    <col min="4097" max="4097" width="4.25" style="89" customWidth="1"/>
    <col min="4098" max="4098" width="9.375" style="89" customWidth="1"/>
    <col min="4099" max="4099" width="19.375" style="89" customWidth="1"/>
    <col min="4100" max="4100" width="21.375" style="89" customWidth="1"/>
    <col min="4101" max="4101" width="0" style="89" hidden="1" customWidth="1"/>
    <col min="4102" max="4102" width="14.375" style="89" customWidth="1"/>
    <col min="4103" max="4103" width="11.625" style="89" customWidth="1"/>
    <col min="4104" max="4104" width="12.375" style="89" customWidth="1"/>
    <col min="4105" max="4105" width="14.375" style="89" bestFit="1" customWidth="1"/>
    <col min="4106" max="4106" width="13.5" style="89" customWidth="1"/>
    <col min="4107" max="4107" width="8.875" style="89" customWidth="1"/>
    <col min="4108" max="4108" width="14.375" style="89" bestFit="1" customWidth="1"/>
    <col min="4109" max="4352" width="9" style="89"/>
    <col min="4353" max="4353" width="4.25" style="89" customWidth="1"/>
    <col min="4354" max="4354" width="9.375" style="89" customWidth="1"/>
    <col min="4355" max="4355" width="19.375" style="89" customWidth="1"/>
    <col min="4356" max="4356" width="21.375" style="89" customWidth="1"/>
    <col min="4357" max="4357" width="0" style="89" hidden="1" customWidth="1"/>
    <col min="4358" max="4358" width="14.375" style="89" customWidth="1"/>
    <col min="4359" max="4359" width="11.625" style="89" customWidth="1"/>
    <col min="4360" max="4360" width="12.375" style="89" customWidth="1"/>
    <col min="4361" max="4361" width="14.375" style="89" bestFit="1" customWidth="1"/>
    <col min="4362" max="4362" width="13.5" style="89" customWidth="1"/>
    <col min="4363" max="4363" width="8.875" style="89" customWidth="1"/>
    <col min="4364" max="4364" width="14.375" style="89" bestFit="1" customWidth="1"/>
    <col min="4365" max="4608" width="9" style="89"/>
    <col min="4609" max="4609" width="4.25" style="89" customWidth="1"/>
    <col min="4610" max="4610" width="9.375" style="89" customWidth="1"/>
    <col min="4611" max="4611" width="19.375" style="89" customWidth="1"/>
    <col min="4612" max="4612" width="21.375" style="89" customWidth="1"/>
    <col min="4613" max="4613" width="0" style="89" hidden="1" customWidth="1"/>
    <col min="4614" max="4614" width="14.375" style="89" customWidth="1"/>
    <col min="4615" max="4615" width="11.625" style="89" customWidth="1"/>
    <col min="4616" max="4616" width="12.375" style="89" customWidth="1"/>
    <col min="4617" max="4617" width="14.375" style="89" bestFit="1" customWidth="1"/>
    <col min="4618" max="4618" width="13.5" style="89" customWidth="1"/>
    <col min="4619" max="4619" width="8.875" style="89" customWidth="1"/>
    <col min="4620" max="4620" width="14.375" style="89" bestFit="1" customWidth="1"/>
    <col min="4621" max="4864" width="9" style="89"/>
    <col min="4865" max="4865" width="4.25" style="89" customWidth="1"/>
    <col min="4866" max="4866" width="9.375" style="89" customWidth="1"/>
    <col min="4867" max="4867" width="19.375" style="89" customWidth="1"/>
    <col min="4868" max="4868" width="21.375" style="89" customWidth="1"/>
    <col min="4869" max="4869" width="0" style="89" hidden="1" customWidth="1"/>
    <col min="4870" max="4870" width="14.375" style="89" customWidth="1"/>
    <col min="4871" max="4871" width="11.625" style="89" customWidth="1"/>
    <col min="4872" max="4872" width="12.375" style="89" customWidth="1"/>
    <col min="4873" max="4873" width="14.375" style="89" bestFit="1" customWidth="1"/>
    <col min="4874" max="4874" width="13.5" style="89" customWidth="1"/>
    <col min="4875" max="4875" width="8.875" style="89" customWidth="1"/>
    <col min="4876" max="4876" width="14.375" style="89" bestFit="1" customWidth="1"/>
    <col min="4877" max="5120" width="9" style="89"/>
    <col min="5121" max="5121" width="4.25" style="89" customWidth="1"/>
    <col min="5122" max="5122" width="9.375" style="89" customWidth="1"/>
    <col min="5123" max="5123" width="19.375" style="89" customWidth="1"/>
    <col min="5124" max="5124" width="21.375" style="89" customWidth="1"/>
    <col min="5125" max="5125" width="0" style="89" hidden="1" customWidth="1"/>
    <col min="5126" max="5126" width="14.375" style="89" customWidth="1"/>
    <col min="5127" max="5127" width="11.625" style="89" customWidth="1"/>
    <col min="5128" max="5128" width="12.375" style="89" customWidth="1"/>
    <col min="5129" max="5129" width="14.375" style="89" bestFit="1" customWidth="1"/>
    <col min="5130" max="5130" width="13.5" style="89" customWidth="1"/>
    <col min="5131" max="5131" width="8.875" style="89" customWidth="1"/>
    <col min="5132" max="5132" width="14.375" style="89" bestFit="1" customWidth="1"/>
    <col min="5133" max="5376" width="9" style="89"/>
    <col min="5377" max="5377" width="4.25" style="89" customWidth="1"/>
    <col min="5378" max="5378" width="9.375" style="89" customWidth="1"/>
    <col min="5379" max="5379" width="19.375" style="89" customWidth="1"/>
    <col min="5380" max="5380" width="21.375" style="89" customWidth="1"/>
    <col min="5381" max="5381" width="0" style="89" hidden="1" customWidth="1"/>
    <col min="5382" max="5382" width="14.375" style="89" customWidth="1"/>
    <col min="5383" max="5383" width="11.625" style="89" customWidth="1"/>
    <col min="5384" max="5384" width="12.375" style="89" customWidth="1"/>
    <col min="5385" max="5385" width="14.375" style="89" bestFit="1" customWidth="1"/>
    <col min="5386" max="5386" width="13.5" style="89" customWidth="1"/>
    <col min="5387" max="5387" width="8.875" style="89" customWidth="1"/>
    <col min="5388" max="5388" width="14.375" style="89" bestFit="1" customWidth="1"/>
    <col min="5389" max="5632" width="9" style="89"/>
    <col min="5633" max="5633" width="4.25" style="89" customWidth="1"/>
    <col min="5634" max="5634" width="9.375" style="89" customWidth="1"/>
    <col min="5635" max="5635" width="19.375" style="89" customWidth="1"/>
    <col min="5636" max="5636" width="21.375" style="89" customWidth="1"/>
    <col min="5637" max="5637" width="0" style="89" hidden="1" customWidth="1"/>
    <col min="5638" max="5638" width="14.375" style="89" customWidth="1"/>
    <col min="5639" max="5639" width="11.625" style="89" customWidth="1"/>
    <col min="5640" max="5640" width="12.375" style="89" customWidth="1"/>
    <col min="5641" max="5641" width="14.375" style="89" bestFit="1" customWidth="1"/>
    <col min="5642" max="5642" width="13.5" style="89" customWidth="1"/>
    <col min="5643" max="5643" width="8.875" style="89" customWidth="1"/>
    <col min="5644" max="5644" width="14.375" style="89" bestFit="1" customWidth="1"/>
    <col min="5645" max="5888" width="9" style="89"/>
    <col min="5889" max="5889" width="4.25" style="89" customWidth="1"/>
    <col min="5890" max="5890" width="9.375" style="89" customWidth="1"/>
    <col min="5891" max="5891" width="19.375" style="89" customWidth="1"/>
    <col min="5892" max="5892" width="21.375" style="89" customWidth="1"/>
    <col min="5893" max="5893" width="0" style="89" hidden="1" customWidth="1"/>
    <col min="5894" max="5894" width="14.375" style="89" customWidth="1"/>
    <col min="5895" max="5895" width="11.625" style="89" customWidth="1"/>
    <col min="5896" max="5896" width="12.375" style="89" customWidth="1"/>
    <col min="5897" max="5897" width="14.375" style="89" bestFit="1" customWidth="1"/>
    <col min="5898" max="5898" width="13.5" style="89" customWidth="1"/>
    <col min="5899" max="5899" width="8.875" style="89" customWidth="1"/>
    <col min="5900" max="5900" width="14.375" style="89" bestFit="1" customWidth="1"/>
    <col min="5901" max="6144" width="9" style="89"/>
    <col min="6145" max="6145" width="4.25" style="89" customWidth="1"/>
    <col min="6146" max="6146" width="9.375" style="89" customWidth="1"/>
    <col min="6147" max="6147" width="19.375" style="89" customWidth="1"/>
    <col min="6148" max="6148" width="21.375" style="89" customWidth="1"/>
    <col min="6149" max="6149" width="0" style="89" hidden="1" customWidth="1"/>
    <col min="6150" max="6150" width="14.375" style="89" customWidth="1"/>
    <col min="6151" max="6151" width="11.625" style="89" customWidth="1"/>
    <col min="6152" max="6152" width="12.375" style="89" customWidth="1"/>
    <col min="6153" max="6153" width="14.375" style="89" bestFit="1" customWidth="1"/>
    <col min="6154" max="6154" width="13.5" style="89" customWidth="1"/>
    <col min="6155" max="6155" width="8.875" style="89" customWidth="1"/>
    <col min="6156" max="6156" width="14.375" style="89" bestFit="1" customWidth="1"/>
    <col min="6157" max="6400" width="9" style="89"/>
    <col min="6401" max="6401" width="4.25" style="89" customWidth="1"/>
    <col min="6402" max="6402" width="9.375" style="89" customWidth="1"/>
    <col min="6403" max="6403" width="19.375" style="89" customWidth="1"/>
    <col min="6404" max="6404" width="21.375" style="89" customWidth="1"/>
    <col min="6405" max="6405" width="0" style="89" hidden="1" customWidth="1"/>
    <col min="6406" max="6406" width="14.375" style="89" customWidth="1"/>
    <col min="6407" max="6407" width="11.625" style="89" customWidth="1"/>
    <col min="6408" max="6408" width="12.375" style="89" customWidth="1"/>
    <col min="6409" max="6409" width="14.375" style="89" bestFit="1" customWidth="1"/>
    <col min="6410" max="6410" width="13.5" style="89" customWidth="1"/>
    <col min="6411" max="6411" width="8.875" style="89" customWidth="1"/>
    <col min="6412" max="6412" width="14.375" style="89" bestFit="1" customWidth="1"/>
    <col min="6413" max="6656" width="9" style="89"/>
    <col min="6657" max="6657" width="4.25" style="89" customWidth="1"/>
    <col min="6658" max="6658" width="9.375" style="89" customWidth="1"/>
    <col min="6659" max="6659" width="19.375" style="89" customWidth="1"/>
    <col min="6660" max="6660" width="21.375" style="89" customWidth="1"/>
    <col min="6661" max="6661" width="0" style="89" hidden="1" customWidth="1"/>
    <col min="6662" max="6662" width="14.375" style="89" customWidth="1"/>
    <col min="6663" max="6663" width="11.625" style="89" customWidth="1"/>
    <col min="6664" max="6664" width="12.375" style="89" customWidth="1"/>
    <col min="6665" max="6665" width="14.375" style="89" bestFit="1" customWidth="1"/>
    <col min="6666" max="6666" width="13.5" style="89" customWidth="1"/>
    <col min="6667" max="6667" width="8.875" style="89" customWidth="1"/>
    <col min="6668" max="6668" width="14.375" style="89" bestFit="1" customWidth="1"/>
    <col min="6669" max="6912" width="9" style="89"/>
    <col min="6913" max="6913" width="4.25" style="89" customWidth="1"/>
    <col min="6914" max="6914" width="9.375" style="89" customWidth="1"/>
    <col min="6915" max="6915" width="19.375" style="89" customWidth="1"/>
    <col min="6916" max="6916" width="21.375" style="89" customWidth="1"/>
    <col min="6917" max="6917" width="0" style="89" hidden="1" customWidth="1"/>
    <col min="6918" max="6918" width="14.375" style="89" customWidth="1"/>
    <col min="6919" max="6919" width="11.625" style="89" customWidth="1"/>
    <col min="6920" max="6920" width="12.375" style="89" customWidth="1"/>
    <col min="6921" max="6921" width="14.375" style="89" bestFit="1" customWidth="1"/>
    <col min="6922" max="6922" width="13.5" style="89" customWidth="1"/>
    <col min="6923" max="6923" width="8.875" style="89" customWidth="1"/>
    <col min="6924" max="6924" width="14.375" style="89" bestFit="1" customWidth="1"/>
    <col min="6925" max="7168" width="9" style="89"/>
    <col min="7169" max="7169" width="4.25" style="89" customWidth="1"/>
    <col min="7170" max="7170" width="9.375" style="89" customWidth="1"/>
    <col min="7171" max="7171" width="19.375" style="89" customWidth="1"/>
    <col min="7172" max="7172" width="21.375" style="89" customWidth="1"/>
    <col min="7173" max="7173" width="0" style="89" hidden="1" customWidth="1"/>
    <col min="7174" max="7174" width="14.375" style="89" customWidth="1"/>
    <col min="7175" max="7175" width="11.625" style="89" customWidth="1"/>
    <col min="7176" max="7176" width="12.375" style="89" customWidth="1"/>
    <col min="7177" max="7177" width="14.375" style="89" bestFit="1" customWidth="1"/>
    <col min="7178" max="7178" width="13.5" style="89" customWidth="1"/>
    <col min="7179" max="7179" width="8.875" style="89" customWidth="1"/>
    <col min="7180" max="7180" width="14.375" style="89" bestFit="1" customWidth="1"/>
    <col min="7181" max="7424" width="9" style="89"/>
    <col min="7425" max="7425" width="4.25" style="89" customWidth="1"/>
    <col min="7426" max="7426" width="9.375" style="89" customWidth="1"/>
    <col min="7427" max="7427" width="19.375" style="89" customWidth="1"/>
    <col min="7428" max="7428" width="21.375" style="89" customWidth="1"/>
    <col min="7429" max="7429" width="0" style="89" hidden="1" customWidth="1"/>
    <col min="7430" max="7430" width="14.375" style="89" customWidth="1"/>
    <col min="7431" max="7431" width="11.625" style="89" customWidth="1"/>
    <col min="7432" max="7432" width="12.375" style="89" customWidth="1"/>
    <col min="7433" max="7433" width="14.375" style="89" bestFit="1" customWidth="1"/>
    <col min="7434" max="7434" width="13.5" style="89" customWidth="1"/>
    <col min="7435" max="7435" width="8.875" style="89" customWidth="1"/>
    <col min="7436" max="7436" width="14.375" style="89" bestFit="1" customWidth="1"/>
    <col min="7437" max="7680" width="9" style="89"/>
    <col min="7681" max="7681" width="4.25" style="89" customWidth="1"/>
    <col min="7682" max="7682" width="9.375" style="89" customWidth="1"/>
    <col min="7683" max="7683" width="19.375" style="89" customWidth="1"/>
    <col min="7684" max="7684" width="21.375" style="89" customWidth="1"/>
    <col min="7685" max="7685" width="0" style="89" hidden="1" customWidth="1"/>
    <col min="7686" max="7686" width="14.375" style="89" customWidth="1"/>
    <col min="7687" max="7687" width="11.625" style="89" customWidth="1"/>
    <col min="7688" max="7688" width="12.375" style="89" customWidth="1"/>
    <col min="7689" max="7689" width="14.375" style="89" bestFit="1" customWidth="1"/>
    <col min="7690" max="7690" width="13.5" style="89" customWidth="1"/>
    <col min="7691" max="7691" width="8.875" style="89" customWidth="1"/>
    <col min="7692" max="7692" width="14.375" style="89" bestFit="1" customWidth="1"/>
    <col min="7693" max="7936" width="9" style="89"/>
    <col min="7937" max="7937" width="4.25" style="89" customWidth="1"/>
    <col min="7938" max="7938" width="9.375" style="89" customWidth="1"/>
    <col min="7939" max="7939" width="19.375" style="89" customWidth="1"/>
    <col min="7940" max="7940" width="21.375" style="89" customWidth="1"/>
    <col min="7941" max="7941" width="0" style="89" hidden="1" customWidth="1"/>
    <col min="7942" max="7942" width="14.375" style="89" customWidth="1"/>
    <col min="7943" max="7943" width="11.625" style="89" customWidth="1"/>
    <col min="7944" max="7944" width="12.375" style="89" customWidth="1"/>
    <col min="7945" max="7945" width="14.375" style="89" bestFit="1" customWidth="1"/>
    <col min="7946" max="7946" width="13.5" style="89" customWidth="1"/>
    <col min="7947" max="7947" width="8.875" style="89" customWidth="1"/>
    <col min="7948" max="7948" width="14.375" style="89" bestFit="1" customWidth="1"/>
    <col min="7949" max="8192" width="9" style="89"/>
    <col min="8193" max="8193" width="4.25" style="89" customWidth="1"/>
    <col min="8194" max="8194" width="9.375" style="89" customWidth="1"/>
    <col min="8195" max="8195" width="19.375" style="89" customWidth="1"/>
    <col min="8196" max="8196" width="21.375" style="89" customWidth="1"/>
    <col min="8197" max="8197" width="0" style="89" hidden="1" customWidth="1"/>
    <col min="8198" max="8198" width="14.375" style="89" customWidth="1"/>
    <col min="8199" max="8199" width="11.625" style="89" customWidth="1"/>
    <col min="8200" max="8200" width="12.375" style="89" customWidth="1"/>
    <col min="8201" max="8201" width="14.375" style="89" bestFit="1" customWidth="1"/>
    <col min="8202" max="8202" width="13.5" style="89" customWidth="1"/>
    <col min="8203" max="8203" width="8.875" style="89" customWidth="1"/>
    <col min="8204" max="8204" width="14.375" style="89" bestFit="1" customWidth="1"/>
    <col min="8205" max="8448" width="9" style="89"/>
    <col min="8449" max="8449" width="4.25" style="89" customWidth="1"/>
    <col min="8450" max="8450" width="9.375" style="89" customWidth="1"/>
    <col min="8451" max="8451" width="19.375" style="89" customWidth="1"/>
    <col min="8452" max="8452" width="21.375" style="89" customWidth="1"/>
    <col min="8453" max="8453" width="0" style="89" hidden="1" customWidth="1"/>
    <col min="8454" max="8454" width="14.375" style="89" customWidth="1"/>
    <col min="8455" max="8455" width="11.625" style="89" customWidth="1"/>
    <col min="8456" max="8456" width="12.375" style="89" customWidth="1"/>
    <col min="8457" max="8457" width="14.375" style="89" bestFit="1" customWidth="1"/>
    <col min="8458" max="8458" width="13.5" style="89" customWidth="1"/>
    <col min="8459" max="8459" width="8.875" style="89" customWidth="1"/>
    <col min="8460" max="8460" width="14.375" style="89" bestFit="1" customWidth="1"/>
    <col min="8461" max="8704" width="9" style="89"/>
    <col min="8705" max="8705" width="4.25" style="89" customWidth="1"/>
    <col min="8706" max="8706" width="9.375" style="89" customWidth="1"/>
    <col min="8707" max="8707" width="19.375" style="89" customWidth="1"/>
    <col min="8708" max="8708" width="21.375" style="89" customWidth="1"/>
    <col min="8709" max="8709" width="0" style="89" hidden="1" customWidth="1"/>
    <col min="8710" max="8710" width="14.375" style="89" customWidth="1"/>
    <col min="8711" max="8711" width="11.625" style="89" customWidth="1"/>
    <col min="8712" max="8712" width="12.375" style="89" customWidth="1"/>
    <col min="8713" max="8713" width="14.375" style="89" bestFit="1" customWidth="1"/>
    <col min="8714" max="8714" width="13.5" style="89" customWidth="1"/>
    <col min="8715" max="8715" width="8.875" style="89" customWidth="1"/>
    <col min="8716" max="8716" width="14.375" style="89" bestFit="1" customWidth="1"/>
    <col min="8717" max="8960" width="9" style="89"/>
    <col min="8961" max="8961" width="4.25" style="89" customWidth="1"/>
    <col min="8962" max="8962" width="9.375" style="89" customWidth="1"/>
    <col min="8963" max="8963" width="19.375" style="89" customWidth="1"/>
    <col min="8964" max="8964" width="21.375" style="89" customWidth="1"/>
    <col min="8965" max="8965" width="0" style="89" hidden="1" customWidth="1"/>
    <col min="8966" max="8966" width="14.375" style="89" customWidth="1"/>
    <col min="8967" max="8967" width="11.625" style="89" customWidth="1"/>
    <col min="8968" max="8968" width="12.375" style="89" customWidth="1"/>
    <col min="8969" max="8969" width="14.375" style="89" bestFit="1" customWidth="1"/>
    <col min="8970" max="8970" width="13.5" style="89" customWidth="1"/>
    <col min="8971" max="8971" width="8.875" style="89" customWidth="1"/>
    <col min="8972" max="8972" width="14.375" style="89" bestFit="1" customWidth="1"/>
    <col min="8973" max="9216" width="9" style="89"/>
    <col min="9217" max="9217" width="4.25" style="89" customWidth="1"/>
    <col min="9218" max="9218" width="9.375" style="89" customWidth="1"/>
    <col min="9219" max="9219" width="19.375" style="89" customWidth="1"/>
    <col min="9220" max="9220" width="21.375" style="89" customWidth="1"/>
    <col min="9221" max="9221" width="0" style="89" hidden="1" customWidth="1"/>
    <col min="9222" max="9222" width="14.375" style="89" customWidth="1"/>
    <col min="9223" max="9223" width="11.625" style="89" customWidth="1"/>
    <col min="9224" max="9224" width="12.375" style="89" customWidth="1"/>
    <col min="9225" max="9225" width="14.375" style="89" bestFit="1" customWidth="1"/>
    <col min="9226" max="9226" width="13.5" style="89" customWidth="1"/>
    <col min="9227" max="9227" width="8.875" style="89" customWidth="1"/>
    <col min="9228" max="9228" width="14.375" style="89" bestFit="1" customWidth="1"/>
    <col min="9229" max="9472" width="9" style="89"/>
    <col min="9473" max="9473" width="4.25" style="89" customWidth="1"/>
    <col min="9474" max="9474" width="9.375" style="89" customWidth="1"/>
    <col min="9475" max="9475" width="19.375" style="89" customWidth="1"/>
    <col min="9476" max="9476" width="21.375" style="89" customWidth="1"/>
    <col min="9477" max="9477" width="0" style="89" hidden="1" customWidth="1"/>
    <col min="9478" max="9478" width="14.375" style="89" customWidth="1"/>
    <col min="9479" max="9479" width="11.625" style="89" customWidth="1"/>
    <col min="9480" max="9480" width="12.375" style="89" customWidth="1"/>
    <col min="9481" max="9481" width="14.375" style="89" bestFit="1" customWidth="1"/>
    <col min="9482" max="9482" width="13.5" style="89" customWidth="1"/>
    <col min="9483" max="9483" width="8.875" style="89" customWidth="1"/>
    <col min="9484" max="9484" width="14.375" style="89" bestFit="1" customWidth="1"/>
    <col min="9485" max="9728" width="9" style="89"/>
    <col min="9729" max="9729" width="4.25" style="89" customWidth="1"/>
    <col min="9730" max="9730" width="9.375" style="89" customWidth="1"/>
    <col min="9731" max="9731" width="19.375" style="89" customWidth="1"/>
    <col min="9732" max="9732" width="21.375" style="89" customWidth="1"/>
    <col min="9733" max="9733" width="0" style="89" hidden="1" customWidth="1"/>
    <col min="9734" max="9734" width="14.375" style="89" customWidth="1"/>
    <col min="9735" max="9735" width="11.625" style="89" customWidth="1"/>
    <col min="9736" max="9736" width="12.375" style="89" customWidth="1"/>
    <col min="9737" max="9737" width="14.375" style="89" bestFit="1" customWidth="1"/>
    <col min="9738" max="9738" width="13.5" style="89" customWidth="1"/>
    <col min="9739" max="9739" width="8.875" style="89" customWidth="1"/>
    <col min="9740" max="9740" width="14.375" style="89" bestFit="1" customWidth="1"/>
    <col min="9741" max="9984" width="9" style="89"/>
    <col min="9985" max="9985" width="4.25" style="89" customWidth="1"/>
    <col min="9986" max="9986" width="9.375" style="89" customWidth="1"/>
    <col min="9987" max="9987" width="19.375" style="89" customWidth="1"/>
    <col min="9988" max="9988" width="21.375" style="89" customWidth="1"/>
    <col min="9989" max="9989" width="0" style="89" hidden="1" customWidth="1"/>
    <col min="9990" max="9990" width="14.375" style="89" customWidth="1"/>
    <col min="9991" max="9991" width="11.625" style="89" customWidth="1"/>
    <col min="9992" max="9992" width="12.375" style="89" customWidth="1"/>
    <col min="9993" max="9993" width="14.375" style="89" bestFit="1" customWidth="1"/>
    <col min="9994" max="9994" width="13.5" style="89" customWidth="1"/>
    <col min="9995" max="9995" width="8.875" style="89" customWidth="1"/>
    <col min="9996" max="9996" width="14.375" style="89" bestFit="1" customWidth="1"/>
    <col min="9997" max="10240" width="9" style="89"/>
    <col min="10241" max="10241" width="4.25" style="89" customWidth="1"/>
    <col min="10242" max="10242" width="9.375" style="89" customWidth="1"/>
    <col min="10243" max="10243" width="19.375" style="89" customWidth="1"/>
    <col min="10244" max="10244" width="21.375" style="89" customWidth="1"/>
    <col min="10245" max="10245" width="0" style="89" hidden="1" customWidth="1"/>
    <col min="10246" max="10246" width="14.375" style="89" customWidth="1"/>
    <col min="10247" max="10247" width="11.625" style="89" customWidth="1"/>
    <col min="10248" max="10248" width="12.375" style="89" customWidth="1"/>
    <col min="10249" max="10249" width="14.375" style="89" bestFit="1" customWidth="1"/>
    <col min="10250" max="10250" width="13.5" style="89" customWidth="1"/>
    <col min="10251" max="10251" width="8.875" style="89" customWidth="1"/>
    <col min="10252" max="10252" width="14.375" style="89" bestFit="1" customWidth="1"/>
    <col min="10253" max="10496" width="9" style="89"/>
    <col min="10497" max="10497" width="4.25" style="89" customWidth="1"/>
    <col min="10498" max="10498" width="9.375" style="89" customWidth="1"/>
    <col min="10499" max="10499" width="19.375" style="89" customWidth="1"/>
    <col min="10500" max="10500" width="21.375" style="89" customWidth="1"/>
    <col min="10501" max="10501" width="0" style="89" hidden="1" customWidth="1"/>
    <col min="10502" max="10502" width="14.375" style="89" customWidth="1"/>
    <col min="10503" max="10503" width="11.625" style="89" customWidth="1"/>
    <col min="10504" max="10504" width="12.375" style="89" customWidth="1"/>
    <col min="10505" max="10505" width="14.375" style="89" bestFit="1" customWidth="1"/>
    <col min="10506" max="10506" width="13.5" style="89" customWidth="1"/>
    <col min="10507" max="10507" width="8.875" style="89" customWidth="1"/>
    <col min="10508" max="10508" width="14.375" style="89" bestFit="1" customWidth="1"/>
    <col min="10509" max="10752" width="9" style="89"/>
    <col min="10753" max="10753" width="4.25" style="89" customWidth="1"/>
    <col min="10754" max="10754" width="9.375" style="89" customWidth="1"/>
    <col min="10755" max="10755" width="19.375" style="89" customWidth="1"/>
    <col min="10756" max="10756" width="21.375" style="89" customWidth="1"/>
    <col min="10757" max="10757" width="0" style="89" hidden="1" customWidth="1"/>
    <col min="10758" max="10758" width="14.375" style="89" customWidth="1"/>
    <col min="10759" max="10759" width="11.625" style="89" customWidth="1"/>
    <col min="10760" max="10760" width="12.375" style="89" customWidth="1"/>
    <col min="10761" max="10761" width="14.375" style="89" bestFit="1" customWidth="1"/>
    <col min="10762" max="10762" width="13.5" style="89" customWidth="1"/>
    <col min="10763" max="10763" width="8.875" style="89" customWidth="1"/>
    <col min="10764" max="10764" width="14.375" style="89" bestFit="1" customWidth="1"/>
    <col min="10765" max="11008" width="9" style="89"/>
    <col min="11009" max="11009" width="4.25" style="89" customWidth="1"/>
    <col min="11010" max="11010" width="9.375" style="89" customWidth="1"/>
    <col min="11011" max="11011" width="19.375" style="89" customWidth="1"/>
    <col min="11012" max="11012" width="21.375" style="89" customWidth="1"/>
    <col min="11013" max="11013" width="0" style="89" hidden="1" customWidth="1"/>
    <col min="11014" max="11014" width="14.375" style="89" customWidth="1"/>
    <col min="11015" max="11015" width="11.625" style="89" customWidth="1"/>
    <col min="11016" max="11016" width="12.375" style="89" customWidth="1"/>
    <col min="11017" max="11017" width="14.375" style="89" bestFit="1" customWidth="1"/>
    <col min="11018" max="11018" width="13.5" style="89" customWidth="1"/>
    <col min="11019" max="11019" width="8.875" style="89" customWidth="1"/>
    <col min="11020" max="11020" width="14.375" style="89" bestFit="1" customWidth="1"/>
    <col min="11021" max="11264" width="9" style="89"/>
    <col min="11265" max="11265" width="4.25" style="89" customWidth="1"/>
    <col min="11266" max="11266" width="9.375" style="89" customWidth="1"/>
    <col min="11267" max="11267" width="19.375" style="89" customWidth="1"/>
    <col min="11268" max="11268" width="21.375" style="89" customWidth="1"/>
    <col min="11269" max="11269" width="0" style="89" hidden="1" customWidth="1"/>
    <col min="11270" max="11270" width="14.375" style="89" customWidth="1"/>
    <col min="11271" max="11271" width="11.625" style="89" customWidth="1"/>
    <col min="11272" max="11272" width="12.375" style="89" customWidth="1"/>
    <col min="11273" max="11273" width="14.375" style="89" bestFit="1" customWidth="1"/>
    <col min="11274" max="11274" width="13.5" style="89" customWidth="1"/>
    <col min="11275" max="11275" width="8.875" style="89" customWidth="1"/>
    <col min="11276" max="11276" width="14.375" style="89" bestFit="1" customWidth="1"/>
    <col min="11277" max="11520" width="9" style="89"/>
    <col min="11521" max="11521" width="4.25" style="89" customWidth="1"/>
    <col min="11522" max="11522" width="9.375" style="89" customWidth="1"/>
    <col min="11523" max="11523" width="19.375" style="89" customWidth="1"/>
    <col min="11524" max="11524" width="21.375" style="89" customWidth="1"/>
    <col min="11525" max="11525" width="0" style="89" hidden="1" customWidth="1"/>
    <col min="11526" max="11526" width="14.375" style="89" customWidth="1"/>
    <col min="11527" max="11527" width="11.625" style="89" customWidth="1"/>
    <col min="11528" max="11528" width="12.375" style="89" customWidth="1"/>
    <col min="11529" max="11529" width="14.375" style="89" bestFit="1" customWidth="1"/>
    <col min="11530" max="11530" width="13.5" style="89" customWidth="1"/>
    <col min="11531" max="11531" width="8.875" style="89" customWidth="1"/>
    <col min="11532" max="11532" width="14.375" style="89" bestFit="1" customWidth="1"/>
    <col min="11533" max="11776" width="9" style="89"/>
    <col min="11777" max="11777" width="4.25" style="89" customWidth="1"/>
    <col min="11778" max="11778" width="9.375" style="89" customWidth="1"/>
    <col min="11779" max="11779" width="19.375" style="89" customWidth="1"/>
    <col min="11780" max="11780" width="21.375" style="89" customWidth="1"/>
    <col min="11781" max="11781" width="0" style="89" hidden="1" customWidth="1"/>
    <col min="11782" max="11782" width="14.375" style="89" customWidth="1"/>
    <col min="11783" max="11783" width="11.625" style="89" customWidth="1"/>
    <col min="11784" max="11784" width="12.375" style="89" customWidth="1"/>
    <col min="11785" max="11785" width="14.375" style="89" bestFit="1" customWidth="1"/>
    <col min="11786" max="11786" width="13.5" style="89" customWidth="1"/>
    <col min="11787" max="11787" width="8.875" style="89" customWidth="1"/>
    <col min="11788" max="11788" width="14.375" style="89" bestFit="1" customWidth="1"/>
    <col min="11789" max="12032" width="9" style="89"/>
    <col min="12033" max="12033" width="4.25" style="89" customWidth="1"/>
    <col min="12034" max="12034" width="9.375" style="89" customWidth="1"/>
    <col min="12035" max="12035" width="19.375" style="89" customWidth="1"/>
    <col min="12036" max="12036" width="21.375" style="89" customWidth="1"/>
    <col min="12037" max="12037" width="0" style="89" hidden="1" customWidth="1"/>
    <col min="12038" max="12038" width="14.375" style="89" customWidth="1"/>
    <col min="12039" max="12039" width="11.625" style="89" customWidth="1"/>
    <col min="12040" max="12040" width="12.375" style="89" customWidth="1"/>
    <col min="12041" max="12041" width="14.375" style="89" bestFit="1" customWidth="1"/>
    <col min="12042" max="12042" width="13.5" style="89" customWidth="1"/>
    <col min="12043" max="12043" width="8.875" style="89" customWidth="1"/>
    <col min="12044" max="12044" width="14.375" style="89" bestFit="1" customWidth="1"/>
    <col min="12045" max="12288" width="9" style="89"/>
    <col min="12289" max="12289" width="4.25" style="89" customWidth="1"/>
    <col min="12290" max="12290" width="9.375" style="89" customWidth="1"/>
    <col min="12291" max="12291" width="19.375" style="89" customWidth="1"/>
    <col min="12292" max="12292" width="21.375" style="89" customWidth="1"/>
    <col min="12293" max="12293" width="0" style="89" hidden="1" customWidth="1"/>
    <col min="12294" max="12294" width="14.375" style="89" customWidth="1"/>
    <col min="12295" max="12295" width="11.625" style="89" customWidth="1"/>
    <col min="12296" max="12296" width="12.375" style="89" customWidth="1"/>
    <col min="12297" max="12297" width="14.375" style="89" bestFit="1" customWidth="1"/>
    <col min="12298" max="12298" width="13.5" style="89" customWidth="1"/>
    <col min="12299" max="12299" width="8.875" style="89" customWidth="1"/>
    <col min="12300" max="12300" width="14.375" style="89" bestFit="1" customWidth="1"/>
    <col min="12301" max="12544" width="9" style="89"/>
    <col min="12545" max="12545" width="4.25" style="89" customWidth="1"/>
    <col min="12546" max="12546" width="9.375" style="89" customWidth="1"/>
    <col min="12547" max="12547" width="19.375" style="89" customWidth="1"/>
    <col min="12548" max="12548" width="21.375" style="89" customWidth="1"/>
    <col min="12549" max="12549" width="0" style="89" hidden="1" customWidth="1"/>
    <col min="12550" max="12550" width="14.375" style="89" customWidth="1"/>
    <col min="12551" max="12551" width="11.625" style="89" customWidth="1"/>
    <col min="12552" max="12552" width="12.375" style="89" customWidth="1"/>
    <col min="12553" max="12553" width="14.375" style="89" bestFit="1" customWidth="1"/>
    <col min="12554" max="12554" width="13.5" style="89" customWidth="1"/>
    <col min="12555" max="12555" width="8.875" style="89" customWidth="1"/>
    <col min="12556" max="12556" width="14.375" style="89" bestFit="1" customWidth="1"/>
    <col min="12557" max="12800" width="9" style="89"/>
    <col min="12801" max="12801" width="4.25" style="89" customWidth="1"/>
    <col min="12802" max="12802" width="9.375" style="89" customWidth="1"/>
    <col min="12803" max="12803" width="19.375" style="89" customWidth="1"/>
    <col min="12804" max="12804" width="21.375" style="89" customWidth="1"/>
    <col min="12805" max="12805" width="0" style="89" hidden="1" customWidth="1"/>
    <col min="12806" max="12806" width="14.375" style="89" customWidth="1"/>
    <col min="12807" max="12807" width="11.625" style="89" customWidth="1"/>
    <col min="12808" max="12808" width="12.375" style="89" customWidth="1"/>
    <col min="12809" max="12809" width="14.375" style="89" bestFit="1" customWidth="1"/>
    <col min="12810" max="12810" width="13.5" style="89" customWidth="1"/>
    <col min="12811" max="12811" width="8.875" style="89" customWidth="1"/>
    <col min="12812" max="12812" width="14.375" style="89" bestFit="1" customWidth="1"/>
    <col min="12813" max="13056" width="9" style="89"/>
    <col min="13057" max="13057" width="4.25" style="89" customWidth="1"/>
    <col min="13058" max="13058" width="9.375" style="89" customWidth="1"/>
    <col min="13059" max="13059" width="19.375" style="89" customWidth="1"/>
    <col min="13060" max="13060" width="21.375" style="89" customWidth="1"/>
    <col min="13061" max="13061" width="0" style="89" hidden="1" customWidth="1"/>
    <col min="13062" max="13062" width="14.375" style="89" customWidth="1"/>
    <col min="13063" max="13063" width="11.625" style="89" customWidth="1"/>
    <col min="13064" max="13064" width="12.375" style="89" customWidth="1"/>
    <col min="13065" max="13065" width="14.375" style="89" bestFit="1" customWidth="1"/>
    <col min="13066" max="13066" width="13.5" style="89" customWidth="1"/>
    <col min="13067" max="13067" width="8.875" style="89" customWidth="1"/>
    <col min="13068" max="13068" width="14.375" style="89" bestFit="1" customWidth="1"/>
    <col min="13069" max="13312" width="9" style="89"/>
    <col min="13313" max="13313" width="4.25" style="89" customWidth="1"/>
    <col min="13314" max="13314" width="9.375" style="89" customWidth="1"/>
    <col min="13315" max="13315" width="19.375" style="89" customWidth="1"/>
    <col min="13316" max="13316" width="21.375" style="89" customWidth="1"/>
    <col min="13317" max="13317" width="0" style="89" hidden="1" customWidth="1"/>
    <col min="13318" max="13318" width="14.375" style="89" customWidth="1"/>
    <col min="13319" max="13319" width="11.625" style="89" customWidth="1"/>
    <col min="13320" max="13320" width="12.375" style="89" customWidth="1"/>
    <col min="13321" max="13321" width="14.375" style="89" bestFit="1" customWidth="1"/>
    <col min="13322" max="13322" width="13.5" style="89" customWidth="1"/>
    <col min="13323" max="13323" width="8.875" style="89" customWidth="1"/>
    <col min="13324" max="13324" width="14.375" style="89" bestFit="1" customWidth="1"/>
    <col min="13325" max="13568" width="9" style="89"/>
    <col min="13569" max="13569" width="4.25" style="89" customWidth="1"/>
    <col min="13570" max="13570" width="9.375" style="89" customWidth="1"/>
    <col min="13571" max="13571" width="19.375" style="89" customWidth="1"/>
    <col min="13572" max="13572" width="21.375" style="89" customWidth="1"/>
    <col min="13573" max="13573" width="0" style="89" hidden="1" customWidth="1"/>
    <col min="13574" max="13574" width="14.375" style="89" customWidth="1"/>
    <col min="13575" max="13575" width="11.625" style="89" customWidth="1"/>
    <col min="13576" max="13576" width="12.375" style="89" customWidth="1"/>
    <col min="13577" max="13577" width="14.375" style="89" bestFit="1" customWidth="1"/>
    <col min="13578" max="13578" width="13.5" style="89" customWidth="1"/>
    <col min="13579" max="13579" width="8.875" style="89" customWidth="1"/>
    <col min="13580" max="13580" width="14.375" style="89" bestFit="1" customWidth="1"/>
    <col min="13581" max="13824" width="9" style="89"/>
    <col min="13825" max="13825" width="4.25" style="89" customWidth="1"/>
    <col min="13826" max="13826" width="9.375" style="89" customWidth="1"/>
    <col min="13827" max="13827" width="19.375" style="89" customWidth="1"/>
    <col min="13828" max="13828" width="21.375" style="89" customWidth="1"/>
    <col min="13829" max="13829" width="0" style="89" hidden="1" customWidth="1"/>
    <col min="13830" max="13830" width="14.375" style="89" customWidth="1"/>
    <col min="13831" max="13831" width="11.625" style="89" customWidth="1"/>
    <col min="13832" max="13832" width="12.375" style="89" customWidth="1"/>
    <col min="13833" max="13833" width="14.375" style="89" bestFit="1" customWidth="1"/>
    <col min="13834" max="13834" width="13.5" style="89" customWidth="1"/>
    <col min="13835" max="13835" width="8.875" style="89" customWidth="1"/>
    <col min="13836" max="13836" width="14.375" style="89" bestFit="1" customWidth="1"/>
    <col min="13837" max="14080" width="9" style="89"/>
    <col min="14081" max="14081" width="4.25" style="89" customWidth="1"/>
    <col min="14082" max="14082" width="9.375" style="89" customWidth="1"/>
    <col min="14083" max="14083" width="19.375" style="89" customWidth="1"/>
    <col min="14084" max="14084" width="21.375" style="89" customWidth="1"/>
    <col min="14085" max="14085" width="0" style="89" hidden="1" customWidth="1"/>
    <col min="14086" max="14086" width="14.375" style="89" customWidth="1"/>
    <col min="14087" max="14087" width="11.625" style="89" customWidth="1"/>
    <col min="14088" max="14088" width="12.375" style="89" customWidth="1"/>
    <col min="14089" max="14089" width="14.375" style="89" bestFit="1" customWidth="1"/>
    <col min="14090" max="14090" width="13.5" style="89" customWidth="1"/>
    <col min="14091" max="14091" width="8.875" style="89" customWidth="1"/>
    <col min="14092" max="14092" width="14.375" style="89" bestFit="1" customWidth="1"/>
    <col min="14093" max="14336" width="9" style="89"/>
    <col min="14337" max="14337" width="4.25" style="89" customWidth="1"/>
    <col min="14338" max="14338" width="9.375" style="89" customWidth="1"/>
    <col min="14339" max="14339" width="19.375" style="89" customWidth="1"/>
    <col min="14340" max="14340" width="21.375" style="89" customWidth="1"/>
    <col min="14341" max="14341" width="0" style="89" hidden="1" customWidth="1"/>
    <col min="14342" max="14342" width="14.375" style="89" customWidth="1"/>
    <col min="14343" max="14343" width="11.625" style="89" customWidth="1"/>
    <col min="14344" max="14344" width="12.375" style="89" customWidth="1"/>
    <col min="14345" max="14345" width="14.375" style="89" bestFit="1" customWidth="1"/>
    <col min="14346" max="14346" width="13.5" style="89" customWidth="1"/>
    <col min="14347" max="14347" width="8.875" style="89" customWidth="1"/>
    <col min="14348" max="14348" width="14.375" style="89" bestFit="1" customWidth="1"/>
    <col min="14349" max="14592" width="9" style="89"/>
    <col min="14593" max="14593" width="4.25" style="89" customWidth="1"/>
    <col min="14594" max="14594" width="9.375" style="89" customWidth="1"/>
    <col min="14595" max="14595" width="19.375" style="89" customWidth="1"/>
    <col min="14596" max="14596" width="21.375" style="89" customWidth="1"/>
    <col min="14597" max="14597" width="0" style="89" hidden="1" customWidth="1"/>
    <col min="14598" max="14598" width="14.375" style="89" customWidth="1"/>
    <col min="14599" max="14599" width="11.625" style="89" customWidth="1"/>
    <col min="14600" max="14600" width="12.375" style="89" customWidth="1"/>
    <col min="14601" max="14601" width="14.375" style="89" bestFit="1" customWidth="1"/>
    <col min="14602" max="14602" width="13.5" style="89" customWidth="1"/>
    <col min="14603" max="14603" width="8.875" style="89" customWidth="1"/>
    <col min="14604" max="14604" width="14.375" style="89" bestFit="1" customWidth="1"/>
    <col min="14605" max="14848" width="9" style="89"/>
    <col min="14849" max="14849" width="4.25" style="89" customWidth="1"/>
    <col min="14850" max="14850" width="9.375" style="89" customWidth="1"/>
    <col min="14851" max="14851" width="19.375" style="89" customWidth="1"/>
    <col min="14852" max="14852" width="21.375" style="89" customWidth="1"/>
    <col min="14853" max="14853" width="0" style="89" hidden="1" customWidth="1"/>
    <col min="14854" max="14854" width="14.375" style="89" customWidth="1"/>
    <col min="14855" max="14855" width="11.625" style="89" customWidth="1"/>
    <col min="14856" max="14856" width="12.375" style="89" customWidth="1"/>
    <col min="14857" max="14857" width="14.375" style="89" bestFit="1" customWidth="1"/>
    <col min="14858" max="14858" width="13.5" style="89" customWidth="1"/>
    <col min="14859" max="14859" width="8.875" style="89" customWidth="1"/>
    <col min="14860" max="14860" width="14.375" style="89" bestFit="1" customWidth="1"/>
    <col min="14861" max="15104" width="9" style="89"/>
    <col min="15105" max="15105" width="4.25" style="89" customWidth="1"/>
    <col min="15106" max="15106" width="9.375" style="89" customWidth="1"/>
    <col min="15107" max="15107" width="19.375" style="89" customWidth="1"/>
    <col min="15108" max="15108" width="21.375" style="89" customWidth="1"/>
    <col min="15109" max="15109" width="0" style="89" hidden="1" customWidth="1"/>
    <col min="15110" max="15110" width="14.375" style="89" customWidth="1"/>
    <col min="15111" max="15111" width="11.625" style="89" customWidth="1"/>
    <col min="15112" max="15112" width="12.375" style="89" customWidth="1"/>
    <col min="15113" max="15113" width="14.375" style="89" bestFit="1" customWidth="1"/>
    <col min="15114" max="15114" width="13.5" style="89" customWidth="1"/>
    <col min="15115" max="15115" width="8.875" style="89" customWidth="1"/>
    <col min="15116" max="15116" width="14.375" style="89" bestFit="1" customWidth="1"/>
    <col min="15117" max="15360" width="9" style="89"/>
    <col min="15361" max="15361" width="4.25" style="89" customWidth="1"/>
    <col min="15362" max="15362" width="9.375" style="89" customWidth="1"/>
    <col min="15363" max="15363" width="19.375" style="89" customWidth="1"/>
    <col min="15364" max="15364" width="21.375" style="89" customWidth="1"/>
    <col min="15365" max="15365" width="0" style="89" hidden="1" customWidth="1"/>
    <col min="15366" max="15366" width="14.375" style="89" customWidth="1"/>
    <col min="15367" max="15367" width="11.625" style="89" customWidth="1"/>
    <col min="15368" max="15368" width="12.375" style="89" customWidth="1"/>
    <col min="15369" max="15369" width="14.375" style="89" bestFit="1" customWidth="1"/>
    <col min="15370" max="15370" width="13.5" style="89" customWidth="1"/>
    <col min="15371" max="15371" width="8.875" style="89" customWidth="1"/>
    <col min="15372" max="15372" width="14.375" style="89" bestFit="1" customWidth="1"/>
    <col min="15373" max="15616" width="9" style="89"/>
    <col min="15617" max="15617" width="4.25" style="89" customWidth="1"/>
    <col min="15618" max="15618" width="9.375" style="89" customWidth="1"/>
    <col min="15619" max="15619" width="19.375" style="89" customWidth="1"/>
    <col min="15620" max="15620" width="21.375" style="89" customWidth="1"/>
    <col min="15621" max="15621" width="0" style="89" hidden="1" customWidth="1"/>
    <col min="15622" max="15622" width="14.375" style="89" customWidth="1"/>
    <col min="15623" max="15623" width="11.625" style="89" customWidth="1"/>
    <col min="15624" max="15624" width="12.375" style="89" customWidth="1"/>
    <col min="15625" max="15625" width="14.375" style="89" bestFit="1" customWidth="1"/>
    <col min="15626" max="15626" width="13.5" style="89" customWidth="1"/>
    <col min="15627" max="15627" width="8.875" style="89" customWidth="1"/>
    <col min="15628" max="15628" width="14.375" style="89" bestFit="1" customWidth="1"/>
    <col min="15629" max="15872" width="9" style="89"/>
    <col min="15873" max="15873" width="4.25" style="89" customWidth="1"/>
    <col min="15874" max="15874" width="9.375" style="89" customWidth="1"/>
    <col min="15875" max="15875" width="19.375" style="89" customWidth="1"/>
    <col min="15876" max="15876" width="21.375" style="89" customWidth="1"/>
    <col min="15877" max="15877" width="0" style="89" hidden="1" customWidth="1"/>
    <col min="15878" max="15878" width="14.375" style="89" customWidth="1"/>
    <col min="15879" max="15879" width="11.625" style="89" customWidth="1"/>
    <col min="15880" max="15880" width="12.375" style="89" customWidth="1"/>
    <col min="15881" max="15881" width="14.375" style="89" bestFit="1" customWidth="1"/>
    <col min="15882" max="15882" width="13.5" style="89" customWidth="1"/>
    <col min="15883" max="15883" width="8.875" style="89" customWidth="1"/>
    <col min="15884" max="15884" width="14.375" style="89" bestFit="1" customWidth="1"/>
    <col min="15885" max="16128" width="9" style="89"/>
    <col min="16129" max="16129" width="4.25" style="89" customWidth="1"/>
    <col min="16130" max="16130" width="9.375" style="89" customWidth="1"/>
    <col min="16131" max="16131" width="19.375" style="89" customWidth="1"/>
    <col min="16132" max="16132" width="21.375" style="89" customWidth="1"/>
    <col min="16133" max="16133" width="0" style="89" hidden="1" customWidth="1"/>
    <col min="16134" max="16134" width="14.375" style="89" customWidth="1"/>
    <col min="16135" max="16135" width="11.625" style="89" customWidth="1"/>
    <col min="16136" max="16136" width="12.375" style="89" customWidth="1"/>
    <col min="16137" max="16137" width="14.375" style="89" bestFit="1" customWidth="1"/>
    <col min="16138" max="16138" width="13.5" style="89" customWidth="1"/>
    <col min="16139" max="16139" width="8.875" style="89" customWidth="1"/>
    <col min="16140" max="16140" width="14.375" style="89" bestFit="1" customWidth="1"/>
    <col min="16141" max="16384" width="9" style="89"/>
  </cols>
  <sheetData>
    <row r="1" spans="1:12" ht="18.75" customHeight="1">
      <c r="A1" s="177" t="s">
        <v>6</v>
      </c>
      <c r="B1" s="177"/>
      <c r="C1" s="177"/>
      <c r="D1" s="84"/>
      <c r="E1" s="84"/>
      <c r="F1" s="85"/>
      <c r="G1" s="84"/>
      <c r="H1" s="86"/>
      <c r="I1" s="87"/>
      <c r="J1" s="88" t="s">
        <v>7</v>
      </c>
      <c r="K1" s="84" t="s">
        <v>8</v>
      </c>
    </row>
    <row r="2" spans="1:12" ht="21" customHeight="1">
      <c r="A2" s="90"/>
      <c r="B2" s="91"/>
      <c r="C2" s="90"/>
      <c r="D2" s="84"/>
      <c r="E2" s="84"/>
      <c r="F2" s="85"/>
      <c r="G2" s="84"/>
      <c r="H2" s="86"/>
      <c r="I2" s="87"/>
      <c r="J2" s="88"/>
      <c r="K2" s="84"/>
    </row>
    <row r="3" spans="1:12" ht="24.75" customHeight="1">
      <c r="A3" s="178" t="s">
        <v>9</v>
      </c>
      <c r="B3" s="178"/>
      <c r="C3" s="178"/>
      <c r="D3" s="178"/>
      <c r="E3" s="178"/>
      <c r="F3" s="178"/>
      <c r="G3" s="178"/>
      <c r="H3" s="178"/>
      <c r="I3" s="178"/>
      <c r="J3" s="178"/>
      <c r="K3" s="178"/>
    </row>
    <row r="4" spans="1:12" ht="20.25" customHeight="1">
      <c r="A4" s="92"/>
      <c r="B4" s="93"/>
      <c r="C4" s="92"/>
      <c r="D4" s="94"/>
      <c r="E4" s="94"/>
      <c r="F4" s="92"/>
      <c r="G4" s="94"/>
      <c r="H4" s="95"/>
      <c r="I4" s="96"/>
      <c r="J4" s="97"/>
      <c r="K4" s="98"/>
    </row>
    <row r="5" spans="1:12" ht="23.25" customHeight="1">
      <c r="A5" s="133" t="s">
        <v>10</v>
      </c>
      <c r="B5" s="135" t="s">
        <v>11</v>
      </c>
      <c r="C5" s="137" t="s">
        <v>3</v>
      </c>
      <c r="D5" s="138"/>
      <c r="E5" s="138"/>
      <c r="F5" s="139" t="s">
        <v>1</v>
      </c>
      <c r="G5" s="141" t="s">
        <v>12</v>
      </c>
      <c r="H5" s="143" t="s">
        <v>0</v>
      </c>
      <c r="I5" s="145" t="s">
        <v>13</v>
      </c>
      <c r="J5" s="147" t="s">
        <v>14</v>
      </c>
      <c r="K5" s="149" t="s">
        <v>4</v>
      </c>
    </row>
    <row r="6" spans="1:12" ht="23.25" customHeight="1">
      <c r="A6" s="134"/>
      <c r="B6" s="136"/>
      <c r="C6" s="15" t="s">
        <v>15</v>
      </c>
      <c r="D6" s="44" t="s">
        <v>2</v>
      </c>
      <c r="E6" s="16" t="s">
        <v>16</v>
      </c>
      <c r="F6" s="140"/>
      <c r="G6" s="142"/>
      <c r="H6" s="144"/>
      <c r="I6" s="146"/>
      <c r="J6" s="148"/>
      <c r="K6" s="150"/>
    </row>
    <row r="7" spans="1:12" s="108" customFormat="1" ht="21.75" customHeight="1">
      <c r="A7" s="99">
        <f t="shared" ref="A7:A16" si="0">ROW()-6</f>
        <v>1</v>
      </c>
      <c r="B7" s="100">
        <v>42165</v>
      </c>
      <c r="C7" s="101" t="s">
        <v>25</v>
      </c>
      <c r="D7" s="102" t="str">
        <f>VLOOKUP(C7,[3]Vine!$A$5:$E$149,3,0)</f>
        <v>Hàm Tân - Bình Thuận</v>
      </c>
      <c r="E7" s="103">
        <f>VLOOKUP(C7,[2]Times!$B$5:$C$70,2,0)</f>
        <v>260690910</v>
      </c>
      <c r="F7" s="104" t="s">
        <v>18</v>
      </c>
      <c r="G7" s="105">
        <v>5924</v>
      </c>
      <c r="H7" s="106">
        <v>29500</v>
      </c>
      <c r="I7" s="107">
        <f t="shared" ref="I7:I16" si="1">H7*G7</f>
        <v>174758000</v>
      </c>
      <c r="J7" s="103" t="str">
        <f>VLOOKUP(C7,[3]Vine!$A$5:$E$149,4,0)</f>
        <v>Bình Thuận</v>
      </c>
      <c r="K7" s="103"/>
    </row>
    <row r="8" spans="1:12" s="108" customFormat="1" ht="21.75" customHeight="1">
      <c r="A8" s="99">
        <f t="shared" si="0"/>
        <v>2</v>
      </c>
      <c r="B8" s="100">
        <v>42165</v>
      </c>
      <c r="C8" s="101" t="s">
        <v>52</v>
      </c>
      <c r="D8" s="102" t="str">
        <f>VLOOKUP(C8,[3]Vine!$A$5:$E$149,3,0)</f>
        <v>Long Hương - Bình Thuận</v>
      </c>
      <c r="E8" s="103" t="str">
        <f>VLOOKUP(C8,[2]Times!$B$5:$C$70,2,0)</f>
        <v>020714486</v>
      </c>
      <c r="F8" s="104" t="s">
        <v>18</v>
      </c>
      <c r="G8" s="105">
        <v>6521</v>
      </c>
      <c r="H8" s="106">
        <v>29500</v>
      </c>
      <c r="I8" s="107">
        <f t="shared" si="1"/>
        <v>192369500</v>
      </c>
      <c r="J8" s="103" t="str">
        <f>VLOOKUP(C8,[3]Vine!$A$5:$E$149,4,0)</f>
        <v>Bình Thuận</v>
      </c>
      <c r="K8" s="103"/>
      <c r="L8" s="109"/>
    </row>
    <row r="9" spans="1:12" s="108" customFormat="1" ht="21.75" customHeight="1">
      <c r="A9" s="99">
        <f t="shared" si="0"/>
        <v>3</v>
      </c>
      <c r="B9" s="100">
        <v>42165</v>
      </c>
      <c r="C9" s="101" t="s">
        <v>17</v>
      </c>
      <c r="D9" s="102" t="str">
        <f>VLOOKUP(C9,[3]Vine!$A$5:$E$149,3,0)</f>
        <v>Phan Thiết - Bình Thuận</v>
      </c>
      <c r="E9" s="103">
        <f>VLOOKUP(C9,[2]Times!$B$5:$C$70,2,0)</f>
        <v>260178873</v>
      </c>
      <c r="F9" s="104" t="s">
        <v>18</v>
      </c>
      <c r="G9" s="110">
        <f>18225-SUM(G7:G8)</f>
        <v>5780</v>
      </c>
      <c r="H9" s="106">
        <v>29500</v>
      </c>
      <c r="I9" s="107">
        <f t="shared" si="1"/>
        <v>170510000</v>
      </c>
      <c r="J9" s="103" t="str">
        <f>VLOOKUP(C9,[3]Vine!$A$5:$E$149,4,0)</f>
        <v>Bình Thuận</v>
      </c>
      <c r="K9" s="103"/>
    </row>
    <row r="10" spans="1:12" s="108" customFormat="1" ht="21.75" customHeight="1">
      <c r="A10" s="99">
        <f t="shared" si="0"/>
        <v>4</v>
      </c>
      <c r="B10" s="100">
        <v>42170</v>
      </c>
      <c r="C10" s="101" t="s">
        <v>66</v>
      </c>
      <c r="D10" s="102" t="str">
        <f>VLOOKUP(C10,[3]Vine!$A$5:$E$149,3,0)</f>
        <v>Rạch Giá - Kiên Giang</v>
      </c>
      <c r="E10" s="103">
        <f>VLOOKUP(C10,[2]Times!$B$5:$C$70,2,0)</f>
        <v>370004125</v>
      </c>
      <c r="F10" s="104" t="s">
        <v>67</v>
      </c>
      <c r="G10" s="105">
        <v>6412</v>
      </c>
      <c r="H10" s="106">
        <v>31500</v>
      </c>
      <c r="I10" s="107">
        <f t="shared" si="1"/>
        <v>201978000</v>
      </c>
      <c r="J10" s="103" t="str">
        <f>VLOOKUP(C10,[3]Vine!$A$5:$E$149,4,0)</f>
        <v>Kiên Giang</v>
      </c>
      <c r="K10" s="103"/>
    </row>
    <row r="11" spans="1:12" s="108" customFormat="1" ht="21.75" customHeight="1">
      <c r="A11" s="99">
        <f t="shared" si="0"/>
        <v>5</v>
      </c>
      <c r="B11" s="100">
        <v>42170</v>
      </c>
      <c r="C11" s="101" t="s">
        <v>68</v>
      </c>
      <c r="D11" s="102" t="str">
        <f>VLOOKUP(C11,[3]Vine!$A$5:$E$149,3,0)</f>
        <v>Rạch Giá - Kiên Giang</v>
      </c>
      <c r="E11" s="103">
        <f>VLOOKUP(C11,[2]Times!$B$5:$C$70,2,0)</f>
        <v>370033286</v>
      </c>
      <c r="F11" s="104" t="s">
        <v>67</v>
      </c>
      <c r="G11" s="105">
        <v>5998</v>
      </c>
      <c r="H11" s="106">
        <v>31500</v>
      </c>
      <c r="I11" s="107">
        <f t="shared" si="1"/>
        <v>188937000</v>
      </c>
      <c r="J11" s="103" t="str">
        <f>VLOOKUP(C11,[3]Vine!$A$5:$E$149,4,0)</f>
        <v>Kiên Giang</v>
      </c>
      <c r="K11" s="103"/>
    </row>
    <row r="12" spans="1:12" s="108" customFormat="1" ht="21.75" customHeight="1">
      <c r="A12" s="99">
        <f t="shared" si="0"/>
        <v>6</v>
      </c>
      <c r="B12" s="100">
        <v>42170</v>
      </c>
      <c r="C12" s="101" t="s">
        <v>69</v>
      </c>
      <c r="D12" s="102" t="str">
        <f>VLOOKUP(C12,[3]Vine!$A$5:$E$149,3,0)</f>
        <v>Rạch Giá - Kiên Giang</v>
      </c>
      <c r="E12" s="103">
        <f>VLOOKUP(C12,[2]Times!$B$5:$C$70,2,0)</f>
        <v>370047763</v>
      </c>
      <c r="F12" s="104" t="s">
        <v>67</v>
      </c>
      <c r="G12" s="105">
        <v>5927</v>
      </c>
      <c r="H12" s="106">
        <v>31500</v>
      </c>
      <c r="I12" s="107">
        <f t="shared" si="1"/>
        <v>186700500</v>
      </c>
      <c r="J12" s="103" t="str">
        <f>VLOOKUP(C12,[3]Vine!$A$5:$E$149,4,0)</f>
        <v>Kiên Giang</v>
      </c>
      <c r="K12" s="103"/>
    </row>
    <row r="13" spans="1:12" s="108" customFormat="1" ht="21.75" customHeight="1">
      <c r="A13" s="99">
        <f t="shared" si="0"/>
        <v>7</v>
      </c>
      <c r="B13" s="100">
        <v>42176</v>
      </c>
      <c r="C13" s="101" t="s">
        <v>70</v>
      </c>
      <c r="D13" s="102" t="str">
        <f>VLOOKUP(C13,[3]Vine!$A$5:$E$149,3,0)</f>
        <v>Châu Thành - Tiền Giang</v>
      </c>
      <c r="E13" s="103">
        <f>VLOOKUP(C13,[2]Times!$B$5:$C$70,2,0)</f>
        <v>311514350</v>
      </c>
      <c r="F13" s="104" t="s">
        <v>67</v>
      </c>
      <c r="G13" s="105">
        <v>5740</v>
      </c>
      <c r="H13" s="106">
        <v>31500</v>
      </c>
      <c r="I13" s="107">
        <f t="shared" si="1"/>
        <v>180810000</v>
      </c>
      <c r="J13" s="103" t="str">
        <f>VLOOKUP(C13,[3]Vine!$A$5:$E$149,4,0)</f>
        <v>Tiền Giang</v>
      </c>
      <c r="K13" s="103"/>
    </row>
    <row r="14" spans="1:12" s="108" customFormat="1" ht="21.75" customHeight="1">
      <c r="A14" s="99">
        <f t="shared" si="0"/>
        <v>8</v>
      </c>
      <c r="B14" s="100">
        <v>42176</v>
      </c>
      <c r="C14" s="101" t="s">
        <v>71</v>
      </c>
      <c r="D14" s="102" t="str">
        <f>VLOOKUP(C14,[3]Vine!$A$5:$E$149,3,0)</f>
        <v>Châu Thành - Tiền Giang</v>
      </c>
      <c r="E14" s="103">
        <f>VLOOKUP(C14,[2]Times!$B$5:$C$70,2,0)</f>
        <v>311704830</v>
      </c>
      <c r="F14" s="104" t="s">
        <v>67</v>
      </c>
      <c r="G14" s="105">
        <v>6745</v>
      </c>
      <c r="H14" s="106">
        <v>31500</v>
      </c>
      <c r="I14" s="107">
        <f t="shared" si="1"/>
        <v>212467500</v>
      </c>
      <c r="J14" s="103" t="str">
        <f>VLOOKUP(C14,[3]Vine!$A$5:$E$149,4,0)</f>
        <v>Tiền Giang</v>
      </c>
      <c r="K14" s="103"/>
    </row>
    <row r="15" spans="1:12" s="108" customFormat="1" ht="21.75" customHeight="1">
      <c r="A15" s="99">
        <f t="shared" si="0"/>
        <v>9</v>
      </c>
      <c r="B15" s="100">
        <v>42176</v>
      </c>
      <c r="C15" s="101" t="s">
        <v>72</v>
      </c>
      <c r="D15" s="102" t="str">
        <f>VLOOKUP(C15,[3]Vine!$A$5:$E$149,3,0)</f>
        <v>Gò Công Đông - Tiền Giang</v>
      </c>
      <c r="E15" s="103">
        <f>VLOOKUP(C15,[2]Times!$B$5:$C$70,2,0)</f>
        <v>311318331</v>
      </c>
      <c r="F15" s="104" t="s">
        <v>67</v>
      </c>
      <c r="G15" s="105">
        <v>5765</v>
      </c>
      <c r="H15" s="106">
        <v>31500</v>
      </c>
      <c r="I15" s="107">
        <f t="shared" si="1"/>
        <v>181597500</v>
      </c>
      <c r="J15" s="103" t="str">
        <f>VLOOKUP(C15,[3]Vine!$A$5:$E$149,4,0)</f>
        <v>Tiền Giang</v>
      </c>
      <c r="K15" s="103"/>
    </row>
    <row r="16" spans="1:12" s="108" customFormat="1" ht="21.75" customHeight="1">
      <c r="A16" s="99">
        <f t="shared" si="0"/>
        <v>10</v>
      </c>
      <c r="B16" s="100">
        <v>42176</v>
      </c>
      <c r="C16" s="101" t="s">
        <v>73</v>
      </c>
      <c r="D16" s="102" t="str">
        <f>VLOOKUP(C16,[3]Vine!$A$5:$E$149,3,0)</f>
        <v>Gò Công Tây - Tiền Giang</v>
      </c>
      <c r="E16" s="103">
        <f>VLOOKUP(C16,[2]Times!$B$5:$C$70,2,0)</f>
        <v>310882191</v>
      </c>
      <c r="F16" s="104" t="s">
        <v>67</v>
      </c>
      <c r="G16" s="105">
        <f>40680-SUM(G10:G15)</f>
        <v>4093</v>
      </c>
      <c r="H16" s="106">
        <v>31500</v>
      </c>
      <c r="I16" s="107">
        <f t="shared" si="1"/>
        <v>128929500</v>
      </c>
      <c r="J16" s="103" t="str">
        <f>VLOOKUP(C16,[3]Vine!$A$5:$E$149,4,0)</f>
        <v>Tiền Giang</v>
      </c>
      <c r="K16" s="103"/>
    </row>
    <row r="17" spans="1:11" s="108" customFormat="1" ht="9.75" customHeight="1">
      <c r="A17" s="99"/>
      <c r="B17" s="100"/>
      <c r="C17" s="101"/>
      <c r="D17" s="102"/>
      <c r="E17" s="103"/>
      <c r="F17" s="104"/>
      <c r="G17" s="105"/>
      <c r="H17" s="106"/>
      <c r="I17" s="107"/>
      <c r="J17" s="103"/>
      <c r="K17" s="103"/>
    </row>
    <row r="18" spans="1:11" s="116" customFormat="1" ht="21.75" customHeight="1">
      <c r="A18" s="179" t="s">
        <v>21</v>
      </c>
      <c r="B18" s="180"/>
      <c r="C18" s="180"/>
      <c r="D18" s="180"/>
      <c r="E18" s="180"/>
      <c r="F18" s="181"/>
      <c r="G18" s="111">
        <f>SUM(G7:G17)</f>
        <v>58905</v>
      </c>
      <c r="H18" s="112"/>
      <c r="I18" s="113">
        <f>SUM(I7:I17)</f>
        <v>1819057500</v>
      </c>
      <c r="J18" s="114"/>
      <c r="K18" s="115"/>
    </row>
    <row r="19" spans="1:11" ht="7.5" customHeight="1">
      <c r="G19" s="119"/>
    </row>
    <row r="20" spans="1:11">
      <c r="A20" s="122"/>
      <c r="C20" s="123"/>
      <c r="F20" s="124"/>
      <c r="G20" s="125"/>
      <c r="H20" s="182" t="s">
        <v>74</v>
      </c>
      <c r="I20" s="182"/>
      <c r="J20" s="182"/>
      <c r="K20" s="182"/>
    </row>
    <row r="21" spans="1:11">
      <c r="B21" s="183" t="s">
        <v>22</v>
      </c>
      <c r="C21" s="183"/>
      <c r="D21" s="126"/>
      <c r="F21" s="121"/>
      <c r="G21" s="119"/>
      <c r="H21" s="182" t="s">
        <v>23</v>
      </c>
      <c r="I21" s="182"/>
      <c r="J21" s="182"/>
      <c r="K21" s="182"/>
    </row>
    <row r="22" spans="1:11">
      <c r="G22" s="119"/>
    </row>
    <row r="23" spans="1:11">
      <c r="G23" s="127"/>
    </row>
    <row r="27" spans="1:11">
      <c r="B27" s="176" t="s">
        <v>5</v>
      </c>
      <c r="C27" s="176"/>
    </row>
    <row r="28" spans="1:11">
      <c r="B28" s="184"/>
      <c r="C28" s="184"/>
    </row>
    <row r="29" spans="1:11">
      <c r="B29" s="184"/>
      <c r="C29" s="184"/>
    </row>
    <row r="30" spans="1:11">
      <c r="B30" s="184"/>
      <c r="C30" s="184"/>
    </row>
    <row r="31" spans="1:11">
      <c r="B31" s="184"/>
      <c r="C31" s="184"/>
    </row>
    <row r="32" spans="1:11">
      <c r="B32" s="184"/>
      <c r="C32" s="184"/>
    </row>
    <row r="33" spans="2:3">
      <c r="B33" s="184"/>
      <c r="C33" s="184"/>
    </row>
    <row r="34" spans="2:3">
      <c r="B34" s="184"/>
      <c r="C34" s="184"/>
    </row>
    <row r="35" spans="2:3">
      <c r="B35" s="184"/>
      <c r="C35" s="184"/>
    </row>
  </sheetData>
  <mergeCells count="24">
    <mergeCell ref="B34:C34"/>
    <mergeCell ref="B35:C35"/>
    <mergeCell ref="B28:C28"/>
    <mergeCell ref="B29:C29"/>
    <mergeCell ref="B30:C30"/>
    <mergeCell ref="B31:C31"/>
    <mergeCell ref="B32:C32"/>
    <mergeCell ref="B33:C33"/>
    <mergeCell ref="B27:C27"/>
    <mergeCell ref="A1:C1"/>
    <mergeCell ref="A3:K3"/>
    <mergeCell ref="A5:A6"/>
    <mergeCell ref="B5:B6"/>
    <mergeCell ref="C5:E5"/>
    <mergeCell ref="F5:F6"/>
    <mergeCell ref="G5:G6"/>
    <mergeCell ref="H5:H6"/>
    <mergeCell ref="I5:I6"/>
    <mergeCell ref="J5:J6"/>
    <mergeCell ref="K5:K6"/>
    <mergeCell ref="A18:F18"/>
    <mergeCell ref="H20:K20"/>
    <mergeCell ref="B21:C21"/>
    <mergeCell ref="H21:K21"/>
  </mergeCells>
  <conditionalFormatting sqref="C5:D6 E6">
    <cfRule type="cellIs" dxfId="1" priority="1" stopIfTrue="1" operator="equal">
      <formula>"Döõ lieäu sai"</formula>
    </cfRule>
  </conditionalFormatting>
  <pageMargins left="0.45" right="0.19" top="0.41" bottom="0.3" header="0.25" footer="0.16"/>
  <pageSetup paperSize="9" orientation="landscape" r:id="rId1"/>
  <headerFooter alignWithMargins="0"/>
</worksheet>
</file>

<file path=xl/worksheets/sheet5.xml><?xml version="1.0" encoding="utf-8"?>
<worksheet xmlns="http://schemas.openxmlformats.org/spreadsheetml/2006/main" xmlns:r="http://schemas.openxmlformats.org/officeDocument/2006/relationships">
  <dimension ref="A1:L38"/>
  <sheetViews>
    <sheetView workbookViewId="0">
      <selection activeCell="H7" sqref="H7"/>
    </sheetView>
  </sheetViews>
  <sheetFormatPr defaultRowHeight="15.75"/>
  <cols>
    <col min="1" max="1" width="4.25" style="6" customWidth="1"/>
    <col min="2" max="2" width="9.375" style="31" customWidth="1"/>
    <col min="3" max="3" width="19.375" style="6" customWidth="1"/>
    <col min="4" max="4" width="21.375" style="83" customWidth="1"/>
    <col min="5" max="5" width="13.625" style="83" hidden="1" customWidth="1"/>
    <col min="6" max="6" width="14.375" style="6" customWidth="1"/>
    <col min="7" max="7" width="11.625" style="83" customWidth="1"/>
    <col min="8" max="8" width="12.375" style="33" customWidth="1"/>
    <col min="9" max="9" width="14.375" style="34" bestFit="1" customWidth="1"/>
    <col min="10" max="10" width="13.5" style="35" customWidth="1"/>
    <col min="11" max="11" width="8.875" style="83" customWidth="1"/>
    <col min="12" max="12" width="14.375" style="6" bestFit="1" customWidth="1"/>
    <col min="13" max="256" width="9" style="6"/>
    <col min="257" max="257" width="4.25" style="6" customWidth="1"/>
    <col min="258" max="258" width="9.375" style="6" customWidth="1"/>
    <col min="259" max="259" width="19.375" style="6" customWidth="1"/>
    <col min="260" max="260" width="21.375" style="6" customWidth="1"/>
    <col min="261" max="261" width="0" style="6" hidden="1" customWidth="1"/>
    <col min="262" max="262" width="14.375" style="6" customWidth="1"/>
    <col min="263" max="263" width="11.625" style="6" customWidth="1"/>
    <col min="264" max="264" width="12.375" style="6" customWidth="1"/>
    <col min="265" max="265" width="14.375" style="6" bestFit="1" customWidth="1"/>
    <col min="266" max="266" width="13.5" style="6" customWidth="1"/>
    <col min="267" max="267" width="8.875" style="6" customWidth="1"/>
    <col min="268" max="268" width="14.375" style="6" bestFit="1" customWidth="1"/>
    <col min="269" max="512" width="9" style="6"/>
    <col min="513" max="513" width="4.25" style="6" customWidth="1"/>
    <col min="514" max="514" width="9.375" style="6" customWidth="1"/>
    <col min="515" max="515" width="19.375" style="6" customWidth="1"/>
    <col min="516" max="516" width="21.375" style="6" customWidth="1"/>
    <col min="517" max="517" width="0" style="6" hidden="1" customWidth="1"/>
    <col min="518" max="518" width="14.375" style="6" customWidth="1"/>
    <col min="519" max="519" width="11.625" style="6" customWidth="1"/>
    <col min="520" max="520" width="12.375" style="6" customWidth="1"/>
    <col min="521" max="521" width="14.375" style="6" bestFit="1" customWidth="1"/>
    <col min="522" max="522" width="13.5" style="6" customWidth="1"/>
    <col min="523" max="523" width="8.875" style="6" customWidth="1"/>
    <col min="524" max="524" width="14.375" style="6" bestFit="1" customWidth="1"/>
    <col min="525" max="768" width="9" style="6"/>
    <col min="769" max="769" width="4.25" style="6" customWidth="1"/>
    <col min="770" max="770" width="9.375" style="6" customWidth="1"/>
    <col min="771" max="771" width="19.375" style="6" customWidth="1"/>
    <col min="772" max="772" width="21.375" style="6" customWidth="1"/>
    <col min="773" max="773" width="0" style="6" hidden="1" customWidth="1"/>
    <col min="774" max="774" width="14.375" style="6" customWidth="1"/>
    <col min="775" max="775" width="11.625" style="6" customWidth="1"/>
    <col min="776" max="776" width="12.375" style="6" customWidth="1"/>
    <col min="777" max="777" width="14.375" style="6" bestFit="1" customWidth="1"/>
    <col min="778" max="778" width="13.5" style="6" customWidth="1"/>
    <col min="779" max="779" width="8.875" style="6" customWidth="1"/>
    <col min="780" max="780" width="14.375" style="6" bestFit="1" customWidth="1"/>
    <col min="781" max="1024" width="9" style="6"/>
    <col min="1025" max="1025" width="4.25" style="6" customWidth="1"/>
    <col min="1026" max="1026" width="9.375" style="6" customWidth="1"/>
    <col min="1027" max="1027" width="19.375" style="6" customWidth="1"/>
    <col min="1028" max="1028" width="21.375" style="6" customWidth="1"/>
    <col min="1029" max="1029" width="0" style="6" hidden="1" customWidth="1"/>
    <col min="1030" max="1030" width="14.375" style="6" customWidth="1"/>
    <col min="1031" max="1031" width="11.625" style="6" customWidth="1"/>
    <col min="1032" max="1032" width="12.375" style="6" customWidth="1"/>
    <col min="1033" max="1033" width="14.375" style="6" bestFit="1" customWidth="1"/>
    <col min="1034" max="1034" width="13.5" style="6" customWidth="1"/>
    <col min="1035" max="1035" width="8.875" style="6" customWidth="1"/>
    <col min="1036" max="1036" width="14.375" style="6" bestFit="1" customWidth="1"/>
    <col min="1037" max="1280" width="9" style="6"/>
    <col min="1281" max="1281" width="4.25" style="6" customWidth="1"/>
    <col min="1282" max="1282" width="9.375" style="6" customWidth="1"/>
    <col min="1283" max="1283" width="19.375" style="6" customWidth="1"/>
    <col min="1284" max="1284" width="21.375" style="6" customWidth="1"/>
    <col min="1285" max="1285" width="0" style="6" hidden="1" customWidth="1"/>
    <col min="1286" max="1286" width="14.375" style="6" customWidth="1"/>
    <col min="1287" max="1287" width="11.625" style="6" customWidth="1"/>
    <col min="1288" max="1288" width="12.375" style="6" customWidth="1"/>
    <col min="1289" max="1289" width="14.375" style="6" bestFit="1" customWidth="1"/>
    <col min="1290" max="1290" width="13.5" style="6" customWidth="1"/>
    <col min="1291" max="1291" width="8.875" style="6" customWidth="1"/>
    <col min="1292" max="1292" width="14.375" style="6" bestFit="1" customWidth="1"/>
    <col min="1293" max="1536" width="9" style="6"/>
    <col min="1537" max="1537" width="4.25" style="6" customWidth="1"/>
    <col min="1538" max="1538" width="9.375" style="6" customWidth="1"/>
    <col min="1539" max="1539" width="19.375" style="6" customWidth="1"/>
    <col min="1540" max="1540" width="21.375" style="6" customWidth="1"/>
    <col min="1541" max="1541" width="0" style="6" hidden="1" customWidth="1"/>
    <col min="1542" max="1542" width="14.375" style="6" customWidth="1"/>
    <col min="1543" max="1543" width="11.625" style="6" customWidth="1"/>
    <col min="1544" max="1544" width="12.375" style="6" customWidth="1"/>
    <col min="1545" max="1545" width="14.375" style="6" bestFit="1" customWidth="1"/>
    <col min="1546" max="1546" width="13.5" style="6" customWidth="1"/>
    <col min="1547" max="1547" width="8.875" style="6" customWidth="1"/>
    <col min="1548" max="1548" width="14.375" style="6" bestFit="1" customWidth="1"/>
    <col min="1549" max="1792" width="9" style="6"/>
    <col min="1793" max="1793" width="4.25" style="6" customWidth="1"/>
    <col min="1794" max="1794" width="9.375" style="6" customWidth="1"/>
    <col min="1795" max="1795" width="19.375" style="6" customWidth="1"/>
    <col min="1796" max="1796" width="21.375" style="6" customWidth="1"/>
    <col min="1797" max="1797" width="0" style="6" hidden="1" customWidth="1"/>
    <col min="1798" max="1798" width="14.375" style="6" customWidth="1"/>
    <col min="1799" max="1799" width="11.625" style="6" customWidth="1"/>
    <col min="1800" max="1800" width="12.375" style="6" customWidth="1"/>
    <col min="1801" max="1801" width="14.375" style="6" bestFit="1" customWidth="1"/>
    <col min="1802" max="1802" width="13.5" style="6" customWidth="1"/>
    <col min="1803" max="1803" width="8.875" style="6" customWidth="1"/>
    <col min="1804" max="1804" width="14.375" style="6" bestFit="1" customWidth="1"/>
    <col min="1805" max="2048" width="9" style="6"/>
    <col min="2049" max="2049" width="4.25" style="6" customWidth="1"/>
    <col min="2050" max="2050" width="9.375" style="6" customWidth="1"/>
    <col min="2051" max="2051" width="19.375" style="6" customWidth="1"/>
    <col min="2052" max="2052" width="21.375" style="6" customWidth="1"/>
    <col min="2053" max="2053" width="0" style="6" hidden="1" customWidth="1"/>
    <col min="2054" max="2054" width="14.375" style="6" customWidth="1"/>
    <col min="2055" max="2055" width="11.625" style="6" customWidth="1"/>
    <col min="2056" max="2056" width="12.375" style="6" customWidth="1"/>
    <col min="2057" max="2057" width="14.375" style="6" bestFit="1" customWidth="1"/>
    <col min="2058" max="2058" width="13.5" style="6" customWidth="1"/>
    <col min="2059" max="2059" width="8.875" style="6" customWidth="1"/>
    <col min="2060" max="2060" width="14.375" style="6" bestFit="1" customWidth="1"/>
    <col min="2061" max="2304" width="9" style="6"/>
    <col min="2305" max="2305" width="4.25" style="6" customWidth="1"/>
    <col min="2306" max="2306" width="9.375" style="6" customWidth="1"/>
    <col min="2307" max="2307" width="19.375" style="6" customWidth="1"/>
    <col min="2308" max="2308" width="21.375" style="6" customWidth="1"/>
    <col min="2309" max="2309" width="0" style="6" hidden="1" customWidth="1"/>
    <col min="2310" max="2310" width="14.375" style="6" customWidth="1"/>
    <col min="2311" max="2311" width="11.625" style="6" customWidth="1"/>
    <col min="2312" max="2312" width="12.375" style="6" customWidth="1"/>
    <col min="2313" max="2313" width="14.375" style="6" bestFit="1" customWidth="1"/>
    <col min="2314" max="2314" width="13.5" style="6" customWidth="1"/>
    <col min="2315" max="2315" width="8.875" style="6" customWidth="1"/>
    <col min="2316" max="2316" width="14.375" style="6" bestFit="1" customWidth="1"/>
    <col min="2317" max="2560" width="9" style="6"/>
    <col min="2561" max="2561" width="4.25" style="6" customWidth="1"/>
    <col min="2562" max="2562" width="9.375" style="6" customWidth="1"/>
    <col min="2563" max="2563" width="19.375" style="6" customWidth="1"/>
    <col min="2564" max="2564" width="21.375" style="6" customWidth="1"/>
    <col min="2565" max="2565" width="0" style="6" hidden="1" customWidth="1"/>
    <col min="2566" max="2566" width="14.375" style="6" customWidth="1"/>
    <col min="2567" max="2567" width="11.625" style="6" customWidth="1"/>
    <col min="2568" max="2568" width="12.375" style="6" customWidth="1"/>
    <col min="2569" max="2569" width="14.375" style="6" bestFit="1" customWidth="1"/>
    <col min="2570" max="2570" width="13.5" style="6" customWidth="1"/>
    <col min="2571" max="2571" width="8.875" style="6" customWidth="1"/>
    <col min="2572" max="2572" width="14.375" style="6" bestFit="1" customWidth="1"/>
    <col min="2573" max="2816" width="9" style="6"/>
    <col min="2817" max="2817" width="4.25" style="6" customWidth="1"/>
    <col min="2818" max="2818" width="9.375" style="6" customWidth="1"/>
    <col min="2819" max="2819" width="19.375" style="6" customWidth="1"/>
    <col min="2820" max="2820" width="21.375" style="6" customWidth="1"/>
    <col min="2821" max="2821" width="0" style="6" hidden="1" customWidth="1"/>
    <col min="2822" max="2822" width="14.375" style="6" customWidth="1"/>
    <col min="2823" max="2823" width="11.625" style="6" customWidth="1"/>
    <col min="2824" max="2824" width="12.375" style="6" customWidth="1"/>
    <col min="2825" max="2825" width="14.375" style="6" bestFit="1" customWidth="1"/>
    <col min="2826" max="2826" width="13.5" style="6" customWidth="1"/>
    <col min="2827" max="2827" width="8.875" style="6" customWidth="1"/>
    <col min="2828" max="2828" width="14.375" style="6" bestFit="1" customWidth="1"/>
    <col min="2829" max="3072" width="9" style="6"/>
    <col min="3073" max="3073" width="4.25" style="6" customWidth="1"/>
    <col min="3074" max="3074" width="9.375" style="6" customWidth="1"/>
    <col min="3075" max="3075" width="19.375" style="6" customWidth="1"/>
    <col min="3076" max="3076" width="21.375" style="6" customWidth="1"/>
    <col min="3077" max="3077" width="0" style="6" hidden="1" customWidth="1"/>
    <col min="3078" max="3078" width="14.375" style="6" customWidth="1"/>
    <col min="3079" max="3079" width="11.625" style="6" customWidth="1"/>
    <col min="3080" max="3080" width="12.375" style="6" customWidth="1"/>
    <col min="3081" max="3081" width="14.375" style="6" bestFit="1" customWidth="1"/>
    <col min="3082" max="3082" width="13.5" style="6" customWidth="1"/>
    <col min="3083" max="3083" width="8.875" style="6" customWidth="1"/>
    <col min="3084" max="3084" width="14.375" style="6" bestFit="1" customWidth="1"/>
    <col min="3085" max="3328" width="9" style="6"/>
    <col min="3329" max="3329" width="4.25" style="6" customWidth="1"/>
    <col min="3330" max="3330" width="9.375" style="6" customWidth="1"/>
    <col min="3331" max="3331" width="19.375" style="6" customWidth="1"/>
    <col min="3332" max="3332" width="21.375" style="6" customWidth="1"/>
    <col min="3333" max="3333" width="0" style="6" hidden="1" customWidth="1"/>
    <col min="3334" max="3334" width="14.375" style="6" customWidth="1"/>
    <col min="3335" max="3335" width="11.625" style="6" customWidth="1"/>
    <col min="3336" max="3336" width="12.375" style="6" customWidth="1"/>
    <col min="3337" max="3337" width="14.375" style="6" bestFit="1" customWidth="1"/>
    <col min="3338" max="3338" width="13.5" style="6" customWidth="1"/>
    <col min="3339" max="3339" width="8.875" style="6" customWidth="1"/>
    <col min="3340" max="3340" width="14.375" style="6" bestFit="1" customWidth="1"/>
    <col min="3341" max="3584" width="9" style="6"/>
    <col min="3585" max="3585" width="4.25" style="6" customWidth="1"/>
    <col min="3586" max="3586" width="9.375" style="6" customWidth="1"/>
    <col min="3587" max="3587" width="19.375" style="6" customWidth="1"/>
    <col min="3588" max="3588" width="21.375" style="6" customWidth="1"/>
    <col min="3589" max="3589" width="0" style="6" hidden="1" customWidth="1"/>
    <col min="3590" max="3590" width="14.375" style="6" customWidth="1"/>
    <col min="3591" max="3591" width="11.625" style="6" customWidth="1"/>
    <col min="3592" max="3592" width="12.375" style="6" customWidth="1"/>
    <col min="3593" max="3593" width="14.375" style="6" bestFit="1" customWidth="1"/>
    <col min="3594" max="3594" width="13.5" style="6" customWidth="1"/>
    <col min="3595" max="3595" width="8.875" style="6" customWidth="1"/>
    <col min="3596" max="3596" width="14.375" style="6" bestFit="1" customWidth="1"/>
    <col min="3597" max="3840" width="9" style="6"/>
    <col min="3841" max="3841" width="4.25" style="6" customWidth="1"/>
    <col min="3842" max="3842" width="9.375" style="6" customWidth="1"/>
    <col min="3843" max="3843" width="19.375" style="6" customWidth="1"/>
    <col min="3844" max="3844" width="21.375" style="6" customWidth="1"/>
    <col min="3845" max="3845" width="0" style="6" hidden="1" customWidth="1"/>
    <col min="3846" max="3846" width="14.375" style="6" customWidth="1"/>
    <col min="3847" max="3847" width="11.625" style="6" customWidth="1"/>
    <col min="3848" max="3848" width="12.375" style="6" customWidth="1"/>
    <col min="3849" max="3849" width="14.375" style="6" bestFit="1" customWidth="1"/>
    <col min="3850" max="3850" width="13.5" style="6" customWidth="1"/>
    <col min="3851" max="3851" width="8.875" style="6" customWidth="1"/>
    <col min="3852" max="3852" width="14.375" style="6" bestFit="1" customWidth="1"/>
    <col min="3853" max="4096" width="9" style="6"/>
    <col min="4097" max="4097" width="4.25" style="6" customWidth="1"/>
    <col min="4098" max="4098" width="9.375" style="6" customWidth="1"/>
    <col min="4099" max="4099" width="19.375" style="6" customWidth="1"/>
    <col min="4100" max="4100" width="21.375" style="6" customWidth="1"/>
    <col min="4101" max="4101" width="0" style="6" hidden="1" customWidth="1"/>
    <col min="4102" max="4102" width="14.375" style="6" customWidth="1"/>
    <col min="4103" max="4103" width="11.625" style="6" customWidth="1"/>
    <col min="4104" max="4104" width="12.375" style="6" customWidth="1"/>
    <col min="4105" max="4105" width="14.375" style="6" bestFit="1" customWidth="1"/>
    <col min="4106" max="4106" width="13.5" style="6" customWidth="1"/>
    <col min="4107" max="4107" width="8.875" style="6" customWidth="1"/>
    <col min="4108" max="4108" width="14.375" style="6" bestFit="1" customWidth="1"/>
    <col min="4109" max="4352" width="9" style="6"/>
    <col min="4353" max="4353" width="4.25" style="6" customWidth="1"/>
    <col min="4354" max="4354" width="9.375" style="6" customWidth="1"/>
    <col min="4355" max="4355" width="19.375" style="6" customWidth="1"/>
    <col min="4356" max="4356" width="21.375" style="6" customWidth="1"/>
    <col min="4357" max="4357" width="0" style="6" hidden="1" customWidth="1"/>
    <col min="4358" max="4358" width="14.375" style="6" customWidth="1"/>
    <col min="4359" max="4359" width="11.625" style="6" customWidth="1"/>
    <col min="4360" max="4360" width="12.375" style="6" customWidth="1"/>
    <col min="4361" max="4361" width="14.375" style="6" bestFit="1" customWidth="1"/>
    <col min="4362" max="4362" width="13.5" style="6" customWidth="1"/>
    <col min="4363" max="4363" width="8.875" style="6" customWidth="1"/>
    <col min="4364" max="4364" width="14.375" style="6" bestFit="1" customWidth="1"/>
    <col min="4365" max="4608" width="9" style="6"/>
    <col min="4609" max="4609" width="4.25" style="6" customWidth="1"/>
    <col min="4610" max="4610" width="9.375" style="6" customWidth="1"/>
    <col min="4611" max="4611" width="19.375" style="6" customWidth="1"/>
    <col min="4612" max="4612" width="21.375" style="6" customWidth="1"/>
    <col min="4613" max="4613" width="0" style="6" hidden="1" customWidth="1"/>
    <col min="4614" max="4614" width="14.375" style="6" customWidth="1"/>
    <col min="4615" max="4615" width="11.625" style="6" customWidth="1"/>
    <col min="4616" max="4616" width="12.375" style="6" customWidth="1"/>
    <col min="4617" max="4617" width="14.375" style="6" bestFit="1" customWidth="1"/>
    <col min="4618" max="4618" width="13.5" style="6" customWidth="1"/>
    <col min="4619" max="4619" width="8.875" style="6" customWidth="1"/>
    <col min="4620" max="4620" width="14.375" style="6" bestFit="1" customWidth="1"/>
    <col min="4621" max="4864" width="9" style="6"/>
    <col min="4865" max="4865" width="4.25" style="6" customWidth="1"/>
    <col min="4866" max="4866" width="9.375" style="6" customWidth="1"/>
    <col min="4867" max="4867" width="19.375" style="6" customWidth="1"/>
    <col min="4868" max="4868" width="21.375" style="6" customWidth="1"/>
    <col min="4869" max="4869" width="0" style="6" hidden="1" customWidth="1"/>
    <col min="4870" max="4870" width="14.375" style="6" customWidth="1"/>
    <col min="4871" max="4871" width="11.625" style="6" customWidth="1"/>
    <col min="4872" max="4872" width="12.375" style="6" customWidth="1"/>
    <col min="4873" max="4873" width="14.375" style="6" bestFit="1" customWidth="1"/>
    <col min="4874" max="4874" width="13.5" style="6" customWidth="1"/>
    <col min="4875" max="4875" width="8.875" style="6" customWidth="1"/>
    <col min="4876" max="4876" width="14.375" style="6" bestFit="1" customWidth="1"/>
    <col min="4877" max="5120" width="9" style="6"/>
    <col min="5121" max="5121" width="4.25" style="6" customWidth="1"/>
    <col min="5122" max="5122" width="9.375" style="6" customWidth="1"/>
    <col min="5123" max="5123" width="19.375" style="6" customWidth="1"/>
    <col min="5124" max="5124" width="21.375" style="6" customWidth="1"/>
    <col min="5125" max="5125" width="0" style="6" hidden="1" customWidth="1"/>
    <col min="5126" max="5126" width="14.375" style="6" customWidth="1"/>
    <col min="5127" max="5127" width="11.625" style="6" customWidth="1"/>
    <col min="5128" max="5128" width="12.375" style="6" customWidth="1"/>
    <col min="5129" max="5129" width="14.375" style="6" bestFit="1" customWidth="1"/>
    <col min="5130" max="5130" width="13.5" style="6" customWidth="1"/>
    <col min="5131" max="5131" width="8.875" style="6" customWidth="1"/>
    <col min="5132" max="5132" width="14.375" style="6" bestFit="1" customWidth="1"/>
    <col min="5133" max="5376" width="9" style="6"/>
    <col min="5377" max="5377" width="4.25" style="6" customWidth="1"/>
    <col min="5378" max="5378" width="9.375" style="6" customWidth="1"/>
    <col min="5379" max="5379" width="19.375" style="6" customWidth="1"/>
    <col min="5380" max="5380" width="21.375" style="6" customWidth="1"/>
    <col min="5381" max="5381" width="0" style="6" hidden="1" customWidth="1"/>
    <col min="5382" max="5382" width="14.375" style="6" customWidth="1"/>
    <col min="5383" max="5383" width="11.625" style="6" customWidth="1"/>
    <col min="5384" max="5384" width="12.375" style="6" customWidth="1"/>
    <col min="5385" max="5385" width="14.375" style="6" bestFit="1" customWidth="1"/>
    <col min="5386" max="5386" width="13.5" style="6" customWidth="1"/>
    <col min="5387" max="5387" width="8.875" style="6" customWidth="1"/>
    <col min="5388" max="5388" width="14.375" style="6" bestFit="1" customWidth="1"/>
    <col min="5389" max="5632" width="9" style="6"/>
    <col min="5633" max="5633" width="4.25" style="6" customWidth="1"/>
    <col min="5634" max="5634" width="9.375" style="6" customWidth="1"/>
    <col min="5635" max="5635" width="19.375" style="6" customWidth="1"/>
    <col min="5636" max="5636" width="21.375" style="6" customWidth="1"/>
    <col min="5637" max="5637" width="0" style="6" hidden="1" customWidth="1"/>
    <col min="5638" max="5638" width="14.375" style="6" customWidth="1"/>
    <col min="5639" max="5639" width="11.625" style="6" customWidth="1"/>
    <col min="5640" max="5640" width="12.375" style="6" customWidth="1"/>
    <col min="5641" max="5641" width="14.375" style="6" bestFit="1" customWidth="1"/>
    <col min="5642" max="5642" width="13.5" style="6" customWidth="1"/>
    <col min="5643" max="5643" width="8.875" style="6" customWidth="1"/>
    <col min="5644" max="5644" width="14.375" style="6" bestFit="1" customWidth="1"/>
    <col min="5645" max="5888" width="9" style="6"/>
    <col min="5889" max="5889" width="4.25" style="6" customWidth="1"/>
    <col min="5890" max="5890" width="9.375" style="6" customWidth="1"/>
    <col min="5891" max="5891" width="19.375" style="6" customWidth="1"/>
    <col min="5892" max="5892" width="21.375" style="6" customWidth="1"/>
    <col min="5893" max="5893" width="0" style="6" hidden="1" customWidth="1"/>
    <col min="5894" max="5894" width="14.375" style="6" customWidth="1"/>
    <col min="5895" max="5895" width="11.625" style="6" customWidth="1"/>
    <col min="5896" max="5896" width="12.375" style="6" customWidth="1"/>
    <col min="5897" max="5897" width="14.375" style="6" bestFit="1" customWidth="1"/>
    <col min="5898" max="5898" width="13.5" style="6" customWidth="1"/>
    <col min="5899" max="5899" width="8.875" style="6" customWidth="1"/>
    <col min="5900" max="5900" width="14.375" style="6" bestFit="1" customWidth="1"/>
    <col min="5901" max="6144" width="9" style="6"/>
    <col min="6145" max="6145" width="4.25" style="6" customWidth="1"/>
    <col min="6146" max="6146" width="9.375" style="6" customWidth="1"/>
    <col min="6147" max="6147" width="19.375" style="6" customWidth="1"/>
    <col min="6148" max="6148" width="21.375" style="6" customWidth="1"/>
    <col min="6149" max="6149" width="0" style="6" hidden="1" customWidth="1"/>
    <col min="6150" max="6150" width="14.375" style="6" customWidth="1"/>
    <col min="6151" max="6151" width="11.625" style="6" customWidth="1"/>
    <col min="6152" max="6152" width="12.375" style="6" customWidth="1"/>
    <col min="6153" max="6153" width="14.375" style="6" bestFit="1" customWidth="1"/>
    <col min="6154" max="6154" width="13.5" style="6" customWidth="1"/>
    <col min="6155" max="6155" width="8.875" style="6" customWidth="1"/>
    <col min="6156" max="6156" width="14.375" style="6" bestFit="1" customWidth="1"/>
    <col min="6157" max="6400" width="9" style="6"/>
    <col min="6401" max="6401" width="4.25" style="6" customWidth="1"/>
    <col min="6402" max="6402" width="9.375" style="6" customWidth="1"/>
    <col min="6403" max="6403" width="19.375" style="6" customWidth="1"/>
    <col min="6404" max="6404" width="21.375" style="6" customWidth="1"/>
    <col min="6405" max="6405" width="0" style="6" hidden="1" customWidth="1"/>
    <col min="6406" max="6406" width="14.375" style="6" customWidth="1"/>
    <col min="6407" max="6407" width="11.625" style="6" customWidth="1"/>
    <col min="6408" max="6408" width="12.375" style="6" customWidth="1"/>
    <col min="6409" max="6409" width="14.375" style="6" bestFit="1" customWidth="1"/>
    <col min="6410" max="6410" width="13.5" style="6" customWidth="1"/>
    <col min="6411" max="6411" width="8.875" style="6" customWidth="1"/>
    <col min="6412" max="6412" width="14.375" style="6" bestFit="1" customWidth="1"/>
    <col min="6413" max="6656" width="9" style="6"/>
    <col min="6657" max="6657" width="4.25" style="6" customWidth="1"/>
    <col min="6658" max="6658" width="9.375" style="6" customWidth="1"/>
    <col min="6659" max="6659" width="19.375" style="6" customWidth="1"/>
    <col min="6660" max="6660" width="21.375" style="6" customWidth="1"/>
    <col min="6661" max="6661" width="0" style="6" hidden="1" customWidth="1"/>
    <col min="6662" max="6662" width="14.375" style="6" customWidth="1"/>
    <col min="6663" max="6663" width="11.625" style="6" customWidth="1"/>
    <col min="6664" max="6664" width="12.375" style="6" customWidth="1"/>
    <col min="6665" max="6665" width="14.375" style="6" bestFit="1" customWidth="1"/>
    <col min="6666" max="6666" width="13.5" style="6" customWidth="1"/>
    <col min="6667" max="6667" width="8.875" style="6" customWidth="1"/>
    <col min="6668" max="6668" width="14.375" style="6" bestFit="1" customWidth="1"/>
    <col min="6669" max="6912" width="9" style="6"/>
    <col min="6913" max="6913" width="4.25" style="6" customWidth="1"/>
    <col min="6914" max="6914" width="9.375" style="6" customWidth="1"/>
    <col min="6915" max="6915" width="19.375" style="6" customWidth="1"/>
    <col min="6916" max="6916" width="21.375" style="6" customWidth="1"/>
    <col min="6917" max="6917" width="0" style="6" hidden="1" customWidth="1"/>
    <col min="6918" max="6918" width="14.375" style="6" customWidth="1"/>
    <col min="6919" max="6919" width="11.625" style="6" customWidth="1"/>
    <col min="6920" max="6920" width="12.375" style="6" customWidth="1"/>
    <col min="6921" max="6921" width="14.375" style="6" bestFit="1" customWidth="1"/>
    <col min="6922" max="6922" width="13.5" style="6" customWidth="1"/>
    <col min="6923" max="6923" width="8.875" style="6" customWidth="1"/>
    <col min="6924" max="6924" width="14.375" style="6" bestFit="1" customWidth="1"/>
    <col min="6925" max="7168" width="9" style="6"/>
    <col min="7169" max="7169" width="4.25" style="6" customWidth="1"/>
    <col min="7170" max="7170" width="9.375" style="6" customWidth="1"/>
    <col min="7171" max="7171" width="19.375" style="6" customWidth="1"/>
    <col min="7172" max="7172" width="21.375" style="6" customWidth="1"/>
    <col min="7173" max="7173" width="0" style="6" hidden="1" customWidth="1"/>
    <col min="7174" max="7174" width="14.375" style="6" customWidth="1"/>
    <col min="7175" max="7175" width="11.625" style="6" customWidth="1"/>
    <col min="7176" max="7176" width="12.375" style="6" customWidth="1"/>
    <col min="7177" max="7177" width="14.375" style="6" bestFit="1" customWidth="1"/>
    <col min="7178" max="7178" width="13.5" style="6" customWidth="1"/>
    <col min="7179" max="7179" width="8.875" style="6" customWidth="1"/>
    <col min="7180" max="7180" width="14.375" style="6" bestFit="1" customWidth="1"/>
    <col min="7181" max="7424" width="9" style="6"/>
    <col min="7425" max="7425" width="4.25" style="6" customWidth="1"/>
    <col min="7426" max="7426" width="9.375" style="6" customWidth="1"/>
    <col min="7427" max="7427" width="19.375" style="6" customWidth="1"/>
    <col min="7428" max="7428" width="21.375" style="6" customWidth="1"/>
    <col min="7429" max="7429" width="0" style="6" hidden="1" customWidth="1"/>
    <col min="7430" max="7430" width="14.375" style="6" customWidth="1"/>
    <col min="7431" max="7431" width="11.625" style="6" customWidth="1"/>
    <col min="7432" max="7432" width="12.375" style="6" customWidth="1"/>
    <col min="7433" max="7433" width="14.375" style="6" bestFit="1" customWidth="1"/>
    <col min="7434" max="7434" width="13.5" style="6" customWidth="1"/>
    <col min="7435" max="7435" width="8.875" style="6" customWidth="1"/>
    <col min="7436" max="7436" width="14.375" style="6" bestFit="1" customWidth="1"/>
    <col min="7437" max="7680" width="9" style="6"/>
    <col min="7681" max="7681" width="4.25" style="6" customWidth="1"/>
    <col min="7682" max="7682" width="9.375" style="6" customWidth="1"/>
    <col min="7683" max="7683" width="19.375" style="6" customWidth="1"/>
    <col min="7684" max="7684" width="21.375" style="6" customWidth="1"/>
    <col min="7685" max="7685" width="0" style="6" hidden="1" customWidth="1"/>
    <col min="7686" max="7686" width="14.375" style="6" customWidth="1"/>
    <col min="7687" max="7687" width="11.625" style="6" customWidth="1"/>
    <col min="7688" max="7688" width="12.375" style="6" customWidth="1"/>
    <col min="7689" max="7689" width="14.375" style="6" bestFit="1" customWidth="1"/>
    <col min="7690" max="7690" width="13.5" style="6" customWidth="1"/>
    <col min="7691" max="7691" width="8.875" style="6" customWidth="1"/>
    <col min="7692" max="7692" width="14.375" style="6" bestFit="1" customWidth="1"/>
    <col min="7693" max="7936" width="9" style="6"/>
    <col min="7937" max="7937" width="4.25" style="6" customWidth="1"/>
    <col min="7938" max="7938" width="9.375" style="6" customWidth="1"/>
    <col min="7939" max="7939" width="19.375" style="6" customWidth="1"/>
    <col min="7940" max="7940" width="21.375" style="6" customWidth="1"/>
    <col min="7941" max="7941" width="0" style="6" hidden="1" customWidth="1"/>
    <col min="7942" max="7942" width="14.375" style="6" customWidth="1"/>
    <col min="7943" max="7943" width="11.625" style="6" customWidth="1"/>
    <col min="7944" max="7944" width="12.375" style="6" customWidth="1"/>
    <col min="7945" max="7945" width="14.375" style="6" bestFit="1" customWidth="1"/>
    <col min="7946" max="7946" width="13.5" style="6" customWidth="1"/>
    <col min="7947" max="7947" width="8.875" style="6" customWidth="1"/>
    <col min="7948" max="7948" width="14.375" style="6" bestFit="1" customWidth="1"/>
    <col min="7949" max="8192" width="9" style="6"/>
    <col min="8193" max="8193" width="4.25" style="6" customWidth="1"/>
    <col min="8194" max="8194" width="9.375" style="6" customWidth="1"/>
    <col min="8195" max="8195" width="19.375" style="6" customWidth="1"/>
    <col min="8196" max="8196" width="21.375" style="6" customWidth="1"/>
    <col min="8197" max="8197" width="0" style="6" hidden="1" customWidth="1"/>
    <col min="8198" max="8198" width="14.375" style="6" customWidth="1"/>
    <col min="8199" max="8199" width="11.625" style="6" customWidth="1"/>
    <col min="8200" max="8200" width="12.375" style="6" customWidth="1"/>
    <col min="8201" max="8201" width="14.375" style="6" bestFit="1" customWidth="1"/>
    <col min="8202" max="8202" width="13.5" style="6" customWidth="1"/>
    <col min="8203" max="8203" width="8.875" style="6" customWidth="1"/>
    <col min="8204" max="8204" width="14.375" style="6" bestFit="1" customWidth="1"/>
    <col min="8205" max="8448" width="9" style="6"/>
    <col min="8449" max="8449" width="4.25" style="6" customWidth="1"/>
    <col min="8450" max="8450" width="9.375" style="6" customWidth="1"/>
    <col min="8451" max="8451" width="19.375" style="6" customWidth="1"/>
    <col min="8452" max="8452" width="21.375" style="6" customWidth="1"/>
    <col min="8453" max="8453" width="0" style="6" hidden="1" customWidth="1"/>
    <col min="8454" max="8454" width="14.375" style="6" customWidth="1"/>
    <col min="8455" max="8455" width="11.625" style="6" customWidth="1"/>
    <col min="8456" max="8456" width="12.375" style="6" customWidth="1"/>
    <col min="8457" max="8457" width="14.375" style="6" bestFit="1" customWidth="1"/>
    <col min="8458" max="8458" width="13.5" style="6" customWidth="1"/>
    <col min="8459" max="8459" width="8.875" style="6" customWidth="1"/>
    <col min="8460" max="8460" width="14.375" style="6" bestFit="1" customWidth="1"/>
    <col min="8461" max="8704" width="9" style="6"/>
    <col min="8705" max="8705" width="4.25" style="6" customWidth="1"/>
    <col min="8706" max="8706" width="9.375" style="6" customWidth="1"/>
    <col min="8707" max="8707" width="19.375" style="6" customWidth="1"/>
    <col min="8708" max="8708" width="21.375" style="6" customWidth="1"/>
    <col min="8709" max="8709" width="0" style="6" hidden="1" customWidth="1"/>
    <col min="8710" max="8710" width="14.375" style="6" customWidth="1"/>
    <col min="8711" max="8711" width="11.625" style="6" customWidth="1"/>
    <col min="8712" max="8712" width="12.375" style="6" customWidth="1"/>
    <col min="8713" max="8713" width="14.375" style="6" bestFit="1" customWidth="1"/>
    <col min="8714" max="8714" width="13.5" style="6" customWidth="1"/>
    <col min="8715" max="8715" width="8.875" style="6" customWidth="1"/>
    <col min="8716" max="8716" width="14.375" style="6" bestFit="1" customWidth="1"/>
    <col min="8717" max="8960" width="9" style="6"/>
    <col min="8961" max="8961" width="4.25" style="6" customWidth="1"/>
    <col min="8962" max="8962" width="9.375" style="6" customWidth="1"/>
    <col min="8963" max="8963" width="19.375" style="6" customWidth="1"/>
    <col min="8964" max="8964" width="21.375" style="6" customWidth="1"/>
    <col min="8965" max="8965" width="0" style="6" hidden="1" customWidth="1"/>
    <col min="8966" max="8966" width="14.375" style="6" customWidth="1"/>
    <col min="8967" max="8967" width="11.625" style="6" customWidth="1"/>
    <col min="8968" max="8968" width="12.375" style="6" customWidth="1"/>
    <col min="8969" max="8969" width="14.375" style="6" bestFit="1" customWidth="1"/>
    <col min="8970" max="8970" width="13.5" style="6" customWidth="1"/>
    <col min="8971" max="8971" width="8.875" style="6" customWidth="1"/>
    <col min="8972" max="8972" width="14.375" style="6" bestFit="1" customWidth="1"/>
    <col min="8973" max="9216" width="9" style="6"/>
    <col min="9217" max="9217" width="4.25" style="6" customWidth="1"/>
    <col min="9218" max="9218" width="9.375" style="6" customWidth="1"/>
    <col min="9219" max="9219" width="19.375" style="6" customWidth="1"/>
    <col min="9220" max="9220" width="21.375" style="6" customWidth="1"/>
    <col min="9221" max="9221" width="0" style="6" hidden="1" customWidth="1"/>
    <col min="9222" max="9222" width="14.375" style="6" customWidth="1"/>
    <col min="9223" max="9223" width="11.625" style="6" customWidth="1"/>
    <col min="9224" max="9224" width="12.375" style="6" customWidth="1"/>
    <col min="9225" max="9225" width="14.375" style="6" bestFit="1" customWidth="1"/>
    <col min="9226" max="9226" width="13.5" style="6" customWidth="1"/>
    <col min="9227" max="9227" width="8.875" style="6" customWidth="1"/>
    <col min="9228" max="9228" width="14.375" style="6" bestFit="1" customWidth="1"/>
    <col min="9229" max="9472" width="9" style="6"/>
    <col min="9473" max="9473" width="4.25" style="6" customWidth="1"/>
    <col min="9474" max="9474" width="9.375" style="6" customWidth="1"/>
    <col min="9475" max="9475" width="19.375" style="6" customWidth="1"/>
    <col min="9476" max="9476" width="21.375" style="6" customWidth="1"/>
    <col min="9477" max="9477" width="0" style="6" hidden="1" customWidth="1"/>
    <col min="9478" max="9478" width="14.375" style="6" customWidth="1"/>
    <col min="9479" max="9479" width="11.625" style="6" customWidth="1"/>
    <col min="9480" max="9480" width="12.375" style="6" customWidth="1"/>
    <col min="9481" max="9481" width="14.375" style="6" bestFit="1" customWidth="1"/>
    <col min="9482" max="9482" width="13.5" style="6" customWidth="1"/>
    <col min="9483" max="9483" width="8.875" style="6" customWidth="1"/>
    <col min="9484" max="9484" width="14.375" style="6" bestFit="1" customWidth="1"/>
    <col min="9485" max="9728" width="9" style="6"/>
    <col min="9729" max="9729" width="4.25" style="6" customWidth="1"/>
    <col min="9730" max="9730" width="9.375" style="6" customWidth="1"/>
    <col min="9731" max="9731" width="19.375" style="6" customWidth="1"/>
    <col min="9732" max="9732" width="21.375" style="6" customWidth="1"/>
    <col min="9733" max="9733" width="0" style="6" hidden="1" customWidth="1"/>
    <col min="9734" max="9734" width="14.375" style="6" customWidth="1"/>
    <col min="9735" max="9735" width="11.625" style="6" customWidth="1"/>
    <col min="9736" max="9736" width="12.375" style="6" customWidth="1"/>
    <col min="9737" max="9737" width="14.375" style="6" bestFit="1" customWidth="1"/>
    <col min="9738" max="9738" width="13.5" style="6" customWidth="1"/>
    <col min="9739" max="9739" width="8.875" style="6" customWidth="1"/>
    <col min="9740" max="9740" width="14.375" style="6" bestFit="1" customWidth="1"/>
    <col min="9741" max="9984" width="9" style="6"/>
    <col min="9985" max="9985" width="4.25" style="6" customWidth="1"/>
    <col min="9986" max="9986" width="9.375" style="6" customWidth="1"/>
    <col min="9987" max="9987" width="19.375" style="6" customWidth="1"/>
    <col min="9988" max="9988" width="21.375" style="6" customWidth="1"/>
    <col min="9989" max="9989" width="0" style="6" hidden="1" customWidth="1"/>
    <col min="9990" max="9990" width="14.375" style="6" customWidth="1"/>
    <col min="9991" max="9991" width="11.625" style="6" customWidth="1"/>
    <col min="9992" max="9992" width="12.375" style="6" customWidth="1"/>
    <col min="9993" max="9993" width="14.375" style="6" bestFit="1" customWidth="1"/>
    <col min="9994" max="9994" width="13.5" style="6" customWidth="1"/>
    <col min="9995" max="9995" width="8.875" style="6" customWidth="1"/>
    <col min="9996" max="9996" width="14.375" style="6" bestFit="1" customWidth="1"/>
    <col min="9997" max="10240" width="9" style="6"/>
    <col min="10241" max="10241" width="4.25" style="6" customWidth="1"/>
    <col min="10242" max="10242" width="9.375" style="6" customWidth="1"/>
    <col min="10243" max="10243" width="19.375" style="6" customWidth="1"/>
    <col min="10244" max="10244" width="21.375" style="6" customWidth="1"/>
    <col min="10245" max="10245" width="0" style="6" hidden="1" customWidth="1"/>
    <col min="10246" max="10246" width="14.375" style="6" customWidth="1"/>
    <col min="10247" max="10247" width="11.625" style="6" customWidth="1"/>
    <col min="10248" max="10248" width="12.375" style="6" customWidth="1"/>
    <col min="10249" max="10249" width="14.375" style="6" bestFit="1" customWidth="1"/>
    <col min="10250" max="10250" width="13.5" style="6" customWidth="1"/>
    <col min="10251" max="10251" width="8.875" style="6" customWidth="1"/>
    <col min="10252" max="10252" width="14.375" style="6" bestFit="1" customWidth="1"/>
    <col min="10253" max="10496" width="9" style="6"/>
    <col min="10497" max="10497" width="4.25" style="6" customWidth="1"/>
    <col min="10498" max="10498" width="9.375" style="6" customWidth="1"/>
    <col min="10499" max="10499" width="19.375" style="6" customWidth="1"/>
    <col min="10500" max="10500" width="21.375" style="6" customWidth="1"/>
    <col min="10501" max="10501" width="0" style="6" hidden="1" customWidth="1"/>
    <col min="10502" max="10502" width="14.375" style="6" customWidth="1"/>
    <col min="10503" max="10503" width="11.625" style="6" customWidth="1"/>
    <col min="10504" max="10504" width="12.375" style="6" customWidth="1"/>
    <col min="10505" max="10505" width="14.375" style="6" bestFit="1" customWidth="1"/>
    <col min="10506" max="10506" width="13.5" style="6" customWidth="1"/>
    <col min="10507" max="10507" width="8.875" style="6" customWidth="1"/>
    <col min="10508" max="10508" width="14.375" style="6" bestFit="1" customWidth="1"/>
    <col min="10509" max="10752" width="9" style="6"/>
    <col min="10753" max="10753" width="4.25" style="6" customWidth="1"/>
    <col min="10754" max="10754" width="9.375" style="6" customWidth="1"/>
    <col min="10755" max="10755" width="19.375" style="6" customWidth="1"/>
    <col min="10756" max="10756" width="21.375" style="6" customWidth="1"/>
    <col min="10757" max="10757" width="0" style="6" hidden="1" customWidth="1"/>
    <col min="10758" max="10758" width="14.375" style="6" customWidth="1"/>
    <col min="10759" max="10759" width="11.625" style="6" customWidth="1"/>
    <col min="10760" max="10760" width="12.375" style="6" customWidth="1"/>
    <col min="10761" max="10761" width="14.375" style="6" bestFit="1" customWidth="1"/>
    <col min="10762" max="10762" width="13.5" style="6" customWidth="1"/>
    <col min="10763" max="10763" width="8.875" style="6" customWidth="1"/>
    <col min="10764" max="10764" width="14.375" style="6" bestFit="1" customWidth="1"/>
    <col min="10765" max="11008" width="9" style="6"/>
    <col min="11009" max="11009" width="4.25" style="6" customWidth="1"/>
    <col min="11010" max="11010" width="9.375" style="6" customWidth="1"/>
    <col min="11011" max="11011" width="19.375" style="6" customWidth="1"/>
    <col min="11012" max="11012" width="21.375" style="6" customWidth="1"/>
    <col min="11013" max="11013" width="0" style="6" hidden="1" customWidth="1"/>
    <col min="11014" max="11014" width="14.375" style="6" customWidth="1"/>
    <col min="11015" max="11015" width="11.625" style="6" customWidth="1"/>
    <col min="11016" max="11016" width="12.375" style="6" customWidth="1"/>
    <col min="11017" max="11017" width="14.375" style="6" bestFit="1" customWidth="1"/>
    <col min="11018" max="11018" width="13.5" style="6" customWidth="1"/>
    <col min="11019" max="11019" width="8.875" style="6" customWidth="1"/>
    <col min="11020" max="11020" width="14.375" style="6" bestFit="1" customWidth="1"/>
    <col min="11021" max="11264" width="9" style="6"/>
    <col min="11265" max="11265" width="4.25" style="6" customWidth="1"/>
    <col min="11266" max="11266" width="9.375" style="6" customWidth="1"/>
    <col min="11267" max="11267" width="19.375" style="6" customWidth="1"/>
    <col min="11268" max="11268" width="21.375" style="6" customWidth="1"/>
    <col min="11269" max="11269" width="0" style="6" hidden="1" customWidth="1"/>
    <col min="11270" max="11270" width="14.375" style="6" customWidth="1"/>
    <col min="11271" max="11271" width="11.625" style="6" customWidth="1"/>
    <col min="11272" max="11272" width="12.375" style="6" customWidth="1"/>
    <col min="11273" max="11273" width="14.375" style="6" bestFit="1" customWidth="1"/>
    <col min="11274" max="11274" width="13.5" style="6" customWidth="1"/>
    <col min="11275" max="11275" width="8.875" style="6" customWidth="1"/>
    <col min="11276" max="11276" width="14.375" style="6" bestFit="1" customWidth="1"/>
    <col min="11277" max="11520" width="9" style="6"/>
    <col min="11521" max="11521" width="4.25" style="6" customWidth="1"/>
    <col min="11522" max="11522" width="9.375" style="6" customWidth="1"/>
    <col min="11523" max="11523" width="19.375" style="6" customWidth="1"/>
    <col min="11524" max="11524" width="21.375" style="6" customWidth="1"/>
    <col min="11525" max="11525" width="0" style="6" hidden="1" customWidth="1"/>
    <col min="11526" max="11526" width="14.375" style="6" customWidth="1"/>
    <col min="11527" max="11527" width="11.625" style="6" customWidth="1"/>
    <col min="11528" max="11528" width="12.375" style="6" customWidth="1"/>
    <col min="11529" max="11529" width="14.375" style="6" bestFit="1" customWidth="1"/>
    <col min="11530" max="11530" width="13.5" style="6" customWidth="1"/>
    <col min="11531" max="11531" width="8.875" style="6" customWidth="1"/>
    <col min="11532" max="11532" width="14.375" style="6" bestFit="1" customWidth="1"/>
    <col min="11533" max="11776" width="9" style="6"/>
    <col min="11777" max="11777" width="4.25" style="6" customWidth="1"/>
    <col min="11778" max="11778" width="9.375" style="6" customWidth="1"/>
    <col min="11779" max="11779" width="19.375" style="6" customWidth="1"/>
    <col min="11780" max="11780" width="21.375" style="6" customWidth="1"/>
    <col min="11781" max="11781" width="0" style="6" hidden="1" customWidth="1"/>
    <col min="11782" max="11782" width="14.375" style="6" customWidth="1"/>
    <col min="11783" max="11783" width="11.625" style="6" customWidth="1"/>
    <col min="11784" max="11784" width="12.375" style="6" customWidth="1"/>
    <col min="11785" max="11785" width="14.375" style="6" bestFit="1" customWidth="1"/>
    <col min="11786" max="11786" width="13.5" style="6" customWidth="1"/>
    <col min="11787" max="11787" width="8.875" style="6" customWidth="1"/>
    <col min="11788" max="11788" width="14.375" style="6" bestFit="1" customWidth="1"/>
    <col min="11789" max="12032" width="9" style="6"/>
    <col min="12033" max="12033" width="4.25" style="6" customWidth="1"/>
    <col min="12034" max="12034" width="9.375" style="6" customWidth="1"/>
    <col min="12035" max="12035" width="19.375" style="6" customWidth="1"/>
    <col min="12036" max="12036" width="21.375" style="6" customWidth="1"/>
    <col min="12037" max="12037" width="0" style="6" hidden="1" customWidth="1"/>
    <col min="12038" max="12038" width="14.375" style="6" customWidth="1"/>
    <col min="12039" max="12039" width="11.625" style="6" customWidth="1"/>
    <col min="12040" max="12040" width="12.375" style="6" customWidth="1"/>
    <col min="12041" max="12041" width="14.375" style="6" bestFit="1" customWidth="1"/>
    <col min="12042" max="12042" width="13.5" style="6" customWidth="1"/>
    <col min="12043" max="12043" width="8.875" style="6" customWidth="1"/>
    <col min="12044" max="12044" width="14.375" style="6" bestFit="1" customWidth="1"/>
    <col min="12045" max="12288" width="9" style="6"/>
    <col min="12289" max="12289" width="4.25" style="6" customWidth="1"/>
    <col min="12290" max="12290" width="9.375" style="6" customWidth="1"/>
    <col min="12291" max="12291" width="19.375" style="6" customWidth="1"/>
    <col min="12292" max="12292" width="21.375" style="6" customWidth="1"/>
    <col min="12293" max="12293" width="0" style="6" hidden="1" customWidth="1"/>
    <col min="12294" max="12294" width="14.375" style="6" customWidth="1"/>
    <col min="12295" max="12295" width="11.625" style="6" customWidth="1"/>
    <col min="12296" max="12296" width="12.375" style="6" customWidth="1"/>
    <col min="12297" max="12297" width="14.375" style="6" bestFit="1" customWidth="1"/>
    <col min="12298" max="12298" width="13.5" style="6" customWidth="1"/>
    <col min="12299" max="12299" width="8.875" style="6" customWidth="1"/>
    <col min="12300" max="12300" width="14.375" style="6" bestFit="1" customWidth="1"/>
    <col min="12301" max="12544" width="9" style="6"/>
    <col min="12545" max="12545" width="4.25" style="6" customWidth="1"/>
    <col min="12546" max="12546" width="9.375" style="6" customWidth="1"/>
    <col min="12547" max="12547" width="19.375" style="6" customWidth="1"/>
    <col min="12548" max="12548" width="21.375" style="6" customWidth="1"/>
    <col min="12549" max="12549" width="0" style="6" hidden="1" customWidth="1"/>
    <col min="12550" max="12550" width="14.375" style="6" customWidth="1"/>
    <col min="12551" max="12551" width="11.625" style="6" customWidth="1"/>
    <col min="12552" max="12552" width="12.375" style="6" customWidth="1"/>
    <col min="12553" max="12553" width="14.375" style="6" bestFit="1" customWidth="1"/>
    <col min="12554" max="12554" width="13.5" style="6" customWidth="1"/>
    <col min="12555" max="12555" width="8.875" style="6" customWidth="1"/>
    <col min="12556" max="12556" width="14.375" style="6" bestFit="1" customWidth="1"/>
    <col min="12557" max="12800" width="9" style="6"/>
    <col min="12801" max="12801" width="4.25" style="6" customWidth="1"/>
    <col min="12802" max="12802" width="9.375" style="6" customWidth="1"/>
    <col min="12803" max="12803" width="19.375" style="6" customWidth="1"/>
    <col min="12804" max="12804" width="21.375" style="6" customWidth="1"/>
    <col min="12805" max="12805" width="0" style="6" hidden="1" customWidth="1"/>
    <col min="12806" max="12806" width="14.375" style="6" customWidth="1"/>
    <col min="12807" max="12807" width="11.625" style="6" customWidth="1"/>
    <col min="12808" max="12808" width="12.375" style="6" customWidth="1"/>
    <col min="12809" max="12809" width="14.375" style="6" bestFit="1" customWidth="1"/>
    <col min="12810" max="12810" width="13.5" style="6" customWidth="1"/>
    <col min="12811" max="12811" width="8.875" style="6" customWidth="1"/>
    <col min="12812" max="12812" width="14.375" style="6" bestFit="1" customWidth="1"/>
    <col min="12813" max="13056" width="9" style="6"/>
    <col min="13057" max="13057" width="4.25" style="6" customWidth="1"/>
    <col min="13058" max="13058" width="9.375" style="6" customWidth="1"/>
    <col min="13059" max="13059" width="19.375" style="6" customWidth="1"/>
    <col min="13060" max="13060" width="21.375" style="6" customWidth="1"/>
    <col min="13061" max="13061" width="0" style="6" hidden="1" customWidth="1"/>
    <col min="13062" max="13062" width="14.375" style="6" customWidth="1"/>
    <col min="13063" max="13063" width="11.625" style="6" customWidth="1"/>
    <col min="13064" max="13064" width="12.375" style="6" customWidth="1"/>
    <col min="13065" max="13065" width="14.375" style="6" bestFit="1" customWidth="1"/>
    <col min="13066" max="13066" width="13.5" style="6" customWidth="1"/>
    <col min="13067" max="13067" width="8.875" style="6" customWidth="1"/>
    <col min="13068" max="13068" width="14.375" style="6" bestFit="1" customWidth="1"/>
    <col min="13069" max="13312" width="9" style="6"/>
    <col min="13313" max="13313" width="4.25" style="6" customWidth="1"/>
    <col min="13314" max="13314" width="9.375" style="6" customWidth="1"/>
    <col min="13315" max="13315" width="19.375" style="6" customWidth="1"/>
    <col min="13316" max="13316" width="21.375" style="6" customWidth="1"/>
    <col min="13317" max="13317" width="0" style="6" hidden="1" customWidth="1"/>
    <col min="13318" max="13318" width="14.375" style="6" customWidth="1"/>
    <col min="13319" max="13319" width="11.625" style="6" customWidth="1"/>
    <col min="13320" max="13320" width="12.375" style="6" customWidth="1"/>
    <col min="13321" max="13321" width="14.375" style="6" bestFit="1" customWidth="1"/>
    <col min="13322" max="13322" width="13.5" style="6" customWidth="1"/>
    <col min="13323" max="13323" width="8.875" style="6" customWidth="1"/>
    <col min="13324" max="13324" width="14.375" style="6" bestFit="1" customWidth="1"/>
    <col min="13325" max="13568" width="9" style="6"/>
    <col min="13569" max="13569" width="4.25" style="6" customWidth="1"/>
    <col min="13570" max="13570" width="9.375" style="6" customWidth="1"/>
    <col min="13571" max="13571" width="19.375" style="6" customWidth="1"/>
    <col min="13572" max="13572" width="21.375" style="6" customWidth="1"/>
    <col min="13573" max="13573" width="0" style="6" hidden="1" customWidth="1"/>
    <col min="13574" max="13574" width="14.375" style="6" customWidth="1"/>
    <col min="13575" max="13575" width="11.625" style="6" customWidth="1"/>
    <col min="13576" max="13576" width="12.375" style="6" customWidth="1"/>
    <col min="13577" max="13577" width="14.375" style="6" bestFit="1" customWidth="1"/>
    <col min="13578" max="13578" width="13.5" style="6" customWidth="1"/>
    <col min="13579" max="13579" width="8.875" style="6" customWidth="1"/>
    <col min="13580" max="13580" width="14.375" style="6" bestFit="1" customWidth="1"/>
    <col min="13581" max="13824" width="9" style="6"/>
    <col min="13825" max="13825" width="4.25" style="6" customWidth="1"/>
    <col min="13826" max="13826" width="9.375" style="6" customWidth="1"/>
    <col min="13827" max="13827" width="19.375" style="6" customWidth="1"/>
    <col min="13828" max="13828" width="21.375" style="6" customWidth="1"/>
    <col min="13829" max="13829" width="0" style="6" hidden="1" customWidth="1"/>
    <col min="13830" max="13830" width="14.375" style="6" customWidth="1"/>
    <col min="13831" max="13831" width="11.625" style="6" customWidth="1"/>
    <col min="13832" max="13832" width="12.375" style="6" customWidth="1"/>
    <col min="13833" max="13833" width="14.375" style="6" bestFit="1" customWidth="1"/>
    <col min="13834" max="13834" width="13.5" style="6" customWidth="1"/>
    <col min="13835" max="13835" width="8.875" style="6" customWidth="1"/>
    <col min="13836" max="13836" width="14.375" style="6" bestFit="1" customWidth="1"/>
    <col min="13837" max="14080" width="9" style="6"/>
    <col min="14081" max="14081" width="4.25" style="6" customWidth="1"/>
    <col min="14082" max="14082" width="9.375" style="6" customWidth="1"/>
    <col min="14083" max="14083" width="19.375" style="6" customWidth="1"/>
    <col min="14084" max="14084" width="21.375" style="6" customWidth="1"/>
    <col min="14085" max="14085" width="0" style="6" hidden="1" customWidth="1"/>
    <col min="14086" max="14086" width="14.375" style="6" customWidth="1"/>
    <col min="14087" max="14087" width="11.625" style="6" customWidth="1"/>
    <col min="14088" max="14088" width="12.375" style="6" customWidth="1"/>
    <col min="14089" max="14089" width="14.375" style="6" bestFit="1" customWidth="1"/>
    <col min="14090" max="14090" width="13.5" style="6" customWidth="1"/>
    <col min="14091" max="14091" width="8.875" style="6" customWidth="1"/>
    <col min="14092" max="14092" width="14.375" style="6" bestFit="1" customWidth="1"/>
    <col min="14093" max="14336" width="9" style="6"/>
    <col min="14337" max="14337" width="4.25" style="6" customWidth="1"/>
    <col min="14338" max="14338" width="9.375" style="6" customWidth="1"/>
    <col min="14339" max="14339" width="19.375" style="6" customWidth="1"/>
    <col min="14340" max="14340" width="21.375" style="6" customWidth="1"/>
    <col min="14341" max="14341" width="0" style="6" hidden="1" customWidth="1"/>
    <col min="14342" max="14342" width="14.375" style="6" customWidth="1"/>
    <col min="14343" max="14343" width="11.625" style="6" customWidth="1"/>
    <col min="14344" max="14344" width="12.375" style="6" customWidth="1"/>
    <col min="14345" max="14345" width="14.375" style="6" bestFit="1" customWidth="1"/>
    <col min="14346" max="14346" width="13.5" style="6" customWidth="1"/>
    <col min="14347" max="14347" width="8.875" style="6" customWidth="1"/>
    <col min="14348" max="14348" width="14.375" style="6" bestFit="1" customWidth="1"/>
    <col min="14349" max="14592" width="9" style="6"/>
    <col min="14593" max="14593" width="4.25" style="6" customWidth="1"/>
    <col min="14594" max="14594" width="9.375" style="6" customWidth="1"/>
    <col min="14595" max="14595" width="19.375" style="6" customWidth="1"/>
    <col min="14596" max="14596" width="21.375" style="6" customWidth="1"/>
    <col min="14597" max="14597" width="0" style="6" hidden="1" customWidth="1"/>
    <col min="14598" max="14598" width="14.375" style="6" customWidth="1"/>
    <col min="14599" max="14599" width="11.625" style="6" customWidth="1"/>
    <col min="14600" max="14600" width="12.375" style="6" customWidth="1"/>
    <col min="14601" max="14601" width="14.375" style="6" bestFit="1" customWidth="1"/>
    <col min="14602" max="14602" width="13.5" style="6" customWidth="1"/>
    <col min="14603" max="14603" width="8.875" style="6" customWidth="1"/>
    <col min="14604" max="14604" width="14.375" style="6" bestFit="1" customWidth="1"/>
    <col min="14605" max="14848" width="9" style="6"/>
    <col min="14849" max="14849" width="4.25" style="6" customWidth="1"/>
    <col min="14850" max="14850" width="9.375" style="6" customWidth="1"/>
    <col min="14851" max="14851" width="19.375" style="6" customWidth="1"/>
    <col min="14852" max="14852" width="21.375" style="6" customWidth="1"/>
    <col min="14853" max="14853" width="0" style="6" hidden="1" customWidth="1"/>
    <col min="14854" max="14854" width="14.375" style="6" customWidth="1"/>
    <col min="14855" max="14855" width="11.625" style="6" customWidth="1"/>
    <col min="14856" max="14856" width="12.375" style="6" customWidth="1"/>
    <col min="14857" max="14857" width="14.375" style="6" bestFit="1" customWidth="1"/>
    <col min="14858" max="14858" width="13.5" style="6" customWidth="1"/>
    <col min="14859" max="14859" width="8.875" style="6" customWidth="1"/>
    <col min="14860" max="14860" width="14.375" style="6" bestFit="1" customWidth="1"/>
    <col min="14861" max="15104" width="9" style="6"/>
    <col min="15105" max="15105" width="4.25" style="6" customWidth="1"/>
    <col min="15106" max="15106" width="9.375" style="6" customWidth="1"/>
    <col min="15107" max="15107" width="19.375" style="6" customWidth="1"/>
    <col min="15108" max="15108" width="21.375" style="6" customWidth="1"/>
    <col min="15109" max="15109" width="0" style="6" hidden="1" customWidth="1"/>
    <col min="15110" max="15110" width="14.375" style="6" customWidth="1"/>
    <col min="15111" max="15111" width="11.625" style="6" customWidth="1"/>
    <col min="15112" max="15112" width="12.375" style="6" customWidth="1"/>
    <col min="15113" max="15113" width="14.375" style="6" bestFit="1" customWidth="1"/>
    <col min="15114" max="15114" width="13.5" style="6" customWidth="1"/>
    <col min="15115" max="15115" width="8.875" style="6" customWidth="1"/>
    <col min="15116" max="15116" width="14.375" style="6" bestFit="1" customWidth="1"/>
    <col min="15117" max="15360" width="9" style="6"/>
    <col min="15361" max="15361" width="4.25" style="6" customWidth="1"/>
    <col min="15362" max="15362" width="9.375" style="6" customWidth="1"/>
    <col min="15363" max="15363" width="19.375" style="6" customWidth="1"/>
    <col min="15364" max="15364" width="21.375" style="6" customWidth="1"/>
    <col min="15365" max="15365" width="0" style="6" hidden="1" customWidth="1"/>
    <col min="15366" max="15366" width="14.375" style="6" customWidth="1"/>
    <col min="15367" max="15367" width="11.625" style="6" customWidth="1"/>
    <col min="15368" max="15368" width="12.375" style="6" customWidth="1"/>
    <col min="15369" max="15369" width="14.375" style="6" bestFit="1" customWidth="1"/>
    <col min="15370" max="15370" width="13.5" style="6" customWidth="1"/>
    <col min="15371" max="15371" width="8.875" style="6" customWidth="1"/>
    <col min="15372" max="15372" width="14.375" style="6" bestFit="1" customWidth="1"/>
    <col min="15373" max="15616" width="9" style="6"/>
    <col min="15617" max="15617" width="4.25" style="6" customWidth="1"/>
    <col min="15618" max="15618" width="9.375" style="6" customWidth="1"/>
    <col min="15619" max="15619" width="19.375" style="6" customWidth="1"/>
    <col min="15620" max="15620" width="21.375" style="6" customWidth="1"/>
    <col min="15621" max="15621" width="0" style="6" hidden="1" customWidth="1"/>
    <col min="15622" max="15622" width="14.375" style="6" customWidth="1"/>
    <col min="15623" max="15623" width="11.625" style="6" customWidth="1"/>
    <col min="15624" max="15624" width="12.375" style="6" customWidth="1"/>
    <col min="15625" max="15625" width="14.375" style="6" bestFit="1" customWidth="1"/>
    <col min="15626" max="15626" width="13.5" style="6" customWidth="1"/>
    <col min="15627" max="15627" width="8.875" style="6" customWidth="1"/>
    <col min="15628" max="15628" width="14.375" style="6" bestFit="1" customWidth="1"/>
    <col min="15629" max="15872" width="9" style="6"/>
    <col min="15873" max="15873" width="4.25" style="6" customWidth="1"/>
    <col min="15874" max="15874" width="9.375" style="6" customWidth="1"/>
    <col min="15875" max="15875" width="19.375" style="6" customWidth="1"/>
    <col min="15876" max="15876" width="21.375" style="6" customWidth="1"/>
    <col min="15877" max="15877" width="0" style="6" hidden="1" customWidth="1"/>
    <col min="15878" max="15878" width="14.375" style="6" customWidth="1"/>
    <col min="15879" max="15879" width="11.625" style="6" customWidth="1"/>
    <col min="15880" max="15880" width="12.375" style="6" customWidth="1"/>
    <col min="15881" max="15881" width="14.375" style="6" bestFit="1" customWidth="1"/>
    <col min="15882" max="15882" width="13.5" style="6" customWidth="1"/>
    <col min="15883" max="15883" width="8.875" style="6" customWidth="1"/>
    <col min="15884" max="15884" width="14.375" style="6" bestFit="1" customWidth="1"/>
    <col min="15885" max="16128" width="9" style="6"/>
    <col min="16129" max="16129" width="4.25" style="6" customWidth="1"/>
    <col min="16130" max="16130" width="9.375" style="6" customWidth="1"/>
    <col min="16131" max="16131" width="19.375" style="6" customWidth="1"/>
    <col min="16132" max="16132" width="21.375" style="6" customWidth="1"/>
    <col min="16133" max="16133" width="0" style="6" hidden="1" customWidth="1"/>
    <col min="16134" max="16134" width="14.375" style="6" customWidth="1"/>
    <col min="16135" max="16135" width="11.625" style="6" customWidth="1"/>
    <col min="16136" max="16136" width="12.375" style="6" customWidth="1"/>
    <col min="16137" max="16137" width="14.375" style="6" bestFit="1" customWidth="1"/>
    <col min="16138" max="16138" width="13.5" style="6" customWidth="1"/>
    <col min="16139" max="16139" width="8.875" style="6" customWidth="1"/>
    <col min="16140" max="16140" width="14.375" style="6" bestFit="1" customWidth="1"/>
    <col min="16141" max="16384" width="9" style="6"/>
  </cols>
  <sheetData>
    <row r="1" spans="1:12" ht="18.75" customHeight="1">
      <c r="A1" s="131" t="s">
        <v>6</v>
      </c>
      <c r="B1" s="131"/>
      <c r="C1" s="131"/>
      <c r="D1" s="1"/>
      <c r="E1" s="1"/>
      <c r="F1" s="2"/>
      <c r="G1" s="1"/>
      <c r="H1" s="3"/>
      <c r="I1" s="4"/>
      <c r="J1" s="5" t="s">
        <v>7</v>
      </c>
      <c r="K1" s="1" t="s">
        <v>8</v>
      </c>
    </row>
    <row r="2" spans="1:12" ht="7.5" customHeight="1">
      <c r="A2" s="81"/>
      <c r="B2" s="7"/>
      <c r="C2" s="81"/>
      <c r="D2" s="1"/>
      <c r="E2" s="1"/>
      <c r="F2" s="2"/>
      <c r="G2" s="1"/>
      <c r="H2" s="3"/>
      <c r="I2" s="4"/>
      <c r="J2" s="5"/>
      <c r="K2" s="1"/>
    </row>
    <row r="3" spans="1:12" ht="24.75" customHeight="1">
      <c r="A3" s="132" t="s">
        <v>9</v>
      </c>
      <c r="B3" s="132"/>
      <c r="C3" s="132"/>
      <c r="D3" s="132"/>
      <c r="E3" s="132"/>
      <c r="F3" s="132"/>
      <c r="G3" s="132"/>
      <c r="H3" s="132"/>
      <c r="I3" s="132"/>
      <c r="J3" s="132"/>
      <c r="K3" s="132"/>
    </row>
    <row r="4" spans="1:12" ht="8.25" customHeight="1">
      <c r="A4" s="8"/>
      <c r="B4" s="9"/>
      <c r="C4" s="8"/>
      <c r="D4" s="10"/>
      <c r="E4" s="10"/>
      <c r="F4" s="8"/>
      <c r="G4" s="10"/>
      <c r="H4" s="11"/>
      <c r="I4" s="12"/>
      <c r="J4" s="13"/>
      <c r="K4" s="14"/>
    </row>
    <row r="5" spans="1:12" ht="22.5" customHeight="1">
      <c r="A5" s="133" t="s">
        <v>10</v>
      </c>
      <c r="B5" s="135" t="s">
        <v>11</v>
      </c>
      <c r="C5" s="137" t="s">
        <v>3</v>
      </c>
      <c r="D5" s="138"/>
      <c r="E5" s="138"/>
      <c r="F5" s="139" t="s">
        <v>1</v>
      </c>
      <c r="G5" s="141" t="s">
        <v>12</v>
      </c>
      <c r="H5" s="143" t="s">
        <v>0</v>
      </c>
      <c r="I5" s="145" t="s">
        <v>13</v>
      </c>
      <c r="J5" s="147" t="s">
        <v>14</v>
      </c>
      <c r="K5" s="149" t="s">
        <v>4</v>
      </c>
    </row>
    <row r="6" spans="1:12" ht="21" customHeight="1">
      <c r="A6" s="134"/>
      <c r="B6" s="136"/>
      <c r="C6" s="15" t="s">
        <v>15</v>
      </c>
      <c r="D6" s="82" t="s">
        <v>2</v>
      </c>
      <c r="E6" s="16" t="s">
        <v>16</v>
      </c>
      <c r="F6" s="140"/>
      <c r="G6" s="142"/>
      <c r="H6" s="144"/>
      <c r="I6" s="146"/>
      <c r="J6" s="148"/>
      <c r="K6" s="150"/>
    </row>
    <row r="7" spans="1:12" s="23" customFormat="1" ht="21" customHeight="1">
      <c r="A7" s="17">
        <f t="shared" ref="A7:A19" si="0">ROW()-6</f>
        <v>1</v>
      </c>
      <c r="B7" s="18">
        <v>42158</v>
      </c>
      <c r="C7" s="19" t="s">
        <v>24</v>
      </c>
      <c r="D7" s="19" t="str">
        <f>VLOOKUP(C7,[1]Vine!$A$5:$E$168,3,0)</f>
        <v>Đức Linh - Bình Thuận</v>
      </c>
      <c r="E7" s="17">
        <f>VLOOKUP(C7,[2]Times!$B$5:$C$70,2,0)</f>
        <v>250746332</v>
      </c>
      <c r="F7" s="20" t="s">
        <v>18</v>
      </c>
      <c r="G7" s="21">
        <v>6523</v>
      </c>
      <c r="H7" s="20">
        <v>25500</v>
      </c>
      <c r="I7" s="22">
        <f t="shared" ref="I7:I19" si="1">H7*G7</f>
        <v>166336500</v>
      </c>
      <c r="J7" s="17" t="str">
        <f>VLOOKUP(C7,[1]Vine!$A$5:$E$168,4,0)</f>
        <v>Bình Thuận</v>
      </c>
      <c r="K7" s="17"/>
    </row>
    <row r="8" spans="1:12" s="23" customFormat="1" ht="21" customHeight="1">
      <c r="A8" s="17">
        <f t="shared" si="0"/>
        <v>2</v>
      </c>
      <c r="B8" s="18">
        <v>42158</v>
      </c>
      <c r="C8" s="19" t="s">
        <v>51</v>
      </c>
      <c r="D8" s="19" t="str">
        <f>VLOOKUP(C8,[1]Vine!$A$5:$E$168,3,0)</f>
        <v>Đức Linh - Bình Thuận</v>
      </c>
      <c r="E8" s="17">
        <f>VLOOKUP(C8,[2]Times!$B$5:$C$70,2,0)</f>
        <v>260682094</v>
      </c>
      <c r="F8" s="20" t="s">
        <v>18</v>
      </c>
      <c r="G8" s="21">
        <f>13163-G7</f>
        <v>6640</v>
      </c>
      <c r="H8" s="20">
        <v>25500</v>
      </c>
      <c r="I8" s="22">
        <f t="shared" si="1"/>
        <v>169320000</v>
      </c>
      <c r="J8" s="17" t="str">
        <f>VLOOKUP(C8,[1]Vine!$A$5:$E$168,4,0)</f>
        <v>Bình Thuận</v>
      </c>
      <c r="K8" s="17"/>
    </row>
    <row r="9" spans="1:12" s="23" customFormat="1" ht="21" customHeight="1">
      <c r="A9" s="17">
        <f t="shared" si="0"/>
        <v>3</v>
      </c>
      <c r="B9" s="18">
        <v>42158</v>
      </c>
      <c r="C9" s="19" t="s">
        <v>75</v>
      </c>
      <c r="D9" s="19" t="str">
        <f>VLOOKUP(C9,[1]Vine!$A$5:$E$168,3,0)</f>
        <v>Mỹ Tho - Tiền Giang</v>
      </c>
      <c r="E9" s="17">
        <f>VLOOKUP(C9,[2]Times!$B$5:$C$70,2,0)</f>
        <v>310033074</v>
      </c>
      <c r="F9" s="20" t="s">
        <v>67</v>
      </c>
      <c r="G9" s="128">
        <v>6720</v>
      </c>
      <c r="H9" s="20">
        <v>29500</v>
      </c>
      <c r="I9" s="22">
        <f t="shared" si="1"/>
        <v>198240000</v>
      </c>
      <c r="J9" s="17" t="str">
        <f>VLOOKUP(C9,[1]Vine!$A$5:$E$168,4,0)</f>
        <v>Tiền Giang</v>
      </c>
      <c r="K9" s="17"/>
    </row>
    <row r="10" spans="1:12" s="23" customFormat="1" ht="21" customHeight="1">
      <c r="A10" s="17">
        <f t="shared" si="0"/>
        <v>4</v>
      </c>
      <c r="B10" s="18">
        <v>42158</v>
      </c>
      <c r="C10" s="19" t="s">
        <v>76</v>
      </c>
      <c r="D10" s="19" t="str">
        <f>VLOOKUP(C10,[1]Vine!$A$5:$E$168,3,0)</f>
        <v>Mỹ Tho - Tiền Giang</v>
      </c>
      <c r="E10" s="17">
        <f>VLOOKUP(C10,[2]Times!$B$5:$C$70,2,0)</f>
        <v>310526150</v>
      </c>
      <c r="F10" s="20" t="s">
        <v>67</v>
      </c>
      <c r="G10" s="21">
        <v>6893</v>
      </c>
      <c r="H10" s="20">
        <v>29500</v>
      </c>
      <c r="I10" s="22">
        <f t="shared" si="1"/>
        <v>203343500</v>
      </c>
      <c r="J10" s="17" t="str">
        <f>VLOOKUP(C10,[1]Vine!$A$5:$E$168,4,0)</f>
        <v>Tiền Giang</v>
      </c>
      <c r="K10" s="17"/>
    </row>
    <row r="11" spans="1:12" s="23" customFormat="1" ht="21" customHeight="1">
      <c r="A11" s="17">
        <f t="shared" si="0"/>
        <v>5</v>
      </c>
      <c r="B11" s="18">
        <v>42163</v>
      </c>
      <c r="C11" s="19" t="s">
        <v>77</v>
      </c>
      <c r="D11" s="19" t="str">
        <f>VLOOKUP(C11,[1]Vine!$A$5:$E$168,3,0)</f>
        <v>Mỹ Tho - Tiền Giang</v>
      </c>
      <c r="E11" s="17">
        <f>VLOOKUP(C11,[2]Times!$B$5:$C$70,2,0)</f>
        <v>310703274</v>
      </c>
      <c r="F11" s="20" t="s">
        <v>67</v>
      </c>
      <c r="G11" s="21">
        <v>6472</v>
      </c>
      <c r="H11" s="20">
        <v>29500</v>
      </c>
      <c r="I11" s="22">
        <f t="shared" si="1"/>
        <v>190924000</v>
      </c>
      <c r="J11" s="17" t="str">
        <f>VLOOKUP(C11,[1]Vine!$A$5:$E$168,4,0)</f>
        <v>Tiền Giang</v>
      </c>
      <c r="K11" s="17"/>
      <c r="L11" s="24"/>
    </row>
    <row r="12" spans="1:12" s="23" customFormat="1" ht="21" customHeight="1">
      <c r="A12" s="17">
        <f t="shared" si="0"/>
        <v>6</v>
      </c>
      <c r="B12" s="18">
        <v>42163</v>
      </c>
      <c r="C12" s="19" t="s">
        <v>78</v>
      </c>
      <c r="D12" s="19" t="str">
        <f>VLOOKUP(C12,[1]Vine!$A$5:$E$168,3,0)</f>
        <v>Rạch Giá - Kiên Giang</v>
      </c>
      <c r="E12" s="17">
        <f>VLOOKUP(C12,[2]Times!$B$5:$C$70,2,0)</f>
        <v>370511387</v>
      </c>
      <c r="F12" s="20" t="s">
        <v>67</v>
      </c>
      <c r="G12" s="21">
        <v>6230</v>
      </c>
      <c r="H12" s="20">
        <v>29500</v>
      </c>
      <c r="I12" s="22">
        <f t="shared" si="1"/>
        <v>183785000</v>
      </c>
      <c r="J12" s="17" t="str">
        <f>VLOOKUP(C12,[1]Vine!$A$5:$E$168,4,0)</f>
        <v>Kiên Giang</v>
      </c>
      <c r="K12" s="17"/>
    </row>
    <row r="13" spans="1:12" s="23" customFormat="1" ht="21" customHeight="1">
      <c r="A13" s="17">
        <f t="shared" si="0"/>
        <v>7</v>
      </c>
      <c r="B13" s="18">
        <v>42163</v>
      </c>
      <c r="C13" s="19" t="s">
        <v>79</v>
      </c>
      <c r="D13" s="19" t="str">
        <f>VLOOKUP(C13,[1]Vine!$A$5:$E$168,3,0)</f>
        <v>Rạch Giá - Kiên Giang</v>
      </c>
      <c r="E13" s="17">
        <f>VLOOKUP(C13,[2]Times!$B$5:$C$70,2,0)</f>
        <v>370782417</v>
      </c>
      <c r="F13" s="20" t="s">
        <v>67</v>
      </c>
      <c r="G13" s="21">
        <v>6830</v>
      </c>
      <c r="H13" s="20">
        <v>29500</v>
      </c>
      <c r="I13" s="22">
        <f t="shared" si="1"/>
        <v>201485000</v>
      </c>
      <c r="J13" s="17" t="str">
        <f>VLOOKUP(C13,[1]Vine!$A$5:$E$168,4,0)</f>
        <v>Kiên Giang</v>
      </c>
      <c r="K13" s="17"/>
    </row>
    <row r="14" spans="1:12" s="23" customFormat="1" ht="21" customHeight="1">
      <c r="A14" s="17">
        <f t="shared" si="0"/>
        <v>8</v>
      </c>
      <c r="B14" s="18">
        <v>42166</v>
      </c>
      <c r="C14" s="19" t="s">
        <v>80</v>
      </c>
      <c r="D14" s="19" t="str">
        <f>VLOOKUP(C14,[1]Vine!$A$5:$E$168,3,0)</f>
        <v>Rạch Giá - Kiên Giang</v>
      </c>
      <c r="E14" s="17">
        <f>VLOOKUP(C14,[2]Times!$B$5:$C$70,2,0)</f>
        <v>370948627</v>
      </c>
      <c r="F14" s="20" t="s">
        <v>67</v>
      </c>
      <c r="G14" s="21">
        <v>6931</v>
      </c>
      <c r="H14" s="20">
        <v>29500</v>
      </c>
      <c r="I14" s="22">
        <f t="shared" si="1"/>
        <v>204464500</v>
      </c>
      <c r="J14" s="17" t="str">
        <f>VLOOKUP(C14,[1]Vine!$A$5:$E$168,4,0)</f>
        <v>Kiên Giang</v>
      </c>
      <c r="K14" s="17"/>
    </row>
    <row r="15" spans="1:12" s="23" customFormat="1" ht="21" customHeight="1">
      <c r="A15" s="17">
        <f t="shared" si="0"/>
        <v>9</v>
      </c>
      <c r="B15" s="18">
        <v>42166</v>
      </c>
      <c r="C15" s="19" t="s">
        <v>81</v>
      </c>
      <c r="D15" s="19" t="str">
        <f>VLOOKUP(C15,[1]Vine!$A$5:$E$168,3,0)</f>
        <v>Rạch Giá - Kiên Giang</v>
      </c>
      <c r="E15" s="17">
        <f>VLOOKUP(C15,[2]Times!$B$5:$C$70,2,0)</f>
        <v>371008704</v>
      </c>
      <c r="F15" s="20" t="s">
        <v>67</v>
      </c>
      <c r="G15" s="128">
        <v>6743</v>
      </c>
      <c r="H15" s="20">
        <v>29500</v>
      </c>
      <c r="I15" s="22">
        <f t="shared" si="1"/>
        <v>198918500</v>
      </c>
      <c r="J15" s="17" t="str">
        <f>VLOOKUP(C15,[1]Vine!$A$5:$E$168,4,0)</f>
        <v>Kiên Giang</v>
      </c>
      <c r="K15" s="17"/>
    </row>
    <row r="16" spans="1:12" s="23" customFormat="1" ht="21" customHeight="1">
      <c r="A16" s="17">
        <f t="shared" si="0"/>
        <v>10</v>
      </c>
      <c r="B16" s="18">
        <v>42166</v>
      </c>
      <c r="C16" s="19" t="s">
        <v>73</v>
      </c>
      <c r="D16" s="19" t="str">
        <f>VLOOKUP(C16,[1]Vine!$A$5:$E$168,3,0)</f>
        <v>Gò Công Tây - Tiền Giang</v>
      </c>
      <c r="E16" s="17">
        <f>VLOOKUP(C16,[2]Times!$B$5:$C$70,2,0)</f>
        <v>310882191</v>
      </c>
      <c r="F16" s="20" t="s">
        <v>67</v>
      </c>
      <c r="G16" s="21">
        <v>6713</v>
      </c>
      <c r="H16" s="20">
        <v>29500</v>
      </c>
      <c r="I16" s="22">
        <f t="shared" si="1"/>
        <v>198033500</v>
      </c>
      <c r="J16" s="17" t="str">
        <f>VLOOKUP(C16,[1]Vine!$A$5:$E$168,4,0)</f>
        <v>Tiền Giang</v>
      </c>
      <c r="K16" s="17"/>
    </row>
    <row r="17" spans="1:11" s="23" customFormat="1" ht="21" customHeight="1">
      <c r="A17" s="17">
        <f t="shared" si="0"/>
        <v>11</v>
      </c>
      <c r="B17" s="18">
        <v>42166</v>
      </c>
      <c r="C17" s="19" t="s">
        <v>82</v>
      </c>
      <c r="D17" s="19" t="str">
        <f>VLOOKUP(C17,[1]Vine!$A$5:$E$168,3,0)</f>
        <v xml:space="preserve">Gò Công Tây - Tiền Giang </v>
      </c>
      <c r="E17" s="17">
        <f>VLOOKUP(C17,[2]Times!$B$5:$C$70,2,0)</f>
        <v>310882158</v>
      </c>
      <c r="F17" s="20" t="s">
        <v>67</v>
      </c>
      <c r="G17" s="21">
        <v>6820</v>
      </c>
      <c r="H17" s="20">
        <v>29500</v>
      </c>
      <c r="I17" s="22">
        <f t="shared" si="1"/>
        <v>201190000</v>
      </c>
      <c r="J17" s="17" t="str">
        <f>VLOOKUP(C17,[1]Vine!$A$5:$E$168,4,0)</f>
        <v>Tiền Giang</v>
      </c>
      <c r="K17" s="17"/>
    </row>
    <row r="18" spans="1:11" s="23" customFormat="1" ht="21" customHeight="1">
      <c r="A18" s="17">
        <f t="shared" si="0"/>
        <v>12</v>
      </c>
      <c r="B18" s="18">
        <v>42170</v>
      </c>
      <c r="C18" s="129" t="s">
        <v>83</v>
      </c>
      <c r="D18" s="19" t="str">
        <f>VLOOKUP(C18,[1]Vine!$A$5:$E$168,3,0)</f>
        <v>Rạch Giá - Kiên Giang</v>
      </c>
      <c r="E18" s="17">
        <f>VLOOKUP(C18,[2]Times!$B$5:$C$70,2,0)</f>
        <v>370324838</v>
      </c>
      <c r="F18" s="20" t="s">
        <v>67</v>
      </c>
      <c r="G18" s="21">
        <v>6930</v>
      </c>
      <c r="H18" s="20">
        <v>29500</v>
      </c>
      <c r="I18" s="22">
        <f t="shared" si="1"/>
        <v>204435000</v>
      </c>
      <c r="J18" s="17" t="str">
        <f>VLOOKUP(C18,[1]Vine!$A$5:$E$168,4,0)</f>
        <v>Kiên Giang</v>
      </c>
      <c r="K18" s="17"/>
    </row>
    <row r="19" spans="1:11" s="23" customFormat="1" ht="21" customHeight="1">
      <c r="A19" s="17">
        <f t="shared" si="0"/>
        <v>13</v>
      </c>
      <c r="B19" s="18">
        <v>42170</v>
      </c>
      <c r="C19" s="129" t="s">
        <v>78</v>
      </c>
      <c r="D19" s="19" t="str">
        <f>VLOOKUP(C19,[1]Vine!$A$5:$E$168,3,0)</f>
        <v>Rạch Giá - Kiên Giang</v>
      </c>
      <c r="E19" s="17">
        <f>VLOOKUP(C19,[2]Times!$B$5:$C$70,2,0)</f>
        <v>370511387</v>
      </c>
      <c r="F19" s="20" t="s">
        <v>67</v>
      </c>
      <c r="G19" s="21">
        <f>74250-SUM(G9:G18)</f>
        <v>6968</v>
      </c>
      <c r="H19" s="20">
        <v>29500</v>
      </c>
      <c r="I19" s="22">
        <f t="shared" si="1"/>
        <v>205556000</v>
      </c>
      <c r="J19" s="17" t="str">
        <f>VLOOKUP(C19,[1]Vine!$A$5:$E$168,4,0)</f>
        <v>Kiên Giang</v>
      </c>
      <c r="K19" s="17"/>
    </row>
    <row r="20" spans="1:11" s="23" customFormat="1" ht="10.5" customHeight="1">
      <c r="A20" s="17"/>
      <c r="B20" s="18"/>
      <c r="C20" s="19"/>
      <c r="D20" s="19"/>
      <c r="E20" s="17"/>
      <c r="F20" s="20"/>
      <c r="G20" s="21"/>
      <c r="H20" s="20"/>
      <c r="I20" s="22"/>
      <c r="J20" s="17"/>
      <c r="K20" s="17"/>
    </row>
    <row r="21" spans="1:11" s="30" customFormat="1" ht="21" customHeight="1">
      <c r="A21" s="151" t="s">
        <v>21</v>
      </c>
      <c r="B21" s="152"/>
      <c r="C21" s="152"/>
      <c r="D21" s="152"/>
      <c r="E21" s="152"/>
      <c r="F21" s="153"/>
      <c r="G21" s="25">
        <f>SUM(G7:G20)</f>
        <v>87413</v>
      </c>
      <c r="H21" s="26"/>
      <c r="I21" s="27">
        <f>SUM(I7:I20)</f>
        <v>2526031500</v>
      </c>
      <c r="J21" s="28"/>
      <c r="K21" s="29"/>
    </row>
    <row r="22" spans="1:11" ht="7.5" customHeight="1">
      <c r="G22" s="32"/>
    </row>
    <row r="23" spans="1:11">
      <c r="A23" s="36"/>
      <c r="C23" s="37"/>
      <c r="F23" s="38"/>
      <c r="G23" s="39"/>
      <c r="H23" s="154" t="s">
        <v>84</v>
      </c>
      <c r="I23" s="154"/>
      <c r="J23" s="154"/>
      <c r="K23" s="154"/>
    </row>
    <row r="24" spans="1:11">
      <c r="B24" s="155" t="s">
        <v>22</v>
      </c>
      <c r="C24" s="155"/>
      <c r="D24" s="6"/>
      <c r="F24" s="34"/>
      <c r="G24" s="32"/>
      <c r="H24" s="154" t="s">
        <v>23</v>
      </c>
      <c r="I24" s="154"/>
      <c r="J24" s="154"/>
      <c r="K24" s="154"/>
    </row>
    <row r="25" spans="1:11">
      <c r="G25" s="32"/>
    </row>
    <row r="26" spans="1:11">
      <c r="G26" s="40"/>
    </row>
    <row r="30" spans="1:11">
      <c r="B30" s="130" t="s">
        <v>5</v>
      </c>
      <c r="C30" s="130"/>
    </row>
    <row r="31" spans="1:11">
      <c r="B31" s="156"/>
      <c r="C31" s="156"/>
    </row>
    <row r="32" spans="1:11">
      <c r="B32" s="156"/>
      <c r="C32" s="156"/>
    </row>
    <row r="33" spans="2:3">
      <c r="B33" s="156"/>
      <c r="C33" s="156"/>
    </row>
    <row r="34" spans="2:3">
      <c r="B34" s="156"/>
      <c r="C34" s="156"/>
    </row>
    <row r="35" spans="2:3">
      <c r="B35" s="156"/>
      <c r="C35" s="156"/>
    </row>
    <row r="36" spans="2:3">
      <c r="B36" s="156"/>
      <c r="C36" s="156"/>
    </row>
    <row r="37" spans="2:3">
      <c r="B37" s="156"/>
      <c r="C37" s="156"/>
    </row>
    <row r="38" spans="2:3">
      <c r="B38" s="156"/>
      <c r="C38" s="156"/>
    </row>
  </sheetData>
  <autoFilter ref="A6:L19"/>
  <mergeCells count="24">
    <mergeCell ref="B30:C30"/>
    <mergeCell ref="A1:C1"/>
    <mergeCell ref="A3:K3"/>
    <mergeCell ref="A5:A6"/>
    <mergeCell ref="B5:B6"/>
    <mergeCell ref="C5:E5"/>
    <mergeCell ref="F5:F6"/>
    <mergeCell ref="G5:G6"/>
    <mergeCell ref="H5:H6"/>
    <mergeCell ref="I5:I6"/>
    <mergeCell ref="J5:J6"/>
    <mergeCell ref="K5:K6"/>
    <mergeCell ref="A21:F21"/>
    <mergeCell ref="H23:K23"/>
    <mergeCell ref="B24:C24"/>
    <mergeCell ref="H24:K24"/>
    <mergeCell ref="B37:C37"/>
    <mergeCell ref="B38:C38"/>
    <mergeCell ref="B31:C31"/>
    <mergeCell ref="B32:C32"/>
    <mergeCell ref="B33:C33"/>
    <mergeCell ref="B34:C34"/>
    <mergeCell ref="B35:C35"/>
    <mergeCell ref="B36:C36"/>
  </mergeCells>
  <conditionalFormatting sqref="C5:D6 E6">
    <cfRule type="cellIs" dxfId="0" priority="1" stopIfTrue="1" operator="equal">
      <formula>"Döõ lieäu sai"</formula>
    </cfRule>
  </conditionalFormatting>
  <pageMargins left="0.45" right="0.19" top="0.32" bottom="0.2" header="0.25" footer="0.16"/>
  <pageSetup paperSize="9"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More 01</vt:lpstr>
      <vt:lpstr>CuuLong 04</vt:lpstr>
      <vt:lpstr>O.Cheon 01</vt:lpstr>
      <vt:lpstr>NH Q4 43.600</vt:lpstr>
      <vt:lpstr>NHQ11 92.500</vt:lpstr>
    </vt:vector>
  </TitlesOfParts>
  <Company>AnLac</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Dien</dc:creator>
  <cp:lastModifiedBy>User 1</cp:lastModifiedBy>
  <cp:lastPrinted>2015-06-23T07:42:18Z</cp:lastPrinted>
  <dcterms:created xsi:type="dcterms:W3CDTF">2009-06-26T01:57:08Z</dcterms:created>
  <dcterms:modified xsi:type="dcterms:W3CDTF">2015-08-18T01:46:06Z</dcterms:modified>
</cp:coreProperties>
</file>