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2"/>
  </bookViews>
  <sheets>
    <sheet name="NHQ11 90.000" sheetId="1" r:id="rId1"/>
    <sheet name="NHQ11 82.000" sheetId="2" r:id="rId2"/>
    <sheet name="O.Cheon 02"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Fill" localSheetId="0" hidden="1">#REF!</definedName>
    <definedName name="_Fill" localSheetId="2" hidden="1">#REF!</definedName>
    <definedName name="_Fill" hidden="1">#REF!</definedName>
    <definedName name="_xlnm._FilterDatabase" localSheetId="0" hidden="1">'NHQ11 90.000'!$A$6:$L$19</definedName>
    <definedName name="_Nd1" localSheetId="2">#REF!</definedName>
    <definedName name="_Nd1">#REF!</definedName>
    <definedName name="_NEW2">[1]!OK_thke_thuchi_toan_bo_2_cap</definedName>
    <definedName name="a">[2]!OK_thke_CHI_toan_bo_2_cap</definedName>
    <definedName name="Bke" localSheetId="2">[3]ds!#REF!</definedName>
    <definedName name="Bke">[3]ds!#REF!</definedName>
    <definedName name="BKHDDV2SSCT" localSheetId="2">#REF!</definedName>
    <definedName name="BKHDDV2SSCT">#REF!</definedName>
    <definedName name="Bt_add1_Chso">[4]!Bt_add1_Chso</definedName>
    <definedName name="Btkc" localSheetId="2">#REF!</definedName>
    <definedName name="Btkc">#REF!</definedName>
    <definedName name="Bust" localSheetId="2">#REF!</definedName>
    <definedName name="Bust">#REF!</definedName>
    <definedName name="Button_Doi_nhom_chtu">[5]!Button_Doi_nhom_chtu</definedName>
    <definedName name="CgNo" localSheetId="2">#REF!</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 localSheetId="2">#REF!</definedName>
    <definedName name="Chso">#REF!</definedName>
    <definedName name="Chtu" localSheetId="2">#REF!</definedName>
    <definedName name="Chtu">#REF!</definedName>
    <definedName name="Continue" localSheetId="2">#REF!</definedName>
    <definedName name="Continue">#REF!</definedName>
    <definedName name="D_THU">[9]BANRA!$I$9:$I$25</definedName>
    <definedName name="DC">'[10]Danh muc'!$A$3</definedName>
    <definedName name="Dieãn_giaûi">[7]Sqt02!#REF!</definedName>
    <definedName name="DOANH_SO" localSheetId="2">#REF!</definedName>
    <definedName name="DOANH_SO">#REF!</definedName>
    <definedName name="DOANHSO_BAN" localSheetId="2">#REF!</definedName>
    <definedName name="DOANHSO_BAN">#REF!</definedName>
    <definedName name="DOANHSO_MUA" localSheetId="2">#REF!</definedName>
    <definedName name="DOANHSO_MUA">#REF!</definedName>
    <definedName name="Document_array" localSheetId="2">{"cuc2.xls","Sheet1"}</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 localSheetId="2">#REF!</definedName>
    <definedName name="duc">#REF!</definedName>
    <definedName name="DUCKY_CO_CD" localSheetId="2">#REF!</definedName>
    <definedName name="DUCKY_CO_CD">#REF!</definedName>
    <definedName name="DUCKY_NO_CD" localSheetId="2">#REF!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 localSheetId="2">#REF!</definedName>
    <definedName name="GTGT_BAN">#REF!</definedName>
    <definedName name="GTGT_MUA" localSheetId="2">#REF!</definedName>
    <definedName name="GTGT_MUA">#REF!</definedName>
    <definedName name="Hello" localSheetId="2">#REF!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 localSheetId="2">#REF!</definedName>
    <definedName name="LOAI_BM">#REF!</definedName>
    <definedName name="Loai_Chtu_change">[14]!Loai_Chtu_change</definedName>
    <definedName name="LOAI_MB" localSheetId="2">#REF!</definedName>
    <definedName name="LOAI_MB">#REF!</definedName>
    <definedName name="Loai_ngte_change">[17]!Loai_ngte_change</definedName>
    <definedName name="LoaiPh" localSheetId="2">#REF!</definedName>
    <definedName name="LoaiPh">#REF!</definedName>
    <definedName name="Loc" localSheetId="2">#REF!</definedName>
    <definedName name="Loc">#REF!</definedName>
    <definedName name="Luu_thke">[8]!Luu_thke</definedName>
    <definedName name="MATK_CD" localSheetId="2">#REF!</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 localSheetId="2">#REF!</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 localSheetId="1">'NHQ11 82.000'!$5:$6</definedName>
    <definedName name="_xlnm.Print_Titles" localSheetId="2">'O.Cheon 02'!$11:$13</definedName>
    <definedName name="_xlnm.Print_Titles">#N/A</definedName>
    <definedName name="PS">[10]Data!$B$5:$AI$92</definedName>
    <definedName name="PSCO_CD" localSheetId="2">#REF!</definedName>
    <definedName name="PSCO_CD">#REF!</definedName>
    <definedName name="PSNO_CD" localSheetId="2">#REF!</definedName>
    <definedName name="PSNO_CD">#REF!</definedName>
    <definedName name="SCCR" localSheetId="2">#REF!</definedName>
    <definedName name="SCCR">#REF!</definedName>
    <definedName name="SCDT">#REF!</definedName>
    <definedName name="SCT">[7]Sqt02!#REF!</definedName>
    <definedName name="SoCai" localSheetId="2">#REF!</definedName>
    <definedName name="SoCai">#REF!</definedName>
    <definedName name="SOCTU_B" localSheetId="2">#REF!</definedName>
    <definedName name="SOCTU_B">#REF!</definedName>
    <definedName name="SOCTU_NK" localSheetId="2">#REF!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 localSheetId="2">#REF!</definedName>
    <definedName name="STT_CT">#REF!</definedName>
    <definedName name="STT_NC" localSheetId="2">#REF!</definedName>
    <definedName name="STT_NC">#REF!</definedName>
    <definedName name="STT_NCT" localSheetId="2">#REF!</definedName>
    <definedName name="STT_NCT">#REF!</definedName>
    <definedName name="STT_PH">#REF!</definedName>
    <definedName name="T">[9]CTGS!$P$6:$P$598</definedName>
    <definedName name="Taikh" localSheetId="2">#REF!</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 localSheetId="2">#REF!</definedName>
    <definedName name="Thke">#REF!</definedName>
    <definedName name="thu">[7]Sqt02!#REF!</definedName>
    <definedName name="THUE_BRA">[9]BANRA!$J$9:$J$25</definedName>
    <definedName name="THUE_GTGT" localSheetId="2">#REF!</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 localSheetId="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 localSheetId="2">#REF!</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5621"/>
</workbook>
</file>

<file path=xl/calcChain.xml><?xml version="1.0" encoding="utf-8"?>
<calcChain xmlns="http://schemas.openxmlformats.org/spreadsheetml/2006/main">
  <c r="H29" i="3" l="1"/>
  <c r="D29" i="3"/>
  <c r="C29" i="3"/>
  <c r="F31" i="3"/>
  <c r="H31" i="3" s="1"/>
  <c r="D31" i="3"/>
  <c r="C31" i="3"/>
  <c r="H30" i="3"/>
  <c r="D30" i="3"/>
  <c r="C30" i="3"/>
  <c r="H28" i="3"/>
  <c r="D28" i="3"/>
  <c r="C28" i="3"/>
  <c r="H27" i="3"/>
  <c r="D27" i="3"/>
  <c r="C27" i="3"/>
  <c r="H26" i="3"/>
  <c r="D26" i="3"/>
  <c r="C26" i="3"/>
  <c r="H25" i="3"/>
  <c r="D25" i="3"/>
  <c r="C25" i="3"/>
  <c r="H24" i="3"/>
  <c r="D24" i="3"/>
  <c r="C24" i="3"/>
  <c r="H23" i="3"/>
  <c r="D23" i="3"/>
  <c r="C23" i="3"/>
  <c r="H22" i="3"/>
  <c r="D22" i="3"/>
  <c r="C22" i="3"/>
  <c r="H21" i="3"/>
  <c r="D21" i="3"/>
  <c r="C21" i="3"/>
  <c r="H20" i="3"/>
  <c r="D20" i="3"/>
  <c r="C20" i="3"/>
  <c r="H19" i="3"/>
  <c r="D19" i="3"/>
  <c r="C19" i="3"/>
  <c r="H18" i="3"/>
  <c r="D18" i="3"/>
  <c r="C18" i="3"/>
  <c r="H17" i="3"/>
  <c r="D17" i="3"/>
  <c r="C17" i="3"/>
  <c r="H16" i="3"/>
  <c r="D16" i="3"/>
  <c r="C16" i="3"/>
  <c r="H15" i="3"/>
  <c r="D15" i="3"/>
  <c r="C15" i="3"/>
  <c r="H14" i="3"/>
  <c r="D14" i="3"/>
  <c r="C14" i="3"/>
  <c r="C33" i="3" l="1"/>
  <c r="G25" i="2" l="1"/>
  <c r="J18" i="2"/>
  <c r="I18" i="2"/>
  <c r="E18" i="2"/>
  <c r="D18" i="2"/>
  <c r="A18" i="2"/>
  <c r="J17" i="2"/>
  <c r="I17" i="2"/>
  <c r="E17" i="2"/>
  <c r="D17" i="2"/>
  <c r="A17" i="2"/>
  <c r="J16" i="2"/>
  <c r="I16" i="2"/>
  <c r="E16" i="2"/>
  <c r="D16" i="2"/>
  <c r="A16" i="2"/>
  <c r="A14" i="2"/>
  <c r="A15" i="2"/>
  <c r="A19" i="2"/>
  <c r="A20" i="2"/>
  <c r="A21" i="2"/>
  <c r="A22" i="2"/>
  <c r="A23" i="2"/>
  <c r="A24" i="2"/>
  <c r="J22" i="2"/>
  <c r="I22" i="2"/>
  <c r="E22" i="2"/>
  <c r="D22" i="2"/>
  <c r="J21" i="2"/>
  <c r="I21" i="2"/>
  <c r="E21" i="2"/>
  <c r="D21" i="2"/>
  <c r="J20" i="2"/>
  <c r="I20" i="2"/>
  <c r="E20" i="2"/>
  <c r="D20" i="2"/>
  <c r="J25" i="2" l="1"/>
  <c r="I25" i="2"/>
  <c r="E25" i="2"/>
  <c r="D25" i="2"/>
  <c r="A25" i="2"/>
  <c r="J24" i="2"/>
  <c r="I24" i="2"/>
  <c r="E24" i="2"/>
  <c r="D24" i="2"/>
  <c r="J23" i="2"/>
  <c r="I23" i="2"/>
  <c r="E23" i="2"/>
  <c r="D23" i="2"/>
  <c r="J19" i="2"/>
  <c r="I19" i="2"/>
  <c r="E19" i="2"/>
  <c r="D19" i="2"/>
  <c r="J15" i="2"/>
  <c r="I15" i="2"/>
  <c r="E15" i="2"/>
  <c r="D15" i="2"/>
  <c r="J14" i="2"/>
  <c r="I14" i="2"/>
  <c r="E14" i="2"/>
  <c r="D14" i="2"/>
  <c r="J13" i="2"/>
  <c r="I13" i="2"/>
  <c r="E13" i="2"/>
  <c r="D13" i="2"/>
  <c r="A13" i="2"/>
  <c r="J12" i="2"/>
  <c r="I12" i="2"/>
  <c r="E12" i="2"/>
  <c r="D12" i="2"/>
  <c r="A12" i="2"/>
  <c r="J11" i="2"/>
  <c r="G27" i="2"/>
  <c r="E11" i="2"/>
  <c r="D11" i="2"/>
  <c r="A11" i="2"/>
  <c r="J10" i="2"/>
  <c r="I10" i="2"/>
  <c r="E10" i="2"/>
  <c r="D10" i="2"/>
  <c r="A10" i="2"/>
  <c r="J9" i="2"/>
  <c r="I9" i="2"/>
  <c r="E9" i="2"/>
  <c r="D9" i="2"/>
  <c r="A9" i="2"/>
  <c r="J8" i="2"/>
  <c r="I8" i="2"/>
  <c r="E8" i="2"/>
  <c r="D8" i="2"/>
  <c r="A8" i="2"/>
  <c r="J7" i="2"/>
  <c r="I7" i="2"/>
  <c r="E7" i="2"/>
  <c r="D7" i="2"/>
  <c r="A7" i="2"/>
  <c r="I11" i="2" l="1"/>
  <c r="I27" i="2" s="1"/>
  <c r="J19" i="1"/>
  <c r="I19" i="1"/>
  <c r="E19" i="1"/>
  <c r="D19" i="1"/>
  <c r="A19" i="1"/>
  <c r="J18" i="1"/>
  <c r="I18" i="1"/>
  <c r="E18" i="1"/>
  <c r="D18" i="1"/>
  <c r="A18" i="1"/>
  <c r="J17" i="1"/>
  <c r="I17" i="1"/>
  <c r="E17" i="1"/>
  <c r="D17" i="1"/>
  <c r="A17" i="1"/>
  <c r="J16" i="1"/>
  <c r="I16" i="1"/>
  <c r="E16" i="1"/>
  <c r="D16" i="1"/>
  <c r="A16" i="1"/>
  <c r="J15" i="1"/>
  <c r="I15" i="1"/>
  <c r="E15" i="1"/>
  <c r="D15" i="1"/>
  <c r="A15" i="1"/>
  <c r="J14" i="1"/>
  <c r="I14" i="1"/>
  <c r="E14" i="1"/>
  <c r="D14" i="1"/>
  <c r="A14" i="1"/>
  <c r="J13" i="1"/>
  <c r="I13" i="1"/>
  <c r="E13" i="1"/>
  <c r="D13" i="1"/>
  <c r="A13" i="1"/>
  <c r="J12" i="1"/>
  <c r="I12" i="1"/>
  <c r="E12" i="1"/>
  <c r="D12" i="1"/>
  <c r="A12" i="1"/>
  <c r="J11" i="1"/>
  <c r="I11" i="1"/>
  <c r="G11" i="1"/>
  <c r="G21" i="1" s="1"/>
  <c r="E11" i="1"/>
  <c r="D11" i="1"/>
  <c r="A11" i="1"/>
  <c r="J10" i="1"/>
  <c r="I10" i="1"/>
  <c r="E10" i="1"/>
  <c r="D10" i="1"/>
  <c r="A10" i="1"/>
  <c r="J9" i="1"/>
  <c r="I9" i="1"/>
  <c r="E9" i="1"/>
  <c r="D9" i="1"/>
  <c r="A9" i="1"/>
  <c r="J8" i="1"/>
  <c r="I8" i="1"/>
  <c r="E8" i="1"/>
  <c r="D8" i="1"/>
  <c r="A8" i="1"/>
  <c r="J7" i="1"/>
  <c r="I7" i="1"/>
  <c r="E7" i="1"/>
  <c r="D7" i="1"/>
  <c r="A7" i="1"/>
  <c r="I21" i="1" l="1"/>
</calcChain>
</file>

<file path=xl/sharedStrings.xml><?xml version="1.0" encoding="utf-8"?>
<sst xmlns="http://schemas.openxmlformats.org/spreadsheetml/2006/main" count="174" uniqueCount="71">
  <si>
    <t>CÔNG TY TNHH HẢI SẢN AN LẠC</t>
  </si>
  <si>
    <t>Mẫu</t>
  </si>
  <si>
    <t>01/PC-TT</t>
  </si>
  <si>
    <t>BẢNG KÊ THU MUA HÀNG NÔNG SẢN, LÂM SẢN, THUỶ SẢN</t>
  </si>
  <si>
    <t>STT</t>
  </si>
  <si>
    <t>Ngày tháng năm</t>
  </si>
  <si>
    <t>Người bán</t>
  </si>
  <si>
    <t>Tên mặt hàng</t>
  </si>
  <si>
    <t>Số lượng (kg)</t>
  </si>
  <si>
    <t>Đơn giá</t>
  </si>
  <si>
    <t>Thành tiền</t>
  </si>
  <si>
    <t>Nơi khai thác, đánh bắt</t>
  </si>
  <si>
    <t>Ghi chú</t>
  </si>
  <si>
    <t>Họ tên</t>
  </si>
  <si>
    <t>Địa chỉ</t>
  </si>
  <si>
    <t>CMND</t>
  </si>
  <si>
    <t>Tiêu Vĩnh Phát</t>
  </si>
  <si>
    <t>Cá chỉ vàng NL</t>
  </si>
  <si>
    <t>Phan Quốc Vũ</t>
  </si>
  <si>
    <t>Phạm Thị Bảy</t>
  </si>
  <si>
    <t>Nguyễn Thanh Bình</t>
  </si>
  <si>
    <t>Cá cơm NL</t>
  </si>
  <si>
    <t>Nguyễn Văn Hạnh</t>
  </si>
  <si>
    <t>Nguyễn Văn Hiền</t>
  </si>
  <si>
    <t>Lê Thị Diễm</t>
  </si>
  <si>
    <t>Nguyễn Thanh Hải</t>
  </si>
  <si>
    <t>Phạm Thị Chính</t>
  </si>
  <si>
    <t>Nguyễn Thị Mộng Tuyền</t>
  </si>
  <si>
    <t>Đỗ Thị Hoàng Mai</t>
  </si>
  <si>
    <t>TỔNG CỘNG</t>
  </si>
  <si>
    <t>Ngày   01    tháng   03  năm 2016</t>
  </si>
  <si>
    <t>Người lập biểu</t>
  </si>
  <si>
    <t>Giám đốc</t>
  </si>
  <si>
    <t>Võ Uyên Phương</t>
  </si>
  <si>
    <t>Nguyễn Văn Tư</t>
  </si>
  <si>
    <t>Nguyễn Văn Đức</t>
  </si>
  <si>
    <t>Võ Thị Bảy</t>
  </si>
  <si>
    <t>Võ Văn Bá</t>
  </si>
  <si>
    <t>Nguyễn Thanh Vân</t>
  </si>
  <si>
    <t>Hồ Thị Mỹ</t>
  </si>
  <si>
    <t>Nguyễn Thanh Vinh</t>
  </si>
  <si>
    <t>Đỗ Văn Tâm</t>
  </si>
  <si>
    <t>Nguyễn Đức Tiến</t>
  </si>
  <si>
    <t>Cá bò NL</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</si>
  <si>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</si>
  <si>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</si>
  <si>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</si>
  <si>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</si>
  <si>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</si>
  <si>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</si>
  <si>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</si>
  <si>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</si>
  <si>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</si>
  <si>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</si>
  <si>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</si>
  <si>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</si>
  <si>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</si>
  <si>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</si>
  <si>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</si>
  <si>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</si>
  <si>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Nguyễn Văn Nhân</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</si>
  <si>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</si>
  <si>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</si>
  <si>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</si>
  <si>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</si>
  <si>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</si>
  <si>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</si>
  <si>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</si>
  <si>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</si>
  <si>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(Ngày 10 tháng 03 năm 2016)</t>
  </si>
  <si>
    <t>Ngày 10 tháng  03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</si>
</sst>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_);_(* \(#,##0.0\);_(* &quot;-&quot;??_);_(@_)"/>
    <numFmt numFmtId="165" formatCode="_(* #,##0_);_(* \(#,##0\);_(* &quot;-&quot;??_);_(@_)"/>
    <numFmt numFmtId="166" formatCode="[$-1010000]d/m/yyyy;@"/>
    <numFmt numFmtId="167" formatCode="_(* #,##0.0_);_(* \(#,##0.0\);_(* &quot;-&quot;?_);_(@_)"/>
    <numFmt numFmtId="168" formatCode="\$#,##0\ ;\(\$#,##0\)"/>
    <numFmt numFmtId="169" formatCode="#,###"/>
    <numFmt numFmtId="170" formatCode="&quot;\&quot;#,##0;[Red]&quot;\&quot;&quot;\&quot;\-#,##0"/>
    <numFmt numFmtId="171" formatCode="&quot;\&quot;#,##0.00;[Red]&quot;\&quot;&quot;\&quot;&quot;\&quot;&quot;\&quot;&quot;\&quot;&quot;\&quot;\-#,##0.00"/>
    <numFmt numFmtId="172" formatCode="&quot;\&quot;#,##0.00;[Red]&quot;\&quot;\-#,##0.00"/>
    <numFmt numFmtId="173" formatCode="&quot;\&quot;#,##0;[Red]&quot;\&quot;\-#,##0"/>
  </numFmts>
  <fonts count="36">
    <font>
      <sz val="12"/>
      <name val="VNI-Times"/>
    </font>
    <font>
      <sz val="12"/>
      <name val="VNI-Times"/>
    </font>
    <font>
      <b/>
      <sz val="9"/>
      <color indexed="8"/>
      <name val="Times New Roman"/>
      <family val="1"/>
    </font>
    <font>
      <sz val="9"/>
      <color indexed="8"/>
      <name val="Times New Roman"/>
      <family val="1"/>
    </font>
    <font>
      <sz val="9"/>
      <name val="Times New Roman"/>
      <family val="1"/>
    </font>
    <font>
      <sz val="12"/>
      <color indexed="8"/>
      <name val="Times New Roman"/>
      <family val="1"/>
    </font>
    <font>
      <b/>
      <sz val="12"/>
      <color indexed="8"/>
      <name val="Times New Roman"/>
      <family val="1"/>
    </font>
    <font>
      <b/>
      <sz val="12"/>
      <name val="Times New Roman"/>
      <family val="1"/>
    </font>
    <font>
      <sz val="11"/>
      <color indexed="8"/>
      <name val="Times New Roman"/>
      <family val="1"/>
    </font>
    <font>
      <sz val="11"/>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name val="Times New Roman"/>
      <family val="1"/>
    </font>
    <font>
      <sz val="12"/>
      <color indexed="8"/>
      <name val="VNI-Ariston"/>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43" fontId="1" fillId="0" borderId="0" applyFont="0" applyFill="0" applyBorder="0" applyAlignment="0" applyProtection="0"/>
    <xf numFmtId="3" fontId="17" fillId="2" borderId="6"/>
    <xf numFmtId="3" fontId="18" fillId="0" borderId="0" applyFont="0" applyFill="0" applyBorder="0" applyAlignment="0" applyProtection="0"/>
    <xf numFmtId="168" fontId="18" fillId="0" borderId="0" applyFont="0" applyFill="0" applyBorder="0" applyAlignment="0" applyProtection="0"/>
    <xf numFmtId="0" fontId="18" fillId="0" borderId="0" applyFont="0" applyFill="0" applyBorder="0" applyAlignment="0" applyProtection="0"/>
    <xf numFmtId="0" fontId="17" fillId="2" borderId="6">
      <alignment horizontal="centerContinuous" vertical="center" wrapText="1"/>
    </xf>
    <xf numFmtId="3" fontId="17" fillId="2" borderId="6">
      <alignment horizontal="center" vertical="center" wrapText="1"/>
    </xf>
    <xf numFmtId="2" fontId="18" fillId="0" borderId="0" applyFont="0" applyFill="0" applyBorder="0" applyAlignment="0" applyProtection="0"/>
    <xf numFmtId="0" fontId="19" fillId="0" borderId="11" applyNumberFormat="0" applyAlignment="0" applyProtection="0">
      <alignment horizontal="left" vertical="center"/>
    </xf>
    <xf numFmtId="0" fontId="19" fillId="0" borderId="3">
      <alignment horizontal="left" vertical="center"/>
    </xf>
    <xf numFmtId="3" fontId="17" fillId="0" borderId="12"/>
    <xf numFmtId="3" fontId="20" fillId="0" borderId="13"/>
    <xf numFmtId="3" fontId="17" fillId="0" borderId="6">
      <alignment horizontal="center" vertical="center" wrapText="1"/>
    </xf>
    <xf numFmtId="3" fontId="17" fillId="0" borderId="6">
      <alignment horizontal="centerContinuous" vertical="center"/>
    </xf>
    <xf numFmtId="169" fontId="21" fillId="0" borderId="14"/>
    <xf numFmtId="0" fontId="22" fillId="0" borderId="0">
      <alignment horizontal="centerContinuous"/>
    </xf>
    <xf numFmtId="40" fontId="23" fillId="0" borderId="0" applyFont="0" applyFill="0" applyBorder="0" applyAlignment="0" applyProtection="0"/>
    <xf numFmtId="38"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10" fontId="18" fillId="0" borderId="0" applyFont="0" applyFill="0" applyBorder="0" applyAlignment="0" applyProtection="0"/>
    <xf numFmtId="0" fontId="24" fillId="0" borderId="0"/>
    <xf numFmtId="170" fontId="18" fillId="0" borderId="0" applyFont="0" applyFill="0" applyBorder="0" applyAlignment="0" applyProtection="0"/>
    <xf numFmtId="171" fontId="18" fillId="0" borderId="0" applyFont="0" applyFill="0" applyBorder="0" applyAlignment="0" applyProtection="0"/>
    <xf numFmtId="172" fontId="25" fillId="0" borderId="0" applyFont="0" applyFill="0" applyBorder="0" applyAlignment="0" applyProtection="0"/>
    <xf numFmtId="173" fontId="25" fillId="0" borderId="0" applyFont="0" applyFill="0" applyBorder="0" applyAlignment="0" applyProtection="0"/>
    <xf numFmtId="0" fontId="26" fillId="0" borderId="0"/>
  </cellStyleXfs>
  <cellXfs count="129">
    <xf numFmtId="0" fontId="0" fillId="0" borderId="0" xfId="0"/>
    <xf numFmtId="0" fontId="3" fillId="0" borderId="0" xfId="0" applyFont="1" applyFill="1" applyAlignment="1">
      <alignment horizontal="center" vertical="center"/>
    </xf>
    <xf numFmtId="0" fontId="3" fillId="0" borderId="0" xfId="0" applyFont="1" applyFill="1" applyAlignment="1">
      <alignment vertical="center"/>
    </xf>
    <xf numFmtId="164" fontId="3" fillId="0" borderId="0" xfId="1" applyNumberFormat="1" applyFont="1" applyFill="1" applyAlignment="1">
      <alignment vertical="center"/>
    </xf>
    <xf numFmtId="165" fontId="3" fillId="0" borderId="0" xfId="1" applyNumberFormat="1" applyFont="1" applyFill="1" applyAlignment="1">
      <alignment vertical="center"/>
    </xf>
    <xf numFmtId="0" fontId="4" fillId="0" borderId="0" xfId="0" applyFont="1" applyFill="1" applyAlignment="1">
      <alignment horizontal="right" vertical="center"/>
    </xf>
    <xf numFmtId="0" fontId="5" fillId="0" borderId="0" xfId="0" applyFont="1" applyAlignment="1">
      <alignment vertical="center"/>
    </xf>
    <xf numFmtId="43" fontId="2" fillId="0" borderId="0" xfId="1" applyFont="1" applyFill="1" applyAlignment="1">
      <alignment horizontal="left" vertical="center"/>
    </xf>
    <xf numFmtId="166" fontId="2" fillId="0" borderId="0" xfId="1" applyNumberFormat="1" applyFont="1" applyFill="1" applyAlignment="1">
      <alignment horizontal="left" vertical="center"/>
    </xf>
    <xf numFmtId="0" fontId="3" fillId="0" borderId="0" xfId="0" applyFont="1" applyFill="1" applyAlignment="1" applyProtection="1">
      <alignment vertical="center"/>
      <protection hidden="1"/>
    </xf>
    <xf numFmtId="166" fontId="3" fillId="0" borderId="0" xfId="0" applyNumberFormat="1" applyFont="1" applyFill="1" applyAlignment="1" applyProtection="1">
      <alignment vertical="center"/>
      <protection hidden="1"/>
    </xf>
    <xf numFmtId="0" fontId="3" fillId="0" borderId="0" xfId="0" applyFont="1" applyFill="1" applyAlignment="1" applyProtection="1">
      <alignment horizontal="center" vertical="center"/>
      <protection hidden="1"/>
    </xf>
    <xf numFmtId="164" fontId="3" fillId="0" borderId="0" xfId="1" applyNumberFormat="1" applyFont="1" applyFill="1" applyAlignment="1" applyProtection="1">
      <alignment vertical="center"/>
      <protection hidden="1"/>
    </xf>
    <xf numFmtId="165" fontId="3" fillId="0" borderId="0" xfId="1" applyNumberFormat="1" applyFont="1" applyFill="1" applyAlignment="1" applyProtection="1">
      <alignment vertical="center"/>
      <protection hidden="1"/>
    </xf>
    <xf numFmtId="43" fontId="4" fillId="0" borderId="0" xfId="1" applyFont="1" applyFill="1" applyAlignment="1" applyProtection="1">
      <alignment vertical="center"/>
      <protection hidden="1"/>
    </xf>
    <xf numFmtId="0" fontId="3" fillId="0" borderId="0" xfId="0" applyFont="1" applyFill="1" applyBorder="1" applyAlignment="1" applyProtection="1">
      <alignment horizontal="center" vertical="center"/>
      <protection hidden="1"/>
    </xf>
    <xf numFmtId="0" fontId="6" fillId="0" borderId="6" xfId="0" applyFont="1" applyFill="1" applyBorder="1" applyAlignment="1" applyProtection="1">
      <alignment horizontal="center" vertical="center"/>
      <protection hidden="1"/>
    </xf>
    <xf numFmtId="0" fontId="6" fillId="0" borderId="2" xfId="0" applyFont="1" applyFill="1" applyBorder="1" applyAlignment="1" applyProtection="1">
      <alignment horizontal="center" vertical="center"/>
      <protection hidden="1"/>
    </xf>
    <xf numFmtId="0" fontId="6" fillId="0" borderId="7" xfId="0" applyFont="1" applyFill="1" applyBorder="1" applyAlignment="1" applyProtection="1">
      <alignment horizontal="center" vertical="center"/>
      <protection hidden="1"/>
    </xf>
    <xf numFmtId="0" fontId="8" fillId="0" borderId="9" xfId="0" applyFont="1" applyBorder="1" applyAlignment="1">
      <alignment vertical="center"/>
    </xf>
    <xf numFmtId="166" fontId="8" fillId="0" borderId="9" xfId="0" applyNumberFormat="1" applyFont="1" applyBorder="1" applyAlignment="1">
      <alignment vertical="center"/>
    </xf>
    <xf numFmtId="0" fontId="9" fillId="0" borderId="9" xfId="0" applyFont="1" applyBorder="1" applyAlignment="1">
      <alignment vertical="center"/>
    </xf>
    <xf numFmtId="164" fontId="8" fillId="0" borderId="9" xfId="1" applyNumberFormat="1" applyFont="1" applyBorder="1" applyAlignment="1">
      <alignment vertical="center"/>
    </xf>
    <xf numFmtId="164" fontId="10" fillId="0" borderId="9" xfId="1" applyNumberFormat="1" applyFont="1" applyBorder="1" applyAlignment="1">
      <alignment vertical="center"/>
    </xf>
    <xf numFmtId="165" fontId="8" fillId="0" borderId="9" xfId="1" applyNumberFormat="1" applyFont="1" applyBorder="1" applyAlignment="1">
      <alignment vertical="center"/>
    </xf>
    <xf numFmtId="0" fontId="8" fillId="0" borderId="0" xfId="0" applyFont="1" applyAlignment="1">
      <alignment vertical="center"/>
    </xf>
    <xf numFmtId="0" fontId="8" fillId="0" borderId="9" xfId="0" applyFont="1" applyBorder="1" applyAlignment="1">
      <alignment vertical="center" wrapText="1"/>
    </xf>
    <xf numFmtId="164" fontId="10" fillId="0" borderId="10" xfId="1" applyNumberFormat="1" applyFont="1" applyBorder="1" applyAlignment="1">
      <alignment vertical="center"/>
    </xf>
    <xf numFmtId="43" fontId="8" fillId="0" borderId="0" xfId="1" applyFont="1" applyAlignment="1">
      <alignment vertical="center"/>
    </xf>
    <xf numFmtId="164" fontId="12" fillId="0" borderId="6" xfId="1" applyNumberFormat="1" applyFont="1" applyBorder="1" applyAlignment="1">
      <alignment vertical="center"/>
    </xf>
    <xf numFmtId="164" fontId="8" fillId="0" borderId="6" xfId="1" applyNumberFormat="1" applyFont="1" applyBorder="1" applyAlignment="1">
      <alignment vertical="center"/>
    </xf>
    <xf numFmtId="165" fontId="11" fillId="0" borderId="6" xfId="1" applyNumberFormat="1" applyFont="1" applyBorder="1" applyAlignment="1">
      <alignment vertical="center"/>
    </xf>
    <xf numFmtId="0" fontId="13" fillId="0" borderId="6" xfId="0" applyFont="1" applyBorder="1" applyAlignment="1">
      <alignment horizontal="center" vertical="center"/>
    </xf>
    <xf numFmtId="0" fontId="14" fillId="0" borderId="6" xfId="0" applyFont="1" applyBorder="1" applyAlignment="1">
      <alignment horizontal="center" vertical="center"/>
    </xf>
    <xf numFmtId="0" fontId="14" fillId="0" borderId="0" xfId="0" applyFont="1" applyAlignment="1">
      <alignment vertical="center"/>
    </xf>
    <xf numFmtId="166" fontId="5" fillId="0" borderId="0" xfId="0" applyNumberFormat="1" applyFont="1" applyAlignment="1">
      <alignment vertical="center"/>
    </xf>
    <xf numFmtId="0" fontId="5" fillId="0" borderId="0" xfId="0" applyFont="1" applyAlignment="1">
      <alignment horizontal="center" vertical="center"/>
    </xf>
    <xf numFmtId="164" fontId="10" fillId="0" borderId="0" xfId="1" applyNumberFormat="1" applyFont="1" applyBorder="1" applyAlignment="1">
      <alignment horizontal="center" vertical="center"/>
    </xf>
    <xf numFmtId="164" fontId="5" fillId="0" borderId="0" xfId="1" applyNumberFormat="1" applyFont="1" applyAlignment="1">
      <alignment vertical="center"/>
    </xf>
    <xf numFmtId="165" fontId="5" fillId="0" borderId="0" xfId="1" applyNumberFormat="1" applyFont="1" applyAlignment="1">
      <alignment vertical="center"/>
    </xf>
    <xf numFmtId="0" fontId="15" fillId="0" borderId="0" xfId="0" applyFont="1" applyAlignment="1">
      <alignment vertical="center"/>
    </xf>
    <xf numFmtId="14" fontId="5" fillId="0" borderId="0" xfId="0" applyNumberFormat="1" applyFont="1" applyAlignment="1">
      <alignment vertical="center"/>
    </xf>
    <xf numFmtId="0" fontId="6" fillId="0" borderId="0" xfId="0" applyFont="1" applyAlignment="1">
      <alignment horizontal="center" vertical="center"/>
    </xf>
    <xf numFmtId="167" fontId="5" fillId="0" borderId="0" xfId="0" applyNumberFormat="1" applyFont="1" applyAlignment="1">
      <alignment vertical="center"/>
    </xf>
    <xf numFmtId="165" fontId="10" fillId="0" borderId="0" xfId="1" applyNumberFormat="1" applyFont="1" applyBorder="1" applyAlignment="1">
      <alignment horizontal="center" vertical="center"/>
    </xf>
    <xf numFmtId="0" fontId="5" fillId="0" borderId="0" xfId="0" applyFont="1" applyAlignment="1">
      <alignment horizontal="center" vertical="center"/>
    </xf>
    <xf numFmtId="165" fontId="5" fillId="0" borderId="0" xfId="0" applyNumberFormat="1" applyFont="1" applyBorder="1" applyAlignment="1">
      <alignment horizontal="center" vertical="center"/>
    </xf>
    <xf numFmtId="164" fontId="9" fillId="0" borderId="9" xfId="1" applyNumberFormat="1" applyFont="1" applyBorder="1" applyAlignment="1">
      <alignment horizontal="center" vertical="center"/>
    </xf>
    <xf numFmtId="166" fontId="5" fillId="0" borderId="0" xfId="0" applyNumberFormat="1" applyFont="1" applyAlignment="1">
      <alignment horizontal="center" vertical="center"/>
    </xf>
    <xf numFmtId="43" fontId="2" fillId="0" borderId="0" xfId="1" applyFont="1" applyFill="1" applyAlignment="1">
      <alignment horizontal="left" vertical="center"/>
    </xf>
    <xf numFmtId="164" fontId="6" fillId="0" borderId="0" xfId="1" applyNumberFormat="1" applyFont="1" applyFill="1" applyAlignment="1" applyProtection="1">
      <alignment horizontal="center" vertical="center"/>
      <protection hidden="1"/>
    </xf>
    <xf numFmtId="0" fontId="6" fillId="0" borderId="1" xfId="0" applyFont="1" applyFill="1" applyBorder="1" applyAlignment="1">
      <alignment horizontal="center" vertical="center" wrapText="1"/>
    </xf>
    <xf numFmtId="0" fontId="6" fillId="0" borderId="5" xfId="0" applyFont="1" applyFill="1" applyBorder="1" applyAlignment="1">
      <alignment horizontal="center" vertical="center" wrapText="1"/>
    </xf>
    <xf numFmtId="166" fontId="6" fillId="0" borderId="1" xfId="0" applyNumberFormat="1" applyFont="1" applyFill="1" applyBorder="1" applyAlignment="1">
      <alignment horizontal="center" vertical="center" wrapText="1"/>
    </xf>
    <xf numFmtId="166" fontId="6" fillId="0" borderId="5" xfId="0" applyNumberFormat="1" applyFont="1" applyFill="1" applyBorder="1" applyAlignment="1">
      <alignment horizontal="center" vertical="center" wrapText="1"/>
    </xf>
    <xf numFmtId="0" fontId="6" fillId="0" borderId="2" xfId="0" applyFont="1" applyFill="1" applyBorder="1" applyAlignment="1" applyProtection="1">
      <alignment horizontal="center" vertical="center"/>
      <protection hidden="1"/>
    </xf>
    <xf numFmtId="0" fontId="6" fillId="0" borderId="3" xfId="0" applyFont="1" applyFill="1" applyBorder="1" applyAlignment="1" applyProtection="1">
      <alignment horizontal="center" vertical="center"/>
      <protection hidden="1"/>
    </xf>
    <xf numFmtId="0" fontId="6" fillId="0" borderId="1" xfId="0" applyFont="1" applyFill="1" applyBorder="1" applyAlignment="1" applyProtection="1">
      <alignment horizontal="center" vertical="center"/>
      <protection hidden="1"/>
    </xf>
    <xf numFmtId="0" fontId="6" fillId="0" borderId="5" xfId="0" applyFont="1" applyFill="1" applyBorder="1" applyAlignment="1" applyProtection="1">
      <alignment horizontal="center" vertical="center"/>
      <protection hidden="1"/>
    </xf>
    <xf numFmtId="164" fontId="6" fillId="0" borderId="4" xfId="1" applyNumberFormat="1" applyFont="1" applyFill="1" applyBorder="1" applyAlignment="1" applyProtection="1">
      <alignment horizontal="center" vertical="center" wrapText="1"/>
      <protection hidden="1"/>
    </xf>
    <xf numFmtId="164" fontId="6" fillId="0" borderId="8" xfId="1" applyNumberFormat="1" applyFont="1" applyFill="1" applyBorder="1" applyAlignment="1" applyProtection="1">
      <alignment horizontal="center" vertical="center" wrapText="1"/>
      <protection hidden="1"/>
    </xf>
    <xf numFmtId="164" fontId="6" fillId="0" borderId="1" xfId="1" applyNumberFormat="1" applyFont="1" applyFill="1" applyBorder="1" applyAlignment="1" applyProtection="1">
      <alignment horizontal="center" vertical="center" wrapText="1"/>
      <protection hidden="1"/>
    </xf>
    <xf numFmtId="164" fontId="6" fillId="0" borderId="5" xfId="1" applyNumberFormat="1" applyFont="1" applyFill="1" applyBorder="1" applyAlignment="1" applyProtection="1">
      <alignment horizontal="center" vertical="center" wrapText="1"/>
      <protection hidden="1"/>
    </xf>
    <xf numFmtId="165" fontId="6" fillId="0" borderId="1" xfId="1" applyNumberFormat="1" applyFont="1" applyFill="1" applyBorder="1" applyAlignment="1" applyProtection="1">
      <alignment horizontal="center" vertical="center" wrapText="1"/>
      <protection hidden="1"/>
    </xf>
    <xf numFmtId="165" fontId="6" fillId="0" borderId="5" xfId="1" applyNumberFormat="1" applyFont="1" applyFill="1" applyBorder="1" applyAlignment="1" applyProtection="1">
      <alignment horizontal="center" vertical="center" wrapText="1"/>
      <protection hidden="1"/>
    </xf>
    <xf numFmtId="165" fontId="7" fillId="0" borderId="4" xfId="1" applyNumberFormat="1" applyFont="1" applyFill="1" applyBorder="1" applyAlignment="1" applyProtection="1">
      <alignment horizontal="center" vertical="center" wrapText="1"/>
      <protection hidden="1"/>
    </xf>
    <xf numFmtId="165" fontId="7" fillId="0" borderId="8" xfId="1" applyNumberFormat="1"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wrapText="1"/>
      <protection hidden="1"/>
    </xf>
    <xf numFmtId="0" fontId="6" fillId="0" borderId="5" xfId="0" applyFont="1" applyFill="1" applyBorder="1" applyAlignment="1" applyProtection="1">
      <alignment horizontal="center" vertical="center" wrapText="1"/>
      <protection hidden="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7" xfId="0" applyFont="1" applyBorder="1" applyAlignment="1">
      <alignment horizontal="center" vertical="center"/>
    </xf>
    <xf numFmtId="164" fontId="5" fillId="0" borderId="0" xfId="1" applyNumberFormat="1" applyFont="1" applyAlignment="1">
      <alignment horizontal="center" vertical="center"/>
    </xf>
    <xf numFmtId="0" fontId="5" fillId="0" borderId="0" xfId="0" applyFont="1" applyAlignment="1">
      <alignment horizontal="center" vertical="center"/>
    </xf>
    <xf numFmtId="166" fontId="16" fillId="0" borderId="0" xfId="0" applyNumberFormat="1" applyFont="1" applyAlignment="1">
      <alignment horizontal="center" vertical="center"/>
    </xf>
    <xf numFmtId="0" fontId="27" fillId="0" borderId="0" xfId="0" applyFont="1" applyAlignment="1">
      <alignment horizontal="center" vertical="center" wrapText="1"/>
    </xf>
    <xf numFmtId="0" fontId="27"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28" fillId="0" borderId="4" xfId="0" applyFont="1" applyBorder="1" applyAlignment="1">
      <alignment horizontal="center" vertical="center" wrapText="1"/>
    </xf>
    <xf numFmtId="0" fontId="15" fillId="0" borderId="0" xfId="0" applyFont="1"/>
    <xf numFmtId="0" fontId="15" fillId="0" borderId="0" xfId="0" applyFont="1" applyBorder="1"/>
    <xf numFmtId="0" fontId="28" fillId="0" borderId="17" xfId="0" applyFont="1" applyBorder="1" applyAlignment="1">
      <alignment horizontal="center" vertical="center" wrapText="1"/>
    </xf>
    <xf numFmtId="0" fontId="28" fillId="0" borderId="15" xfId="0" applyFont="1" applyBorder="1" applyAlignment="1">
      <alignment horizontal="center" vertical="center" wrapText="1"/>
    </xf>
    <xf numFmtId="0" fontId="30" fillId="0" borderId="0" xfId="0" applyFont="1" applyAlignment="1">
      <alignment horizontal="center"/>
    </xf>
    <xf numFmtId="0" fontId="30" fillId="0" borderId="15" xfId="0" applyFont="1" applyBorder="1" applyAlignment="1">
      <alignment horizontal="center"/>
    </xf>
    <xf numFmtId="0" fontId="28" fillId="0" borderId="18" xfId="0" applyFont="1" applyBorder="1" applyAlignment="1">
      <alignment horizontal="center" vertical="center" wrapText="1"/>
    </xf>
    <xf numFmtId="0" fontId="28" fillId="0" borderId="8" xfId="0" applyFont="1" applyBorder="1" applyAlignment="1">
      <alignment horizontal="center" vertical="center" wrapText="1"/>
    </xf>
    <xf numFmtId="14" fontId="15" fillId="0" borderId="0" xfId="0" applyNumberFormat="1" applyFont="1"/>
    <xf numFmtId="0" fontId="31" fillId="0" borderId="0" xfId="0" applyFont="1"/>
    <xf numFmtId="165" fontId="15" fillId="0" borderId="0" xfId="1" applyNumberFormat="1" applyFont="1"/>
    <xf numFmtId="14" fontId="32" fillId="0" borderId="6" xfId="0" applyNumberFormat="1" applyFont="1" applyBorder="1" applyAlignment="1">
      <alignment horizontal="center" vertical="center" wrapText="1"/>
    </xf>
    <xf numFmtId="0" fontId="32" fillId="0" borderId="2" xfId="0" applyFont="1" applyBorder="1" applyAlignment="1">
      <alignment horizontal="center" vertical="center"/>
    </xf>
    <xf numFmtId="0" fontId="32" fillId="0" borderId="3" xfId="0" applyFont="1" applyBorder="1" applyAlignment="1">
      <alignment horizontal="center" vertical="center"/>
    </xf>
    <xf numFmtId="0" fontId="32" fillId="0" borderId="7" xfId="0" applyFont="1" applyBorder="1" applyAlignment="1">
      <alignment horizontal="center" vertical="center"/>
    </xf>
    <xf numFmtId="0" fontId="32" fillId="0" borderId="6" xfId="0" applyFont="1" applyBorder="1" applyAlignment="1">
      <alignment horizontal="center" vertical="center"/>
    </xf>
    <xf numFmtId="0" fontId="32" fillId="0" borderId="6" xfId="0" applyFont="1" applyBorder="1" applyAlignment="1">
      <alignment horizontal="center" vertical="center"/>
    </xf>
    <xf numFmtId="0" fontId="9" fillId="0" borderId="0" xfId="0" applyFont="1" applyAlignment="1">
      <alignment horizontal="center" vertical="center"/>
    </xf>
    <xf numFmtId="0" fontId="9" fillId="0" borderId="0" xfId="0" applyFont="1" applyBorder="1" applyAlignment="1">
      <alignment horizontal="center" vertical="center"/>
    </xf>
    <xf numFmtId="14" fontId="32" fillId="0" borderId="6" xfId="0" applyNumberFormat="1" applyFont="1" applyBorder="1" applyAlignment="1">
      <alignment horizontal="center" vertical="center"/>
    </xf>
    <xf numFmtId="165" fontId="32" fillId="0" borderId="6" xfId="1" applyNumberFormat="1" applyFont="1" applyBorder="1" applyAlignment="1">
      <alignment horizontal="center" vertical="center"/>
    </xf>
    <xf numFmtId="0" fontId="32" fillId="0" borderId="6" xfId="0" applyFont="1" applyBorder="1" applyAlignment="1">
      <alignment horizontal="center" vertical="center" wrapText="1"/>
    </xf>
    <xf numFmtId="14" fontId="33" fillId="0" borderId="6" xfId="0" quotePrefix="1" applyNumberFormat="1" applyFont="1" applyBorder="1" applyAlignment="1">
      <alignment horizontal="center"/>
    </xf>
    <xf numFmtId="0" fontId="33" fillId="0" borderId="6" xfId="0" applyFont="1" applyBorder="1" applyAlignment="1">
      <alignment horizontal="center"/>
    </xf>
    <xf numFmtId="165" fontId="33" fillId="0" borderId="6" xfId="1" quotePrefix="1" applyNumberFormat="1" applyFont="1" applyBorder="1" applyAlignment="1">
      <alignment horizontal="center"/>
    </xf>
    <xf numFmtId="0" fontId="4" fillId="0" borderId="0" xfId="0" applyFont="1" applyBorder="1" applyAlignment="1">
      <alignment horizontal="center"/>
    </xf>
    <xf numFmtId="0" fontId="4" fillId="0" borderId="19" xfId="0" applyFont="1" applyBorder="1" applyAlignment="1">
      <alignment horizontal="center"/>
    </xf>
    <xf numFmtId="166" fontId="9" fillId="0" borderId="9" xfId="0" applyNumberFormat="1" applyFont="1" applyBorder="1" applyAlignment="1">
      <alignment horizontal="center" vertical="center"/>
    </xf>
    <xf numFmtId="0" fontId="9" fillId="0" borderId="9" xfId="0" applyFont="1" applyBorder="1" applyAlignment="1">
      <alignment horizontal="center" vertical="center"/>
    </xf>
    <xf numFmtId="164" fontId="9" fillId="0" borderId="9" xfId="1" applyNumberFormat="1" applyFont="1" applyBorder="1" applyAlignment="1">
      <alignment vertical="center"/>
    </xf>
    <xf numFmtId="165" fontId="9" fillId="0" borderId="9" xfId="1" applyNumberFormat="1" applyFont="1" applyBorder="1" applyAlignment="1">
      <alignment vertical="center"/>
    </xf>
    <xf numFmtId="165" fontId="9" fillId="0" borderId="14" xfId="1" applyNumberFormat="1" applyFont="1" applyBorder="1" applyAlignment="1">
      <alignment vertical="center"/>
    </xf>
    <xf numFmtId="0" fontId="15" fillId="0" borderId="0" xfId="0" applyFont="1" applyBorder="1" applyAlignment="1">
      <alignment horizontal="center" vertical="center"/>
    </xf>
    <xf numFmtId="0" fontId="15" fillId="0" borderId="0" xfId="0" applyFont="1" applyBorder="1" applyAlignment="1">
      <alignment vertical="center"/>
    </xf>
    <xf numFmtId="0" fontId="15" fillId="0" borderId="20" xfId="0" applyFont="1" applyBorder="1" applyAlignment="1">
      <alignment vertical="center"/>
    </xf>
    <xf numFmtId="165" fontId="9" fillId="0" borderId="10" xfId="1" applyNumberFormat="1" applyFont="1" applyBorder="1" applyAlignment="1">
      <alignment vertical="center"/>
    </xf>
    <xf numFmtId="165" fontId="7" fillId="0" borderId="0" xfId="1" applyNumberFormat="1" applyFont="1"/>
    <xf numFmtId="165" fontId="15" fillId="0" borderId="0" xfId="0" applyNumberFormat="1" applyFont="1"/>
    <xf numFmtId="165" fontId="34" fillId="0" borderId="0" xfId="1" applyNumberFormat="1" applyFont="1" applyAlignment="1">
      <alignment horizontal="center"/>
    </xf>
    <xf numFmtId="0" fontId="34" fillId="0" borderId="0" xfId="0" applyFont="1" applyAlignment="1">
      <alignment horizontal="center"/>
    </xf>
    <xf numFmtId="0" fontId="7" fillId="0" borderId="0" xfId="0" applyFont="1" applyAlignment="1">
      <alignment horizontal="center"/>
    </xf>
    <xf numFmtId="165" fontId="7" fillId="0" borderId="0" xfId="1" applyNumberFormat="1" applyFont="1" applyAlignment="1">
      <alignment horizontal="center"/>
    </xf>
    <xf numFmtId="0" fontId="35" fillId="0" borderId="0" xfId="0" applyFont="1" applyAlignment="1">
      <alignment horizontal="center"/>
    </xf>
    <xf numFmtId="43" fontId="15" fillId="0" borderId="0" xfId="1" applyFont="1"/>
    <xf numFmtId="165" fontId="35" fillId="0" borderId="0" xfId="1" applyNumberFormat="1" applyFont="1" applyAlignment="1">
      <alignment horizontal="center"/>
    </xf>
    <xf numFmtId="166" fontId="15" fillId="0" borderId="0" xfId="0" applyNumberFormat="1" applyFont="1" applyAlignment="1">
      <alignment horizontal="center"/>
    </xf>
    <xf numFmtId="0" fontId="15" fillId="0" borderId="0" xfId="0" applyFont="1" applyAlignment="1">
      <alignment horizontal="center"/>
    </xf>
    <xf numFmtId="14" fontId="7" fillId="0" borderId="0" xfId="0" applyNumberFormat="1" applyFont="1"/>
    <xf numFmtId="0" fontId="15" fillId="0" borderId="0" xfId="0" applyFont="1" applyAlignment="1">
      <alignment horizontal="left" wrapText="1"/>
    </xf>
    <xf numFmtId="0" fontId="15" fillId="0" borderId="0" xfId="0" applyFont="1" applyAlignment="1">
      <alignment horizontal="left"/>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3">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Th&#225;ng%2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heon 01"/>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sqref="A1:XFD1048576"/>
    </sheetView>
  </sheetViews>
  <sheetFormatPr defaultRowHeight="15.75"/>
  <cols>
    <col min="1" max="1" width="4.25" style="6" customWidth="1"/>
    <col min="2" max="2" width="9.375" style="35" customWidth="1"/>
    <col min="3" max="3" width="19.375" style="6" customWidth="1"/>
    <col min="4" max="4" width="21.375" style="36" customWidth="1"/>
    <col min="5" max="5" width="13.625" style="36" hidden="1" customWidth="1"/>
    <col min="6" max="6" width="14.375" style="6" customWidth="1"/>
    <col min="7" max="7" width="11.625" style="36" customWidth="1"/>
    <col min="8" max="8" width="12.375" style="38" customWidth="1"/>
    <col min="9" max="9" width="14.375" style="39" bestFit="1" customWidth="1"/>
    <col min="10" max="10" width="13.5" style="40" customWidth="1"/>
    <col min="11" max="11" width="8.875" style="36"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ht="18.75" customHeight="1">
      <c r="A1" s="49" t="s">
        <v>0</v>
      </c>
      <c r="B1" s="49"/>
      <c r="C1" s="49"/>
      <c r="D1" s="1"/>
      <c r="E1" s="1"/>
      <c r="F1" s="2"/>
      <c r="G1" s="1"/>
      <c r="H1" s="3"/>
      <c r="I1" s="4"/>
      <c r="J1" s="5" t="s">
        <v>1</v>
      </c>
      <c r="K1" s="1" t="s">
        <v>2</v>
      </c>
    </row>
    <row r="2" spans="1:12" ht="7.5" customHeight="1">
      <c r="A2" s="7"/>
      <c r="B2" s="8"/>
      <c r="C2" s="7"/>
      <c r="D2" s="1"/>
      <c r="E2" s="1"/>
      <c r="F2" s="2"/>
      <c r="G2" s="1"/>
      <c r="H2" s="3"/>
      <c r="I2" s="4"/>
      <c r="J2" s="5"/>
      <c r="K2" s="1"/>
    </row>
    <row r="3" spans="1:12" ht="24.75" customHeight="1">
      <c r="A3" s="50" t="s">
        <v>3</v>
      </c>
      <c r="B3" s="50"/>
      <c r="C3" s="50"/>
      <c r="D3" s="50"/>
      <c r="E3" s="50"/>
      <c r="F3" s="50"/>
      <c r="G3" s="50"/>
      <c r="H3" s="50"/>
      <c r="I3" s="50"/>
      <c r="J3" s="50"/>
      <c r="K3" s="50"/>
    </row>
    <row r="4" spans="1:12" ht="8.25" customHeight="1">
      <c r="A4" s="9"/>
      <c r="B4" s="10"/>
      <c r="C4" s="9"/>
      <c r="D4" s="11"/>
      <c r="E4" s="11"/>
      <c r="F4" s="9"/>
      <c r="G4" s="11"/>
      <c r="H4" s="12"/>
      <c r="I4" s="13"/>
      <c r="J4" s="14"/>
      <c r="K4" s="15"/>
    </row>
    <row r="5" spans="1:12" ht="22.5" customHeight="1">
      <c r="A5" s="51" t="s">
        <v>4</v>
      </c>
      <c r="B5" s="53" t="s">
        <v>5</v>
      </c>
      <c r="C5" s="55" t="s">
        <v>6</v>
      </c>
      <c r="D5" s="56"/>
      <c r="E5" s="56"/>
      <c r="F5" s="57" t="s">
        <v>7</v>
      </c>
      <c r="G5" s="59" t="s">
        <v>8</v>
      </c>
      <c r="H5" s="61" t="s">
        <v>9</v>
      </c>
      <c r="I5" s="63" t="s">
        <v>10</v>
      </c>
      <c r="J5" s="65" t="s">
        <v>11</v>
      </c>
      <c r="K5" s="67" t="s">
        <v>12</v>
      </c>
    </row>
    <row r="6" spans="1:12" ht="21" customHeight="1">
      <c r="A6" s="52"/>
      <c r="B6" s="54"/>
      <c r="C6" s="16" t="s">
        <v>13</v>
      </c>
      <c r="D6" s="17" t="s">
        <v>14</v>
      </c>
      <c r="E6" s="18" t="s">
        <v>15</v>
      </c>
      <c r="F6" s="58"/>
      <c r="G6" s="60"/>
      <c r="H6" s="62"/>
      <c r="I6" s="64"/>
      <c r="J6" s="66"/>
      <c r="K6" s="68"/>
    </row>
    <row r="7" spans="1:12" s="25" customFormat="1" ht="21" customHeight="1">
      <c r="A7" s="19">
        <f t="shared" ref="A7:A19" si="0">ROW()-6</f>
        <v>1</v>
      </c>
      <c r="B7" s="20">
        <v>42417</v>
      </c>
      <c r="C7" s="21" t="s">
        <v>16</v>
      </c>
      <c r="D7" s="21" t="str">
        <f>VLOOKUP(C7,[24]Vine!$A$5:$E$168,3,0)</f>
        <v>Rạch Giá - Kiên Giang</v>
      </c>
      <c r="E7" s="19">
        <f>VLOOKUP(C7,[25]Times!$B$5:$C$70,2,0)</f>
        <v>370511387</v>
      </c>
      <c r="F7" s="22" t="s">
        <v>17</v>
      </c>
      <c r="G7" s="23">
        <v>6892</v>
      </c>
      <c r="H7" s="22">
        <v>29500</v>
      </c>
      <c r="I7" s="24">
        <f t="shared" ref="I7:I19" si="1">H7*G7</f>
        <v>203314000</v>
      </c>
      <c r="J7" s="19" t="str">
        <f>VLOOKUP(C7,[24]Vine!$A$5:$E$168,4,0)</f>
        <v>Kiên Giang</v>
      </c>
      <c r="K7" s="19"/>
    </row>
    <row r="8" spans="1:12" s="25" customFormat="1" ht="21" customHeight="1">
      <c r="A8" s="19">
        <f t="shared" si="0"/>
        <v>2</v>
      </c>
      <c r="B8" s="20">
        <v>42417</v>
      </c>
      <c r="C8" s="21" t="s">
        <v>18</v>
      </c>
      <c r="D8" s="21" t="str">
        <f>VLOOKUP(C8,[24]Vine!$A$5:$E$168,3,0)</f>
        <v>Rạch Giá - Kiên Giang</v>
      </c>
      <c r="E8" s="19">
        <f>VLOOKUP(C8,[25]Times!$B$5:$C$70,2,0)</f>
        <v>370782417</v>
      </c>
      <c r="F8" s="22" t="s">
        <v>17</v>
      </c>
      <c r="G8" s="23">
        <v>6730</v>
      </c>
      <c r="H8" s="22">
        <v>29500</v>
      </c>
      <c r="I8" s="24">
        <f t="shared" si="1"/>
        <v>198535000</v>
      </c>
      <c r="J8" s="19" t="str">
        <f>VLOOKUP(C8,[24]Vine!$A$5:$E$168,4,0)</f>
        <v>Kiên Giang</v>
      </c>
      <c r="K8" s="19"/>
    </row>
    <row r="9" spans="1:12" s="25" customFormat="1" ht="21" customHeight="1">
      <c r="A9" s="19">
        <f t="shared" si="0"/>
        <v>3</v>
      </c>
      <c r="B9" s="20">
        <v>42417</v>
      </c>
      <c r="C9" s="26" t="s">
        <v>19</v>
      </c>
      <c r="D9" s="21" t="str">
        <f>VLOOKUP(C9,[24]Vine!$A$5:$E$168,3,0)</f>
        <v>Rạch Giá - Kiên Giang</v>
      </c>
      <c r="E9" s="19">
        <f>VLOOKUP(C9,[25]Times!$B$5:$C$70,2,0)</f>
        <v>370324838</v>
      </c>
      <c r="F9" s="22" t="s">
        <v>17</v>
      </c>
      <c r="G9" s="27">
        <v>6930</v>
      </c>
      <c r="H9" s="22">
        <v>29500</v>
      </c>
      <c r="I9" s="24">
        <f t="shared" si="1"/>
        <v>204435000</v>
      </c>
      <c r="J9" s="19" t="str">
        <f>VLOOKUP(C9,[24]Vine!$A$5:$E$168,4,0)</f>
        <v>Kiên Giang</v>
      </c>
      <c r="K9" s="19"/>
      <c r="L9" s="28"/>
    </row>
    <row r="10" spans="1:12" s="25" customFormat="1" ht="21" customHeight="1">
      <c r="A10" s="19">
        <f t="shared" si="0"/>
        <v>4</v>
      </c>
      <c r="B10" s="20">
        <v>42420</v>
      </c>
      <c r="C10" s="21" t="s">
        <v>20</v>
      </c>
      <c r="D10" s="21" t="str">
        <f>VLOOKUP(C10,[24]Vine!$A$5:$E$168,3,0)</f>
        <v>Phan Thiết - Bình Thuận</v>
      </c>
      <c r="E10" s="19">
        <f>VLOOKUP(C10,[25]Times!$B$5:$C$70,2,0)</f>
        <v>260178873</v>
      </c>
      <c r="F10" s="22" t="s">
        <v>21</v>
      </c>
      <c r="G10" s="23">
        <v>6375</v>
      </c>
      <c r="H10" s="22">
        <v>25500</v>
      </c>
      <c r="I10" s="24">
        <f t="shared" si="1"/>
        <v>162562500</v>
      </c>
      <c r="J10" s="19" t="str">
        <f>VLOOKUP(C10,[24]Vine!$A$5:$E$168,4,0)</f>
        <v>Bình Thuận</v>
      </c>
      <c r="K10" s="19"/>
    </row>
    <row r="11" spans="1:12" s="25" customFormat="1" ht="21" customHeight="1">
      <c r="A11" s="19">
        <f t="shared" si="0"/>
        <v>5</v>
      </c>
      <c r="B11" s="20">
        <v>42420</v>
      </c>
      <c r="C11" s="21" t="s">
        <v>22</v>
      </c>
      <c r="D11" s="21" t="str">
        <f>VLOOKUP(C11,[24]Vine!$A$5:$E$168,3,0)</f>
        <v>Phan Thiết - Bình Thuận</v>
      </c>
      <c r="E11" s="19">
        <f>VLOOKUP(C11,[25]Times!$B$5:$C$70,2,0)</f>
        <v>260850613</v>
      </c>
      <c r="F11" s="22" t="s">
        <v>21</v>
      </c>
      <c r="G11" s="23">
        <f>13163-G10</f>
        <v>6788</v>
      </c>
      <c r="H11" s="22">
        <v>25500</v>
      </c>
      <c r="I11" s="24">
        <f t="shared" si="1"/>
        <v>173094000</v>
      </c>
      <c r="J11" s="19" t="str">
        <f>VLOOKUP(C11,[24]Vine!$A$5:$E$168,4,0)</f>
        <v>Bình Thuận</v>
      </c>
      <c r="K11" s="19"/>
    </row>
    <row r="12" spans="1:12" s="25" customFormat="1" ht="21" customHeight="1">
      <c r="A12" s="19">
        <f t="shared" si="0"/>
        <v>6</v>
      </c>
      <c r="B12" s="20">
        <v>42425</v>
      </c>
      <c r="C12" s="21" t="s">
        <v>23</v>
      </c>
      <c r="D12" s="21" t="str">
        <f>VLOOKUP(C12,[24]Vine!$A$5:$E$168,3,0)</f>
        <v>Giồng Trôm - Bến Tre</v>
      </c>
      <c r="E12" s="19" t="e">
        <f>VLOOKUP(C12,[25]Times!$B$5:$C$70,2,0)</f>
        <v>#N/A</v>
      </c>
      <c r="F12" s="22" t="s">
        <v>17</v>
      </c>
      <c r="G12" s="23">
        <v>6589</v>
      </c>
      <c r="H12" s="22">
        <v>29500</v>
      </c>
      <c r="I12" s="24">
        <f t="shared" si="1"/>
        <v>194375500</v>
      </c>
      <c r="J12" s="19" t="str">
        <f>VLOOKUP(C12,[24]Vine!$A$5:$E$168,4,0)</f>
        <v>Bến Tre</v>
      </c>
      <c r="K12" s="19"/>
    </row>
    <row r="13" spans="1:12" s="25" customFormat="1" ht="21" customHeight="1">
      <c r="A13" s="19">
        <f t="shared" si="0"/>
        <v>7</v>
      </c>
      <c r="B13" s="20">
        <v>42425</v>
      </c>
      <c r="C13" s="21" t="s">
        <v>24</v>
      </c>
      <c r="D13" s="21" t="str">
        <f>VLOOKUP(C13,[24]Vine!$A$5:$E$168,3,0)</f>
        <v>Giồng Trôm - Bến Tre</v>
      </c>
      <c r="E13" s="19">
        <f>VLOOKUP(C13,[25]Times!$B$5:$C$70,2,0)</f>
        <v>320878272</v>
      </c>
      <c r="F13" s="22" t="s">
        <v>17</v>
      </c>
      <c r="G13" s="23">
        <v>6971</v>
      </c>
      <c r="H13" s="22">
        <v>29500</v>
      </c>
      <c r="I13" s="24">
        <f t="shared" si="1"/>
        <v>205644500</v>
      </c>
      <c r="J13" s="19" t="str">
        <f>VLOOKUP(C13,[24]Vine!$A$5:$E$168,4,0)</f>
        <v>Bến Tre</v>
      </c>
      <c r="K13" s="19"/>
    </row>
    <row r="14" spans="1:12" s="25" customFormat="1" ht="21" customHeight="1">
      <c r="A14" s="19">
        <f t="shared" si="0"/>
        <v>8</v>
      </c>
      <c r="B14" s="20">
        <v>42425</v>
      </c>
      <c r="C14" s="21" t="s">
        <v>25</v>
      </c>
      <c r="D14" s="21" t="str">
        <f>VLOOKUP(C14,[24]Vine!$A$5:$E$168,3,0)</f>
        <v>Giồng Trôm - Bến Tre</v>
      </c>
      <c r="E14" s="19" t="e">
        <f>VLOOKUP(C14,[25]Times!$B$5:$C$70,2,0)</f>
        <v>#N/A</v>
      </c>
      <c r="F14" s="22" t="s">
        <v>17</v>
      </c>
      <c r="G14" s="23">
        <v>6953</v>
      </c>
      <c r="H14" s="22">
        <v>29500</v>
      </c>
      <c r="I14" s="24">
        <f t="shared" si="1"/>
        <v>205113500</v>
      </c>
      <c r="J14" s="19" t="str">
        <f>VLOOKUP(C14,[24]Vine!$A$5:$E$168,4,0)</f>
        <v>Bến Tre</v>
      </c>
      <c r="K14" s="19"/>
    </row>
    <row r="15" spans="1:12" s="25" customFormat="1" ht="21" customHeight="1">
      <c r="A15" s="19">
        <f t="shared" si="0"/>
        <v>9</v>
      </c>
      <c r="B15" s="20">
        <v>42428</v>
      </c>
      <c r="C15" s="21" t="s">
        <v>18</v>
      </c>
      <c r="D15" s="21" t="str">
        <f>VLOOKUP(C15,[24]Vine!$A$5:$E$168,3,0)</f>
        <v>Rạch Giá - Kiên Giang</v>
      </c>
      <c r="E15" s="19">
        <f>VLOOKUP(C15,[25]Times!$B$5:$C$70,2,0)</f>
        <v>370782417</v>
      </c>
      <c r="F15" s="22" t="s">
        <v>17</v>
      </c>
      <c r="G15" s="27">
        <v>6730</v>
      </c>
      <c r="H15" s="22">
        <v>29500</v>
      </c>
      <c r="I15" s="24">
        <f t="shared" si="1"/>
        <v>198535000</v>
      </c>
      <c r="J15" s="19" t="str">
        <f>VLOOKUP(C15,[24]Vine!$A$5:$E$168,4,0)</f>
        <v>Kiên Giang</v>
      </c>
      <c r="K15" s="19"/>
    </row>
    <row r="16" spans="1:12" s="25" customFormat="1" ht="21" customHeight="1">
      <c r="A16" s="19">
        <f t="shared" si="0"/>
        <v>10</v>
      </c>
      <c r="B16" s="20">
        <v>42428</v>
      </c>
      <c r="C16" s="26" t="s">
        <v>19</v>
      </c>
      <c r="D16" s="21" t="str">
        <f>VLOOKUP(C16,[24]Vine!$A$5:$E$168,3,0)</f>
        <v>Rạch Giá - Kiên Giang</v>
      </c>
      <c r="E16" s="19">
        <f>VLOOKUP(C16,[25]Times!$B$5:$C$70,2,0)</f>
        <v>370324838</v>
      </c>
      <c r="F16" s="22" t="s">
        <v>17</v>
      </c>
      <c r="G16" s="23">
        <v>6430</v>
      </c>
      <c r="H16" s="22">
        <v>29500</v>
      </c>
      <c r="I16" s="24">
        <f t="shared" si="1"/>
        <v>189685000</v>
      </c>
      <c r="J16" s="19" t="str">
        <f>VLOOKUP(C16,[24]Vine!$A$5:$E$168,4,0)</f>
        <v>Kiên Giang</v>
      </c>
      <c r="K16" s="19"/>
    </row>
    <row r="17" spans="1:11" s="25" customFormat="1" ht="21" customHeight="1">
      <c r="A17" s="19">
        <f t="shared" si="0"/>
        <v>11</v>
      </c>
      <c r="B17" s="20">
        <v>42428</v>
      </c>
      <c r="C17" s="21" t="s">
        <v>26</v>
      </c>
      <c r="D17" s="21" t="str">
        <f>VLOOKUP(C17,[24]Vine!$A$5:$E$168,3,0)</f>
        <v xml:space="preserve">Gò Công Tây - Tiền Giang </v>
      </c>
      <c r="E17" s="19">
        <f>VLOOKUP(C17,[25]Times!$B$5:$C$70,2,0)</f>
        <v>310882158</v>
      </c>
      <c r="F17" s="22" t="s">
        <v>17</v>
      </c>
      <c r="G17" s="23">
        <v>6702</v>
      </c>
      <c r="H17" s="22">
        <v>29500</v>
      </c>
      <c r="I17" s="24">
        <f t="shared" si="1"/>
        <v>197709000</v>
      </c>
      <c r="J17" s="19" t="str">
        <f>VLOOKUP(C17,[24]Vine!$A$5:$E$168,4,0)</f>
        <v>Tiền Giang</v>
      </c>
      <c r="K17" s="19"/>
    </row>
    <row r="18" spans="1:11" s="25" customFormat="1" ht="21" customHeight="1">
      <c r="A18" s="19">
        <f t="shared" si="0"/>
        <v>12</v>
      </c>
      <c r="B18" s="20">
        <v>42430</v>
      </c>
      <c r="C18" s="21" t="s">
        <v>27</v>
      </c>
      <c r="D18" s="21" t="str">
        <f>VLOOKUP(C18,[24]Vine!$A$5:$E$168,3,0)</f>
        <v>Gò Công Đông - Tiền Giang</v>
      </c>
      <c r="E18" s="19">
        <f>VLOOKUP(C18,[25]Times!$B$5:$C$70,2,0)</f>
        <v>311318331</v>
      </c>
      <c r="F18" s="22" t="s">
        <v>17</v>
      </c>
      <c r="G18" s="23">
        <v>6983</v>
      </c>
      <c r="H18" s="22">
        <v>29500</v>
      </c>
      <c r="I18" s="24">
        <f t="shared" si="1"/>
        <v>205998500</v>
      </c>
      <c r="J18" s="19" t="str">
        <f>VLOOKUP(C18,[24]Vine!$A$5:$E$168,4,0)</f>
        <v>Tiền Giang</v>
      </c>
      <c r="K18" s="19"/>
    </row>
    <row r="19" spans="1:11" s="25" customFormat="1" ht="21" customHeight="1">
      <c r="A19" s="19">
        <f t="shared" si="0"/>
        <v>13</v>
      </c>
      <c r="B19" s="20">
        <v>42430</v>
      </c>
      <c r="C19" s="21" t="s">
        <v>28</v>
      </c>
      <c r="D19" s="21" t="str">
        <f>VLOOKUP(C19,[24]Vine!$A$5:$E$168,3,0)</f>
        <v>Gò Công Tây - Tiền Giang</v>
      </c>
      <c r="E19" s="19">
        <f>VLOOKUP(C19,[25]Times!$B$5:$C$70,2,0)</f>
        <v>310882191</v>
      </c>
      <c r="F19" s="22" t="s">
        <v>17</v>
      </c>
      <c r="G19" s="23">
        <v>6340</v>
      </c>
      <c r="H19" s="22">
        <v>29500</v>
      </c>
      <c r="I19" s="24">
        <f t="shared" si="1"/>
        <v>187030000</v>
      </c>
      <c r="J19" s="19" t="str">
        <f>VLOOKUP(C19,[24]Vine!$A$5:$E$168,4,0)</f>
        <v>Tiền Giang</v>
      </c>
      <c r="K19" s="19"/>
    </row>
    <row r="20" spans="1:11" s="25" customFormat="1" ht="10.5" customHeight="1">
      <c r="A20" s="19"/>
      <c r="B20" s="20"/>
      <c r="C20" s="21"/>
      <c r="D20" s="21"/>
      <c r="E20" s="19"/>
      <c r="F20" s="22"/>
      <c r="G20" s="23"/>
      <c r="H20" s="22"/>
      <c r="I20" s="24"/>
      <c r="J20" s="19"/>
      <c r="K20" s="19"/>
    </row>
    <row r="21" spans="1:11" s="34" customFormat="1" ht="21" customHeight="1">
      <c r="A21" s="69" t="s">
        <v>29</v>
      </c>
      <c r="B21" s="70"/>
      <c r="C21" s="70"/>
      <c r="D21" s="70"/>
      <c r="E21" s="70"/>
      <c r="F21" s="71"/>
      <c r="G21" s="29">
        <f>SUM(G7:G20)</f>
        <v>87413</v>
      </c>
      <c r="H21" s="30"/>
      <c r="I21" s="31">
        <f>SUM(I7:I20)</f>
        <v>2526031500</v>
      </c>
      <c r="J21" s="32"/>
      <c r="K21" s="33"/>
    </row>
    <row r="22" spans="1:11" ht="7.5" customHeight="1">
      <c r="G22" s="37"/>
    </row>
    <row r="23" spans="1:11">
      <c r="A23" s="41"/>
      <c r="C23" s="42"/>
      <c r="F23" s="43"/>
      <c r="G23" s="44"/>
      <c r="H23" s="72" t="s">
        <v>30</v>
      </c>
      <c r="I23" s="72"/>
      <c r="J23" s="72"/>
      <c r="K23" s="72"/>
    </row>
    <row r="24" spans="1:11">
      <c r="B24" s="73" t="s">
        <v>31</v>
      </c>
      <c r="C24" s="73"/>
      <c r="D24" s="6"/>
      <c r="F24" s="39"/>
      <c r="G24" s="37"/>
      <c r="H24" s="72" t="s">
        <v>32</v>
      </c>
      <c r="I24" s="72"/>
      <c r="J24" s="72"/>
      <c r="K24" s="72"/>
    </row>
    <row r="25" spans="1:11">
      <c r="G25" s="37"/>
    </row>
    <row r="26" spans="1:11">
      <c r="G26" s="46"/>
    </row>
    <row r="30" spans="1:11">
      <c r="B30" s="48" t="s">
        <v>33</v>
      </c>
      <c r="C30" s="48"/>
    </row>
    <row r="31" spans="1:11">
      <c r="B31" s="74"/>
      <c r="C31" s="74"/>
    </row>
    <row r="32" spans="1:11">
      <c r="B32" s="74"/>
      <c r="C32" s="74"/>
    </row>
    <row r="33" spans="2:3" s="6" customFormat="1">
      <c r="B33" s="74"/>
      <c r="C33" s="74"/>
    </row>
    <row r="34" spans="2:3" s="6" customFormat="1">
      <c r="B34" s="74"/>
      <c r="C34" s="74"/>
    </row>
    <row r="35" spans="2:3" s="6" customFormat="1">
      <c r="B35" s="74"/>
      <c r="C35" s="74"/>
    </row>
    <row r="36" spans="2:3" s="6" customFormat="1">
      <c r="B36" s="74"/>
      <c r="C36" s="74"/>
    </row>
    <row r="37" spans="2:3" s="6" customFormat="1">
      <c r="B37" s="74"/>
      <c r="C37" s="74"/>
    </row>
    <row r="38" spans="2:3" s="6" customFormat="1">
      <c r="B38" s="74"/>
      <c r="C38" s="74"/>
    </row>
  </sheetData>
  <autoFilter ref="A6:L19"/>
  <mergeCells count="24">
    <mergeCell ref="B37:C37"/>
    <mergeCell ref="B38:C38"/>
    <mergeCell ref="B31:C31"/>
    <mergeCell ref="B32:C32"/>
    <mergeCell ref="B33:C33"/>
    <mergeCell ref="B34:C34"/>
    <mergeCell ref="B35:C35"/>
    <mergeCell ref="B36:C36"/>
    <mergeCell ref="B30:C30"/>
    <mergeCell ref="A1:C1"/>
    <mergeCell ref="A3:K3"/>
    <mergeCell ref="A5:A6"/>
    <mergeCell ref="B5:B6"/>
    <mergeCell ref="C5:E5"/>
    <mergeCell ref="F5:F6"/>
    <mergeCell ref="G5:G6"/>
    <mergeCell ref="H5:H6"/>
    <mergeCell ref="I5:I6"/>
    <mergeCell ref="J5:J6"/>
    <mergeCell ref="K5:K6"/>
    <mergeCell ref="A21:F21"/>
    <mergeCell ref="H23:K23"/>
    <mergeCell ref="B24:C24"/>
    <mergeCell ref="H24:K24"/>
  </mergeCells>
  <conditionalFormatting sqref="C5:D6 E6">
    <cfRule type="cellIs" dxfId="2" priority="1" stopIfTrue="1" operator="equal">
      <formula>"Döõ lieäu sai"</formula>
    </cfRule>
  </conditionalFormatting>
  <pageMargins left="0.45" right="0.19" top="0.32" bottom="0.2" header="0.25" footer="0.1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D25" sqref="D25"/>
    </sheetView>
  </sheetViews>
  <sheetFormatPr defaultRowHeight="15.75"/>
  <cols>
    <col min="1" max="1" width="4.25" style="6" customWidth="1"/>
    <col min="2" max="2" width="9.375" style="35" customWidth="1"/>
    <col min="3" max="3" width="22.5" style="6" customWidth="1"/>
    <col min="4" max="4" width="16.5" style="45" customWidth="1"/>
    <col min="5" max="5" width="13.625" style="45" hidden="1" customWidth="1"/>
    <col min="6" max="6" width="13" style="6" customWidth="1"/>
    <col min="7" max="7" width="11.5" style="45" customWidth="1"/>
    <col min="8" max="8" width="10.25" style="38" customWidth="1"/>
    <col min="9" max="9" width="14.375" style="39" bestFit="1" customWidth="1"/>
    <col min="10" max="10" width="14.625" style="40" customWidth="1"/>
    <col min="11" max="11" width="8.875" style="45" customWidth="1"/>
    <col min="12" max="12" width="14.375" style="6" bestFit="1" customWidth="1"/>
    <col min="13" max="256" width="9" style="6"/>
    <col min="257" max="257" width="4.25" style="6" customWidth="1"/>
    <col min="258" max="258" width="9.375" style="6" customWidth="1"/>
    <col min="259" max="259" width="19.375" style="6" customWidth="1"/>
    <col min="260" max="260" width="21.375" style="6" customWidth="1"/>
    <col min="261" max="261" width="0" style="6" hidden="1" customWidth="1"/>
    <col min="262" max="262" width="14.375" style="6" customWidth="1"/>
    <col min="263" max="263" width="11.625" style="6" customWidth="1"/>
    <col min="264" max="264" width="12.375" style="6" customWidth="1"/>
    <col min="265" max="265" width="14.375" style="6" bestFit="1" customWidth="1"/>
    <col min="266" max="266" width="13.5" style="6" customWidth="1"/>
    <col min="267" max="267" width="8.875" style="6" customWidth="1"/>
    <col min="268" max="268" width="14.375" style="6" bestFit="1" customWidth="1"/>
    <col min="269" max="512" width="9" style="6"/>
    <col min="513" max="513" width="4.25" style="6" customWidth="1"/>
    <col min="514" max="514" width="9.375" style="6" customWidth="1"/>
    <col min="515" max="515" width="19.375" style="6" customWidth="1"/>
    <col min="516" max="516" width="21.375" style="6" customWidth="1"/>
    <col min="517" max="517" width="0" style="6" hidden="1" customWidth="1"/>
    <col min="518" max="518" width="14.375" style="6" customWidth="1"/>
    <col min="519" max="519" width="11.625" style="6" customWidth="1"/>
    <col min="520" max="520" width="12.375" style="6" customWidth="1"/>
    <col min="521" max="521" width="14.375" style="6" bestFit="1" customWidth="1"/>
    <col min="522" max="522" width="13.5" style="6" customWidth="1"/>
    <col min="523" max="523" width="8.875" style="6" customWidth="1"/>
    <col min="524" max="524" width="14.375" style="6" bestFit="1" customWidth="1"/>
    <col min="525" max="768" width="9" style="6"/>
    <col min="769" max="769" width="4.25" style="6" customWidth="1"/>
    <col min="770" max="770" width="9.375" style="6" customWidth="1"/>
    <col min="771" max="771" width="19.375" style="6" customWidth="1"/>
    <col min="772" max="772" width="21.375" style="6" customWidth="1"/>
    <col min="773" max="773" width="0" style="6" hidden="1" customWidth="1"/>
    <col min="774" max="774" width="14.375" style="6" customWidth="1"/>
    <col min="775" max="775" width="11.625" style="6" customWidth="1"/>
    <col min="776" max="776" width="12.375" style="6" customWidth="1"/>
    <col min="777" max="777" width="14.375" style="6" bestFit="1" customWidth="1"/>
    <col min="778" max="778" width="13.5" style="6" customWidth="1"/>
    <col min="779" max="779" width="8.875" style="6" customWidth="1"/>
    <col min="780" max="780" width="14.375" style="6" bestFit="1" customWidth="1"/>
    <col min="781" max="1024" width="9" style="6"/>
    <col min="1025" max="1025" width="4.25" style="6" customWidth="1"/>
    <col min="1026" max="1026" width="9.375" style="6" customWidth="1"/>
    <col min="1027" max="1027" width="19.375" style="6" customWidth="1"/>
    <col min="1028" max="1028" width="21.375" style="6" customWidth="1"/>
    <col min="1029" max="1029" width="0" style="6" hidden="1" customWidth="1"/>
    <col min="1030" max="1030" width="14.375" style="6" customWidth="1"/>
    <col min="1031" max="1031" width="11.625" style="6" customWidth="1"/>
    <col min="1032" max="1032" width="12.375" style="6" customWidth="1"/>
    <col min="1033" max="1033" width="14.375" style="6" bestFit="1" customWidth="1"/>
    <col min="1034" max="1034" width="13.5" style="6" customWidth="1"/>
    <col min="1035" max="1035" width="8.875" style="6" customWidth="1"/>
    <col min="1036" max="1036" width="14.375" style="6" bestFit="1" customWidth="1"/>
    <col min="1037" max="1280" width="9" style="6"/>
    <col min="1281" max="1281" width="4.25" style="6" customWidth="1"/>
    <col min="1282" max="1282" width="9.375" style="6" customWidth="1"/>
    <col min="1283" max="1283" width="19.375" style="6" customWidth="1"/>
    <col min="1284" max="1284" width="21.375" style="6" customWidth="1"/>
    <col min="1285" max="1285" width="0" style="6" hidden="1" customWidth="1"/>
    <col min="1286" max="1286" width="14.375" style="6" customWidth="1"/>
    <col min="1287" max="1287" width="11.625" style="6" customWidth="1"/>
    <col min="1288" max="1288" width="12.375" style="6" customWidth="1"/>
    <col min="1289" max="1289" width="14.375" style="6" bestFit="1" customWidth="1"/>
    <col min="1290" max="1290" width="13.5" style="6" customWidth="1"/>
    <col min="1291" max="1291" width="8.875" style="6" customWidth="1"/>
    <col min="1292" max="1292" width="14.375" style="6" bestFit="1" customWidth="1"/>
    <col min="1293" max="1536" width="9" style="6"/>
    <col min="1537" max="1537" width="4.25" style="6" customWidth="1"/>
    <col min="1538" max="1538" width="9.375" style="6" customWidth="1"/>
    <col min="1539" max="1539" width="19.375" style="6" customWidth="1"/>
    <col min="1540" max="1540" width="21.375" style="6" customWidth="1"/>
    <col min="1541" max="1541" width="0" style="6" hidden="1" customWidth="1"/>
    <col min="1542" max="1542" width="14.375" style="6" customWidth="1"/>
    <col min="1543" max="1543" width="11.625" style="6" customWidth="1"/>
    <col min="1544" max="1544" width="12.375" style="6" customWidth="1"/>
    <col min="1545" max="1545" width="14.375" style="6" bestFit="1" customWidth="1"/>
    <col min="1546" max="1546" width="13.5" style="6" customWidth="1"/>
    <col min="1547" max="1547" width="8.875" style="6" customWidth="1"/>
    <col min="1548" max="1548" width="14.375" style="6" bestFit="1" customWidth="1"/>
    <col min="1549" max="1792" width="9" style="6"/>
    <col min="1793" max="1793" width="4.25" style="6" customWidth="1"/>
    <col min="1794" max="1794" width="9.375" style="6" customWidth="1"/>
    <col min="1795" max="1795" width="19.375" style="6" customWidth="1"/>
    <col min="1796" max="1796" width="21.375" style="6" customWidth="1"/>
    <col min="1797" max="1797" width="0" style="6" hidden="1" customWidth="1"/>
    <col min="1798" max="1798" width="14.375" style="6" customWidth="1"/>
    <col min="1799" max="1799" width="11.625" style="6" customWidth="1"/>
    <col min="1800" max="1800" width="12.375" style="6" customWidth="1"/>
    <col min="1801" max="1801" width="14.375" style="6" bestFit="1" customWidth="1"/>
    <col min="1802" max="1802" width="13.5" style="6" customWidth="1"/>
    <col min="1803" max="1803" width="8.875" style="6" customWidth="1"/>
    <col min="1804" max="1804" width="14.375" style="6" bestFit="1" customWidth="1"/>
    <col min="1805" max="2048" width="9" style="6"/>
    <col min="2049" max="2049" width="4.25" style="6" customWidth="1"/>
    <col min="2050" max="2050" width="9.375" style="6" customWidth="1"/>
    <col min="2051" max="2051" width="19.375" style="6" customWidth="1"/>
    <col min="2052" max="2052" width="21.375" style="6" customWidth="1"/>
    <col min="2053" max="2053" width="0" style="6" hidden="1" customWidth="1"/>
    <col min="2054" max="2054" width="14.375" style="6" customWidth="1"/>
    <col min="2055" max="2055" width="11.625" style="6" customWidth="1"/>
    <col min="2056" max="2056" width="12.375" style="6" customWidth="1"/>
    <col min="2057" max="2057" width="14.375" style="6" bestFit="1" customWidth="1"/>
    <col min="2058" max="2058" width="13.5" style="6" customWidth="1"/>
    <col min="2059" max="2059" width="8.875" style="6" customWidth="1"/>
    <col min="2060" max="2060" width="14.375" style="6" bestFit="1" customWidth="1"/>
    <col min="2061" max="2304" width="9" style="6"/>
    <col min="2305" max="2305" width="4.25" style="6" customWidth="1"/>
    <col min="2306" max="2306" width="9.375" style="6" customWidth="1"/>
    <col min="2307" max="2307" width="19.375" style="6" customWidth="1"/>
    <col min="2308" max="2308" width="21.375" style="6" customWidth="1"/>
    <col min="2309" max="2309" width="0" style="6" hidden="1" customWidth="1"/>
    <col min="2310" max="2310" width="14.375" style="6" customWidth="1"/>
    <col min="2311" max="2311" width="11.625" style="6" customWidth="1"/>
    <col min="2312" max="2312" width="12.375" style="6" customWidth="1"/>
    <col min="2313" max="2313" width="14.375" style="6" bestFit="1" customWidth="1"/>
    <col min="2314" max="2314" width="13.5" style="6" customWidth="1"/>
    <col min="2315" max="2315" width="8.875" style="6" customWidth="1"/>
    <col min="2316" max="2316" width="14.375" style="6" bestFit="1" customWidth="1"/>
    <col min="2317" max="2560" width="9" style="6"/>
    <col min="2561" max="2561" width="4.25" style="6" customWidth="1"/>
    <col min="2562" max="2562" width="9.375" style="6" customWidth="1"/>
    <col min="2563" max="2563" width="19.375" style="6" customWidth="1"/>
    <col min="2564" max="2564" width="21.375" style="6" customWidth="1"/>
    <col min="2565" max="2565" width="0" style="6" hidden="1" customWidth="1"/>
    <col min="2566" max="2566" width="14.375" style="6" customWidth="1"/>
    <col min="2567" max="2567" width="11.625" style="6" customWidth="1"/>
    <col min="2568" max="2568" width="12.375" style="6" customWidth="1"/>
    <col min="2569" max="2569" width="14.375" style="6" bestFit="1" customWidth="1"/>
    <col min="2570" max="2570" width="13.5" style="6" customWidth="1"/>
    <col min="2571" max="2571" width="8.875" style="6" customWidth="1"/>
    <col min="2572" max="2572" width="14.375" style="6" bestFit="1" customWidth="1"/>
    <col min="2573" max="2816" width="9" style="6"/>
    <col min="2817" max="2817" width="4.25" style="6" customWidth="1"/>
    <col min="2818" max="2818" width="9.375" style="6" customWidth="1"/>
    <col min="2819" max="2819" width="19.375" style="6" customWidth="1"/>
    <col min="2820" max="2820" width="21.375" style="6" customWidth="1"/>
    <col min="2821" max="2821" width="0" style="6" hidden="1" customWidth="1"/>
    <col min="2822" max="2822" width="14.375" style="6" customWidth="1"/>
    <col min="2823" max="2823" width="11.625" style="6" customWidth="1"/>
    <col min="2824" max="2824" width="12.375" style="6" customWidth="1"/>
    <col min="2825" max="2825" width="14.375" style="6" bestFit="1" customWidth="1"/>
    <col min="2826" max="2826" width="13.5" style="6" customWidth="1"/>
    <col min="2827" max="2827" width="8.875" style="6" customWidth="1"/>
    <col min="2828" max="2828" width="14.375" style="6" bestFit="1" customWidth="1"/>
    <col min="2829" max="3072" width="9" style="6"/>
    <col min="3073" max="3073" width="4.25" style="6" customWidth="1"/>
    <col min="3074" max="3074" width="9.375" style="6" customWidth="1"/>
    <col min="3075" max="3075" width="19.375" style="6" customWidth="1"/>
    <col min="3076" max="3076" width="21.375" style="6" customWidth="1"/>
    <col min="3077" max="3077" width="0" style="6" hidden="1" customWidth="1"/>
    <col min="3078" max="3078" width="14.375" style="6" customWidth="1"/>
    <col min="3079" max="3079" width="11.625" style="6" customWidth="1"/>
    <col min="3080" max="3080" width="12.375" style="6" customWidth="1"/>
    <col min="3081" max="3081" width="14.375" style="6" bestFit="1" customWidth="1"/>
    <col min="3082" max="3082" width="13.5" style="6" customWidth="1"/>
    <col min="3083" max="3083" width="8.875" style="6" customWidth="1"/>
    <col min="3084" max="3084" width="14.375" style="6" bestFit="1" customWidth="1"/>
    <col min="3085" max="3328" width="9" style="6"/>
    <col min="3329" max="3329" width="4.25" style="6" customWidth="1"/>
    <col min="3330" max="3330" width="9.375" style="6" customWidth="1"/>
    <col min="3331" max="3331" width="19.375" style="6" customWidth="1"/>
    <col min="3332" max="3332" width="21.375" style="6" customWidth="1"/>
    <col min="3333" max="3333" width="0" style="6" hidden="1" customWidth="1"/>
    <col min="3334" max="3334" width="14.375" style="6" customWidth="1"/>
    <col min="3335" max="3335" width="11.625" style="6" customWidth="1"/>
    <col min="3336" max="3336" width="12.375" style="6" customWidth="1"/>
    <col min="3337" max="3337" width="14.375" style="6" bestFit="1" customWidth="1"/>
    <col min="3338" max="3338" width="13.5" style="6" customWidth="1"/>
    <col min="3339" max="3339" width="8.875" style="6" customWidth="1"/>
    <col min="3340" max="3340" width="14.375" style="6" bestFit="1" customWidth="1"/>
    <col min="3341" max="3584" width="9" style="6"/>
    <col min="3585" max="3585" width="4.25" style="6" customWidth="1"/>
    <col min="3586" max="3586" width="9.375" style="6" customWidth="1"/>
    <col min="3587" max="3587" width="19.375" style="6" customWidth="1"/>
    <col min="3588" max="3588" width="21.375" style="6" customWidth="1"/>
    <col min="3589" max="3589" width="0" style="6" hidden="1" customWidth="1"/>
    <col min="3590" max="3590" width="14.375" style="6" customWidth="1"/>
    <col min="3591" max="3591" width="11.625" style="6" customWidth="1"/>
    <col min="3592" max="3592" width="12.375" style="6" customWidth="1"/>
    <col min="3593" max="3593" width="14.375" style="6" bestFit="1" customWidth="1"/>
    <col min="3594" max="3594" width="13.5" style="6" customWidth="1"/>
    <col min="3595" max="3595" width="8.875" style="6" customWidth="1"/>
    <col min="3596" max="3596" width="14.375" style="6" bestFit="1" customWidth="1"/>
    <col min="3597" max="3840" width="9" style="6"/>
    <col min="3841" max="3841" width="4.25" style="6" customWidth="1"/>
    <col min="3842" max="3842" width="9.375" style="6" customWidth="1"/>
    <col min="3843" max="3843" width="19.375" style="6" customWidth="1"/>
    <col min="3844" max="3844" width="21.375" style="6" customWidth="1"/>
    <col min="3845" max="3845" width="0" style="6" hidden="1" customWidth="1"/>
    <col min="3846" max="3846" width="14.375" style="6" customWidth="1"/>
    <col min="3847" max="3847" width="11.625" style="6" customWidth="1"/>
    <col min="3848" max="3848" width="12.375" style="6" customWidth="1"/>
    <col min="3849" max="3849" width="14.375" style="6" bestFit="1" customWidth="1"/>
    <col min="3850" max="3850" width="13.5" style="6" customWidth="1"/>
    <col min="3851" max="3851" width="8.875" style="6" customWidth="1"/>
    <col min="3852" max="3852" width="14.375" style="6" bestFit="1" customWidth="1"/>
    <col min="3853" max="4096" width="9" style="6"/>
    <col min="4097" max="4097" width="4.25" style="6" customWidth="1"/>
    <col min="4098" max="4098" width="9.375" style="6" customWidth="1"/>
    <col min="4099" max="4099" width="19.375" style="6" customWidth="1"/>
    <col min="4100" max="4100" width="21.375" style="6" customWidth="1"/>
    <col min="4101" max="4101" width="0" style="6" hidden="1" customWidth="1"/>
    <col min="4102" max="4102" width="14.375" style="6" customWidth="1"/>
    <col min="4103" max="4103" width="11.625" style="6" customWidth="1"/>
    <col min="4104" max="4104" width="12.375" style="6" customWidth="1"/>
    <col min="4105" max="4105" width="14.375" style="6" bestFit="1" customWidth="1"/>
    <col min="4106" max="4106" width="13.5" style="6" customWidth="1"/>
    <col min="4107" max="4107" width="8.875" style="6" customWidth="1"/>
    <col min="4108" max="4108" width="14.375" style="6" bestFit="1" customWidth="1"/>
    <col min="4109" max="4352" width="9" style="6"/>
    <col min="4353" max="4353" width="4.25" style="6" customWidth="1"/>
    <col min="4354" max="4354" width="9.375" style="6" customWidth="1"/>
    <col min="4355" max="4355" width="19.375" style="6" customWidth="1"/>
    <col min="4356" max="4356" width="21.375" style="6" customWidth="1"/>
    <col min="4357" max="4357" width="0" style="6" hidden="1" customWidth="1"/>
    <col min="4358" max="4358" width="14.375" style="6" customWidth="1"/>
    <col min="4359" max="4359" width="11.625" style="6" customWidth="1"/>
    <col min="4360" max="4360" width="12.375" style="6" customWidth="1"/>
    <col min="4361" max="4361" width="14.375" style="6" bestFit="1" customWidth="1"/>
    <col min="4362" max="4362" width="13.5" style="6" customWidth="1"/>
    <col min="4363" max="4363" width="8.875" style="6" customWidth="1"/>
    <col min="4364" max="4364" width="14.375" style="6" bestFit="1" customWidth="1"/>
    <col min="4365" max="4608" width="9" style="6"/>
    <col min="4609" max="4609" width="4.25" style="6" customWidth="1"/>
    <col min="4610" max="4610" width="9.375" style="6" customWidth="1"/>
    <col min="4611" max="4611" width="19.375" style="6" customWidth="1"/>
    <col min="4612" max="4612" width="21.375" style="6" customWidth="1"/>
    <col min="4613" max="4613" width="0" style="6" hidden="1" customWidth="1"/>
    <col min="4614" max="4614" width="14.375" style="6" customWidth="1"/>
    <col min="4615" max="4615" width="11.625" style="6" customWidth="1"/>
    <col min="4616" max="4616" width="12.375" style="6" customWidth="1"/>
    <col min="4617" max="4617" width="14.375" style="6" bestFit="1" customWidth="1"/>
    <col min="4618" max="4618" width="13.5" style="6" customWidth="1"/>
    <col min="4619" max="4619" width="8.875" style="6" customWidth="1"/>
    <col min="4620" max="4620" width="14.375" style="6" bestFit="1" customWidth="1"/>
    <col min="4621" max="4864" width="9" style="6"/>
    <col min="4865" max="4865" width="4.25" style="6" customWidth="1"/>
    <col min="4866" max="4866" width="9.375" style="6" customWidth="1"/>
    <col min="4867" max="4867" width="19.375" style="6" customWidth="1"/>
    <col min="4868" max="4868" width="21.375" style="6" customWidth="1"/>
    <col min="4869" max="4869" width="0" style="6" hidden="1" customWidth="1"/>
    <col min="4870" max="4870" width="14.375" style="6" customWidth="1"/>
    <col min="4871" max="4871" width="11.625" style="6" customWidth="1"/>
    <col min="4872" max="4872" width="12.375" style="6" customWidth="1"/>
    <col min="4873" max="4873" width="14.375" style="6" bestFit="1" customWidth="1"/>
    <col min="4874" max="4874" width="13.5" style="6" customWidth="1"/>
    <col min="4875" max="4875" width="8.875" style="6" customWidth="1"/>
    <col min="4876" max="4876" width="14.375" style="6" bestFit="1" customWidth="1"/>
    <col min="4877" max="5120" width="9" style="6"/>
    <col min="5121" max="5121" width="4.25" style="6" customWidth="1"/>
    <col min="5122" max="5122" width="9.375" style="6" customWidth="1"/>
    <col min="5123" max="5123" width="19.375" style="6" customWidth="1"/>
    <col min="5124" max="5124" width="21.375" style="6" customWidth="1"/>
    <col min="5125" max="5125" width="0" style="6" hidden="1" customWidth="1"/>
    <col min="5126" max="5126" width="14.375" style="6" customWidth="1"/>
    <col min="5127" max="5127" width="11.625" style="6" customWidth="1"/>
    <col min="5128" max="5128" width="12.375" style="6" customWidth="1"/>
    <col min="5129" max="5129" width="14.375" style="6" bestFit="1" customWidth="1"/>
    <col min="5130" max="5130" width="13.5" style="6" customWidth="1"/>
    <col min="5131" max="5131" width="8.875" style="6" customWidth="1"/>
    <col min="5132" max="5132" width="14.375" style="6" bestFit="1" customWidth="1"/>
    <col min="5133" max="5376" width="9" style="6"/>
    <col min="5377" max="5377" width="4.25" style="6" customWidth="1"/>
    <col min="5378" max="5378" width="9.375" style="6" customWidth="1"/>
    <col min="5379" max="5379" width="19.375" style="6" customWidth="1"/>
    <col min="5380" max="5380" width="21.375" style="6" customWidth="1"/>
    <col min="5381" max="5381" width="0" style="6" hidden="1" customWidth="1"/>
    <col min="5382" max="5382" width="14.375" style="6" customWidth="1"/>
    <col min="5383" max="5383" width="11.625" style="6" customWidth="1"/>
    <col min="5384" max="5384" width="12.375" style="6" customWidth="1"/>
    <col min="5385" max="5385" width="14.375" style="6" bestFit="1" customWidth="1"/>
    <col min="5386" max="5386" width="13.5" style="6" customWidth="1"/>
    <col min="5387" max="5387" width="8.875" style="6" customWidth="1"/>
    <col min="5388" max="5388" width="14.375" style="6" bestFit="1" customWidth="1"/>
    <col min="5389" max="5632" width="9" style="6"/>
    <col min="5633" max="5633" width="4.25" style="6" customWidth="1"/>
    <col min="5634" max="5634" width="9.375" style="6" customWidth="1"/>
    <col min="5635" max="5635" width="19.375" style="6" customWidth="1"/>
    <col min="5636" max="5636" width="21.375" style="6" customWidth="1"/>
    <col min="5637" max="5637" width="0" style="6" hidden="1" customWidth="1"/>
    <col min="5638" max="5638" width="14.375" style="6" customWidth="1"/>
    <col min="5639" max="5639" width="11.625" style="6" customWidth="1"/>
    <col min="5640" max="5640" width="12.375" style="6" customWidth="1"/>
    <col min="5641" max="5641" width="14.375" style="6" bestFit="1" customWidth="1"/>
    <col min="5642" max="5642" width="13.5" style="6" customWidth="1"/>
    <col min="5643" max="5643" width="8.875" style="6" customWidth="1"/>
    <col min="5644" max="5644" width="14.375" style="6" bestFit="1" customWidth="1"/>
    <col min="5645" max="5888" width="9" style="6"/>
    <col min="5889" max="5889" width="4.25" style="6" customWidth="1"/>
    <col min="5890" max="5890" width="9.375" style="6" customWidth="1"/>
    <col min="5891" max="5891" width="19.375" style="6" customWidth="1"/>
    <col min="5892" max="5892" width="21.375" style="6" customWidth="1"/>
    <col min="5893" max="5893" width="0" style="6" hidden="1" customWidth="1"/>
    <col min="5894" max="5894" width="14.375" style="6" customWidth="1"/>
    <col min="5895" max="5895" width="11.625" style="6" customWidth="1"/>
    <col min="5896" max="5896" width="12.375" style="6" customWidth="1"/>
    <col min="5897" max="5897" width="14.375" style="6" bestFit="1" customWidth="1"/>
    <col min="5898" max="5898" width="13.5" style="6" customWidth="1"/>
    <col min="5899" max="5899" width="8.875" style="6" customWidth="1"/>
    <col min="5900" max="5900" width="14.375" style="6" bestFit="1" customWidth="1"/>
    <col min="5901" max="6144" width="9" style="6"/>
    <col min="6145" max="6145" width="4.25" style="6" customWidth="1"/>
    <col min="6146" max="6146" width="9.375" style="6" customWidth="1"/>
    <col min="6147" max="6147" width="19.375" style="6" customWidth="1"/>
    <col min="6148" max="6148" width="21.375" style="6" customWidth="1"/>
    <col min="6149" max="6149" width="0" style="6" hidden="1" customWidth="1"/>
    <col min="6150" max="6150" width="14.375" style="6" customWidth="1"/>
    <col min="6151" max="6151" width="11.625" style="6" customWidth="1"/>
    <col min="6152" max="6152" width="12.375" style="6" customWidth="1"/>
    <col min="6153" max="6153" width="14.375" style="6" bestFit="1" customWidth="1"/>
    <col min="6154" max="6154" width="13.5" style="6" customWidth="1"/>
    <col min="6155" max="6155" width="8.875" style="6" customWidth="1"/>
    <col min="6156" max="6156" width="14.375" style="6" bestFit="1" customWidth="1"/>
    <col min="6157" max="6400" width="9" style="6"/>
    <col min="6401" max="6401" width="4.25" style="6" customWidth="1"/>
    <col min="6402" max="6402" width="9.375" style="6" customWidth="1"/>
    <col min="6403" max="6403" width="19.375" style="6" customWidth="1"/>
    <col min="6404" max="6404" width="21.375" style="6" customWidth="1"/>
    <col min="6405" max="6405" width="0" style="6" hidden="1" customWidth="1"/>
    <col min="6406" max="6406" width="14.375" style="6" customWidth="1"/>
    <col min="6407" max="6407" width="11.625" style="6" customWidth="1"/>
    <col min="6408" max="6408" width="12.375" style="6" customWidth="1"/>
    <col min="6409" max="6409" width="14.375" style="6" bestFit="1" customWidth="1"/>
    <col min="6410" max="6410" width="13.5" style="6" customWidth="1"/>
    <col min="6411" max="6411" width="8.875" style="6" customWidth="1"/>
    <col min="6412" max="6412" width="14.375" style="6" bestFit="1" customWidth="1"/>
    <col min="6413" max="6656" width="9" style="6"/>
    <col min="6657" max="6657" width="4.25" style="6" customWidth="1"/>
    <col min="6658" max="6658" width="9.375" style="6" customWidth="1"/>
    <col min="6659" max="6659" width="19.375" style="6" customWidth="1"/>
    <col min="6660" max="6660" width="21.375" style="6" customWidth="1"/>
    <col min="6661" max="6661" width="0" style="6" hidden="1" customWidth="1"/>
    <col min="6662" max="6662" width="14.375" style="6" customWidth="1"/>
    <col min="6663" max="6663" width="11.625" style="6" customWidth="1"/>
    <col min="6664" max="6664" width="12.375" style="6" customWidth="1"/>
    <col min="6665" max="6665" width="14.375" style="6" bestFit="1" customWidth="1"/>
    <col min="6666" max="6666" width="13.5" style="6" customWidth="1"/>
    <col min="6667" max="6667" width="8.875" style="6" customWidth="1"/>
    <col min="6668" max="6668" width="14.375" style="6" bestFit="1" customWidth="1"/>
    <col min="6669" max="6912" width="9" style="6"/>
    <col min="6913" max="6913" width="4.25" style="6" customWidth="1"/>
    <col min="6914" max="6914" width="9.375" style="6" customWidth="1"/>
    <col min="6915" max="6915" width="19.375" style="6" customWidth="1"/>
    <col min="6916" max="6916" width="21.375" style="6" customWidth="1"/>
    <col min="6917" max="6917" width="0" style="6" hidden="1" customWidth="1"/>
    <col min="6918" max="6918" width="14.375" style="6" customWidth="1"/>
    <col min="6919" max="6919" width="11.625" style="6" customWidth="1"/>
    <col min="6920" max="6920" width="12.375" style="6" customWidth="1"/>
    <col min="6921" max="6921" width="14.375" style="6" bestFit="1" customWidth="1"/>
    <col min="6922" max="6922" width="13.5" style="6" customWidth="1"/>
    <col min="6923" max="6923" width="8.875" style="6" customWidth="1"/>
    <col min="6924" max="6924" width="14.375" style="6" bestFit="1" customWidth="1"/>
    <col min="6925" max="7168" width="9" style="6"/>
    <col min="7169" max="7169" width="4.25" style="6" customWidth="1"/>
    <col min="7170" max="7170" width="9.375" style="6" customWidth="1"/>
    <col min="7171" max="7171" width="19.375" style="6" customWidth="1"/>
    <col min="7172" max="7172" width="21.375" style="6" customWidth="1"/>
    <col min="7173" max="7173" width="0" style="6" hidden="1" customWidth="1"/>
    <col min="7174" max="7174" width="14.375" style="6" customWidth="1"/>
    <col min="7175" max="7175" width="11.625" style="6" customWidth="1"/>
    <col min="7176" max="7176" width="12.375" style="6" customWidth="1"/>
    <col min="7177" max="7177" width="14.375" style="6" bestFit="1" customWidth="1"/>
    <col min="7178" max="7178" width="13.5" style="6" customWidth="1"/>
    <col min="7179" max="7179" width="8.875" style="6" customWidth="1"/>
    <col min="7180" max="7180" width="14.375" style="6" bestFit="1" customWidth="1"/>
    <col min="7181" max="7424" width="9" style="6"/>
    <col min="7425" max="7425" width="4.25" style="6" customWidth="1"/>
    <col min="7426" max="7426" width="9.375" style="6" customWidth="1"/>
    <col min="7427" max="7427" width="19.375" style="6" customWidth="1"/>
    <col min="7428" max="7428" width="21.375" style="6" customWidth="1"/>
    <col min="7429" max="7429" width="0" style="6" hidden="1" customWidth="1"/>
    <col min="7430" max="7430" width="14.375" style="6" customWidth="1"/>
    <col min="7431" max="7431" width="11.625" style="6" customWidth="1"/>
    <col min="7432" max="7432" width="12.375" style="6" customWidth="1"/>
    <col min="7433" max="7433" width="14.375" style="6" bestFit="1" customWidth="1"/>
    <col min="7434" max="7434" width="13.5" style="6" customWidth="1"/>
    <col min="7435" max="7435" width="8.875" style="6" customWidth="1"/>
    <col min="7436" max="7436" width="14.375" style="6" bestFit="1" customWidth="1"/>
    <col min="7437" max="7680" width="9" style="6"/>
    <col min="7681" max="7681" width="4.25" style="6" customWidth="1"/>
    <col min="7682" max="7682" width="9.375" style="6" customWidth="1"/>
    <col min="7683" max="7683" width="19.375" style="6" customWidth="1"/>
    <col min="7684" max="7684" width="21.375" style="6" customWidth="1"/>
    <col min="7685" max="7685" width="0" style="6" hidden="1" customWidth="1"/>
    <col min="7686" max="7686" width="14.375" style="6" customWidth="1"/>
    <col min="7687" max="7687" width="11.625" style="6" customWidth="1"/>
    <col min="7688" max="7688" width="12.375" style="6" customWidth="1"/>
    <col min="7689" max="7689" width="14.375" style="6" bestFit="1" customWidth="1"/>
    <col min="7690" max="7690" width="13.5" style="6" customWidth="1"/>
    <col min="7691" max="7691" width="8.875" style="6" customWidth="1"/>
    <col min="7692" max="7692" width="14.375" style="6" bestFit="1" customWidth="1"/>
    <col min="7693" max="7936" width="9" style="6"/>
    <col min="7937" max="7937" width="4.25" style="6" customWidth="1"/>
    <col min="7938" max="7938" width="9.375" style="6" customWidth="1"/>
    <col min="7939" max="7939" width="19.375" style="6" customWidth="1"/>
    <col min="7940" max="7940" width="21.375" style="6" customWidth="1"/>
    <col min="7941" max="7941" width="0" style="6" hidden="1" customWidth="1"/>
    <col min="7942" max="7942" width="14.375" style="6" customWidth="1"/>
    <col min="7943" max="7943" width="11.625" style="6" customWidth="1"/>
    <col min="7944" max="7944" width="12.375" style="6" customWidth="1"/>
    <col min="7945" max="7945" width="14.375" style="6" bestFit="1" customWidth="1"/>
    <col min="7946" max="7946" width="13.5" style="6" customWidth="1"/>
    <col min="7947" max="7947" width="8.875" style="6" customWidth="1"/>
    <col min="7948" max="7948" width="14.375" style="6" bestFit="1" customWidth="1"/>
    <col min="7949" max="8192" width="9" style="6"/>
    <col min="8193" max="8193" width="4.25" style="6" customWidth="1"/>
    <col min="8194" max="8194" width="9.375" style="6" customWidth="1"/>
    <col min="8195" max="8195" width="19.375" style="6" customWidth="1"/>
    <col min="8196" max="8196" width="21.375" style="6" customWidth="1"/>
    <col min="8197" max="8197" width="0" style="6" hidden="1" customWidth="1"/>
    <col min="8198" max="8198" width="14.375" style="6" customWidth="1"/>
    <col min="8199" max="8199" width="11.625" style="6" customWidth="1"/>
    <col min="8200" max="8200" width="12.375" style="6" customWidth="1"/>
    <col min="8201" max="8201" width="14.375" style="6" bestFit="1" customWidth="1"/>
    <col min="8202" max="8202" width="13.5" style="6" customWidth="1"/>
    <col min="8203" max="8203" width="8.875" style="6" customWidth="1"/>
    <col min="8204" max="8204" width="14.375" style="6" bestFit="1" customWidth="1"/>
    <col min="8205" max="8448" width="9" style="6"/>
    <col min="8449" max="8449" width="4.25" style="6" customWidth="1"/>
    <col min="8450" max="8450" width="9.375" style="6" customWidth="1"/>
    <col min="8451" max="8451" width="19.375" style="6" customWidth="1"/>
    <col min="8452" max="8452" width="21.375" style="6" customWidth="1"/>
    <col min="8453" max="8453" width="0" style="6" hidden="1" customWidth="1"/>
    <col min="8454" max="8454" width="14.375" style="6" customWidth="1"/>
    <col min="8455" max="8455" width="11.625" style="6" customWidth="1"/>
    <col min="8456" max="8456" width="12.375" style="6" customWidth="1"/>
    <col min="8457" max="8457" width="14.375" style="6" bestFit="1" customWidth="1"/>
    <col min="8458" max="8458" width="13.5" style="6" customWidth="1"/>
    <col min="8459" max="8459" width="8.875" style="6" customWidth="1"/>
    <col min="8460" max="8460" width="14.375" style="6" bestFit="1" customWidth="1"/>
    <col min="8461" max="8704" width="9" style="6"/>
    <col min="8705" max="8705" width="4.25" style="6" customWidth="1"/>
    <col min="8706" max="8706" width="9.375" style="6" customWidth="1"/>
    <col min="8707" max="8707" width="19.375" style="6" customWidth="1"/>
    <col min="8708" max="8708" width="21.375" style="6" customWidth="1"/>
    <col min="8709" max="8709" width="0" style="6" hidden="1" customWidth="1"/>
    <col min="8710" max="8710" width="14.375" style="6" customWidth="1"/>
    <col min="8711" max="8711" width="11.625" style="6" customWidth="1"/>
    <col min="8712" max="8712" width="12.375" style="6" customWidth="1"/>
    <col min="8713" max="8713" width="14.375" style="6" bestFit="1" customWidth="1"/>
    <col min="8714" max="8714" width="13.5" style="6" customWidth="1"/>
    <col min="8715" max="8715" width="8.875" style="6" customWidth="1"/>
    <col min="8716" max="8716" width="14.375" style="6" bestFit="1" customWidth="1"/>
    <col min="8717" max="8960" width="9" style="6"/>
    <col min="8961" max="8961" width="4.25" style="6" customWidth="1"/>
    <col min="8962" max="8962" width="9.375" style="6" customWidth="1"/>
    <col min="8963" max="8963" width="19.375" style="6" customWidth="1"/>
    <col min="8964" max="8964" width="21.375" style="6" customWidth="1"/>
    <col min="8965" max="8965" width="0" style="6" hidden="1" customWidth="1"/>
    <col min="8966" max="8966" width="14.375" style="6" customWidth="1"/>
    <col min="8967" max="8967" width="11.625" style="6" customWidth="1"/>
    <col min="8968" max="8968" width="12.375" style="6" customWidth="1"/>
    <col min="8969" max="8969" width="14.375" style="6" bestFit="1" customWidth="1"/>
    <col min="8970" max="8970" width="13.5" style="6" customWidth="1"/>
    <col min="8971" max="8971" width="8.875" style="6" customWidth="1"/>
    <col min="8972" max="8972" width="14.375" style="6" bestFit="1" customWidth="1"/>
    <col min="8973" max="9216" width="9" style="6"/>
    <col min="9217" max="9217" width="4.25" style="6" customWidth="1"/>
    <col min="9218" max="9218" width="9.375" style="6" customWidth="1"/>
    <col min="9219" max="9219" width="19.375" style="6" customWidth="1"/>
    <col min="9220" max="9220" width="21.375" style="6" customWidth="1"/>
    <col min="9221" max="9221" width="0" style="6" hidden="1" customWidth="1"/>
    <col min="9222" max="9222" width="14.375" style="6" customWidth="1"/>
    <col min="9223" max="9223" width="11.625" style="6" customWidth="1"/>
    <col min="9224" max="9224" width="12.375" style="6" customWidth="1"/>
    <col min="9225" max="9225" width="14.375" style="6" bestFit="1" customWidth="1"/>
    <col min="9226" max="9226" width="13.5" style="6" customWidth="1"/>
    <col min="9227" max="9227" width="8.875" style="6" customWidth="1"/>
    <col min="9228" max="9228" width="14.375" style="6" bestFit="1" customWidth="1"/>
    <col min="9229" max="9472" width="9" style="6"/>
    <col min="9473" max="9473" width="4.25" style="6" customWidth="1"/>
    <col min="9474" max="9474" width="9.375" style="6" customWidth="1"/>
    <col min="9475" max="9475" width="19.375" style="6" customWidth="1"/>
    <col min="9476" max="9476" width="21.375" style="6" customWidth="1"/>
    <col min="9477" max="9477" width="0" style="6" hidden="1" customWidth="1"/>
    <col min="9478" max="9478" width="14.375" style="6" customWidth="1"/>
    <col min="9479" max="9479" width="11.625" style="6" customWidth="1"/>
    <col min="9480" max="9480" width="12.375" style="6" customWidth="1"/>
    <col min="9481" max="9481" width="14.375" style="6" bestFit="1" customWidth="1"/>
    <col min="9482" max="9482" width="13.5" style="6" customWidth="1"/>
    <col min="9483" max="9483" width="8.875" style="6" customWidth="1"/>
    <col min="9484" max="9484" width="14.375" style="6" bestFit="1" customWidth="1"/>
    <col min="9485" max="9728" width="9" style="6"/>
    <col min="9729" max="9729" width="4.25" style="6" customWidth="1"/>
    <col min="9730" max="9730" width="9.375" style="6" customWidth="1"/>
    <col min="9731" max="9731" width="19.375" style="6" customWidth="1"/>
    <col min="9732" max="9732" width="21.375" style="6" customWidth="1"/>
    <col min="9733" max="9733" width="0" style="6" hidden="1" customWidth="1"/>
    <col min="9734" max="9734" width="14.375" style="6" customWidth="1"/>
    <col min="9735" max="9735" width="11.625" style="6" customWidth="1"/>
    <col min="9736" max="9736" width="12.375" style="6" customWidth="1"/>
    <col min="9737" max="9737" width="14.375" style="6" bestFit="1" customWidth="1"/>
    <col min="9738" max="9738" width="13.5" style="6" customWidth="1"/>
    <col min="9739" max="9739" width="8.875" style="6" customWidth="1"/>
    <col min="9740" max="9740" width="14.375" style="6" bestFit="1" customWidth="1"/>
    <col min="9741" max="9984" width="9" style="6"/>
    <col min="9985" max="9985" width="4.25" style="6" customWidth="1"/>
    <col min="9986" max="9986" width="9.375" style="6" customWidth="1"/>
    <col min="9987" max="9987" width="19.375" style="6" customWidth="1"/>
    <col min="9988" max="9988" width="21.375" style="6" customWidth="1"/>
    <col min="9989" max="9989" width="0" style="6" hidden="1" customWidth="1"/>
    <col min="9990" max="9990" width="14.375" style="6" customWidth="1"/>
    <col min="9991" max="9991" width="11.625" style="6" customWidth="1"/>
    <col min="9992" max="9992" width="12.375" style="6" customWidth="1"/>
    <col min="9993" max="9993" width="14.375" style="6" bestFit="1" customWidth="1"/>
    <col min="9994" max="9994" width="13.5" style="6" customWidth="1"/>
    <col min="9995" max="9995" width="8.875" style="6" customWidth="1"/>
    <col min="9996" max="9996" width="14.375" style="6" bestFit="1" customWidth="1"/>
    <col min="9997" max="10240" width="9" style="6"/>
    <col min="10241" max="10241" width="4.25" style="6" customWidth="1"/>
    <col min="10242" max="10242" width="9.375" style="6" customWidth="1"/>
    <col min="10243" max="10243" width="19.375" style="6" customWidth="1"/>
    <col min="10244" max="10244" width="21.375" style="6" customWidth="1"/>
    <col min="10245" max="10245" width="0" style="6" hidden="1" customWidth="1"/>
    <col min="10246" max="10246" width="14.375" style="6" customWidth="1"/>
    <col min="10247" max="10247" width="11.625" style="6" customWidth="1"/>
    <col min="10248" max="10248" width="12.375" style="6" customWidth="1"/>
    <col min="10249" max="10249" width="14.375" style="6" bestFit="1" customWidth="1"/>
    <col min="10250" max="10250" width="13.5" style="6" customWidth="1"/>
    <col min="10251" max="10251" width="8.875" style="6" customWidth="1"/>
    <col min="10252" max="10252" width="14.375" style="6" bestFit="1" customWidth="1"/>
    <col min="10253" max="10496" width="9" style="6"/>
    <col min="10497" max="10497" width="4.25" style="6" customWidth="1"/>
    <col min="10498" max="10498" width="9.375" style="6" customWidth="1"/>
    <col min="10499" max="10499" width="19.375" style="6" customWidth="1"/>
    <col min="10500" max="10500" width="21.375" style="6" customWidth="1"/>
    <col min="10501" max="10501" width="0" style="6" hidden="1" customWidth="1"/>
    <col min="10502" max="10502" width="14.375" style="6" customWidth="1"/>
    <col min="10503" max="10503" width="11.625" style="6" customWidth="1"/>
    <col min="10504" max="10504" width="12.375" style="6" customWidth="1"/>
    <col min="10505" max="10505" width="14.375" style="6" bestFit="1" customWidth="1"/>
    <col min="10506" max="10506" width="13.5" style="6" customWidth="1"/>
    <col min="10507" max="10507" width="8.875" style="6" customWidth="1"/>
    <col min="10508" max="10508" width="14.375" style="6" bestFit="1" customWidth="1"/>
    <col min="10509" max="10752" width="9" style="6"/>
    <col min="10753" max="10753" width="4.25" style="6" customWidth="1"/>
    <col min="10754" max="10754" width="9.375" style="6" customWidth="1"/>
    <col min="10755" max="10755" width="19.375" style="6" customWidth="1"/>
    <col min="10756" max="10756" width="21.375" style="6" customWidth="1"/>
    <col min="10757" max="10757" width="0" style="6" hidden="1" customWidth="1"/>
    <col min="10758" max="10758" width="14.375" style="6" customWidth="1"/>
    <col min="10759" max="10759" width="11.625" style="6" customWidth="1"/>
    <col min="10760" max="10760" width="12.375" style="6" customWidth="1"/>
    <col min="10761" max="10761" width="14.375" style="6" bestFit="1" customWidth="1"/>
    <col min="10762" max="10762" width="13.5" style="6" customWidth="1"/>
    <col min="10763" max="10763" width="8.875" style="6" customWidth="1"/>
    <col min="10764" max="10764" width="14.375" style="6" bestFit="1" customWidth="1"/>
    <col min="10765" max="11008" width="9" style="6"/>
    <col min="11009" max="11009" width="4.25" style="6" customWidth="1"/>
    <col min="11010" max="11010" width="9.375" style="6" customWidth="1"/>
    <col min="11011" max="11011" width="19.375" style="6" customWidth="1"/>
    <col min="11012" max="11012" width="21.375" style="6" customWidth="1"/>
    <col min="11013" max="11013" width="0" style="6" hidden="1" customWidth="1"/>
    <col min="11014" max="11014" width="14.375" style="6" customWidth="1"/>
    <col min="11015" max="11015" width="11.625" style="6" customWidth="1"/>
    <col min="11016" max="11016" width="12.375" style="6" customWidth="1"/>
    <col min="11017" max="11017" width="14.375" style="6" bestFit="1" customWidth="1"/>
    <col min="11018" max="11018" width="13.5" style="6" customWidth="1"/>
    <col min="11019" max="11019" width="8.875" style="6" customWidth="1"/>
    <col min="11020" max="11020" width="14.375" style="6" bestFit="1" customWidth="1"/>
    <col min="11021" max="11264" width="9" style="6"/>
    <col min="11265" max="11265" width="4.25" style="6" customWidth="1"/>
    <col min="11266" max="11266" width="9.375" style="6" customWidth="1"/>
    <col min="11267" max="11267" width="19.375" style="6" customWidth="1"/>
    <col min="11268" max="11268" width="21.375" style="6" customWidth="1"/>
    <col min="11269" max="11269" width="0" style="6" hidden="1" customWidth="1"/>
    <col min="11270" max="11270" width="14.375" style="6" customWidth="1"/>
    <col min="11271" max="11271" width="11.625" style="6" customWidth="1"/>
    <col min="11272" max="11272" width="12.375" style="6" customWidth="1"/>
    <col min="11273" max="11273" width="14.375" style="6" bestFit="1" customWidth="1"/>
    <col min="11274" max="11274" width="13.5" style="6" customWidth="1"/>
    <col min="11275" max="11275" width="8.875" style="6" customWidth="1"/>
    <col min="11276" max="11276" width="14.375" style="6" bestFit="1" customWidth="1"/>
    <col min="11277" max="11520" width="9" style="6"/>
    <col min="11521" max="11521" width="4.25" style="6" customWidth="1"/>
    <col min="11522" max="11522" width="9.375" style="6" customWidth="1"/>
    <col min="11523" max="11523" width="19.375" style="6" customWidth="1"/>
    <col min="11524" max="11524" width="21.375" style="6" customWidth="1"/>
    <col min="11525" max="11525" width="0" style="6" hidden="1" customWidth="1"/>
    <col min="11526" max="11526" width="14.375" style="6" customWidth="1"/>
    <col min="11527" max="11527" width="11.625" style="6" customWidth="1"/>
    <col min="11528" max="11528" width="12.375" style="6" customWidth="1"/>
    <col min="11529" max="11529" width="14.375" style="6" bestFit="1" customWidth="1"/>
    <col min="11530" max="11530" width="13.5" style="6" customWidth="1"/>
    <col min="11531" max="11531" width="8.875" style="6" customWidth="1"/>
    <col min="11532" max="11532" width="14.375" style="6" bestFit="1" customWidth="1"/>
    <col min="11533" max="11776" width="9" style="6"/>
    <col min="11777" max="11777" width="4.25" style="6" customWidth="1"/>
    <col min="11778" max="11778" width="9.375" style="6" customWidth="1"/>
    <col min="11779" max="11779" width="19.375" style="6" customWidth="1"/>
    <col min="11780" max="11780" width="21.375" style="6" customWidth="1"/>
    <col min="11781" max="11781" width="0" style="6" hidden="1" customWidth="1"/>
    <col min="11782" max="11782" width="14.375" style="6" customWidth="1"/>
    <col min="11783" max="11783" width="11.625" style="6" customWidth="1"/>
    <col min="11784" max="11784" width="12.375" style="6" customWidth="1"/>
    <col min="11785" max="11785" width="14.375" style="6" bestFit="1" customWidth="1"/>
    <col min="11786" max="11786" width="13.5" style="6" customWidth="1"/>
    <col min="11787" max="11787" width="8.875" style="6" customWidth="1"/>
    <col min="11788" max="11788" width="14.375" style="6" bestFit="1" customWidth="1"/>
    <col min="11789" max="12032" width="9" style="6"/>
    <col min="12033" max="12033" width="4.25" style="6" customWidth="1"/>
    <col min="12034" max="12034" width="9.375" style="6" customWidth="1"/>
    <col min="12035" max="12035" width="19.375" style="6" customWidth="1"/>
    <col min="12036" max="12036" width="21.375" style="6" customWidth="1"/>
    <col min="12037" max="12037" width="0" style="6" hidden="1" customWidth="1"/>
    <col min="12038" max="12038" width="14.375" style="6" customWidth="1"/>
    <col min="12039" max="12039" width="11.625" style="6" customWidth="1"/>
    <col min="12040" max="12040" width="12.375" style="6" customWidth="1"/>
    <col min="12041" max="12041" width="14.375" style="6" bestFit="1" customWidth="1"/>
    <col min="12042" max="12042" width="13.5" style="6" customWidth="1"/>
    <col min="12043" max="12043" width="8.875" style="6" customWidth="1"/>
    <col min="12044" max="12044" width="14.375" style="6" bestFit="1" customWidth="1"/>
    <col min="12045" max="12288" width="9" style="6"/>
    <col min="12289" max="12289" width="4.25" style="6" customWidth="1"/>
    <col min="12290" max="12290" width="9.375" style="6" customWidth="1"/>
    <col min="12291" max="12291" width="19.375" style="6" customWidth="1"/>
    <col min="12292" max="12292" width="21.375" style="6" customWidth="1"/>
    <col min="12293" max="12293" width="0" style="6" hidden="1" customWidth="1"/>
    <col min="12294" max="12294" width="14.375" style="6" customWidth="1"/>
    <col min="12295" max="12295" width="11.625" style="6" customWidth="1"/>
    <col min="12296" max="12296" width="12.375" style="6" customWidth="1"/>
    <col min="12297" max="12297" width="14.375" style="6" bestFit="1" customWidth="1"/>
    <col min="12298" max="12298" width="13.5" style="6" customWidth="1"/>
    <col min="12299" max="12299" width="8.875" style="6" customWidth="1"/>
    <col min="12300" max="12300" width="14.375" style="6" bestFit="1" customWidth="1"/>
    <col min="12301" max="12544" width="9" style="6"/>
    <col min="12545" max="12545" width="4.25" style="6" customWidth="1"/>
    <col min="12546" max="12546" width="9.375" style="6" customWidth="1"/>
    <col min="12547" max="12547" width="19.375" style="6" customWidth="1"/>
    <col min="12548" max="12548" width="21.375" style="6" customWidth="1"/>
    <col min="12549" max="12549" width="0" style="6" hidden="1" customWidth="1"/>
    <col min="12550" max="12550" width="14.375" style="6" customWidth="1"/>
    <col min="12551" max="12551" width="11.625" style="6" customWidth="1"/>
    <col min="12552" max="12552" width="12.375" style="6" customWidth="1"/>
    <col min="12553" max="12553" width="14.375" style="6" bestFit="1" customWidth="1"/>
    <col min="12554" max="12554" width="13.5" style="6" customWidth="1"/>
    <col min="12555" max="12555" width="8.875" style="6" customWidth="1"/>
    <col min="12556" max="12556" width="14.375" style="6" bestFit="1" customWidth="1"/>
    <col min="12557" max="12800" width="9" style="6"/>
    <col min="12801" max="12801" width="4.25" style="6" customWidth="1"/>
    <col min="12802" max="12802" width="9.375" style="6" customWidth="1"/>
    <col min="12803" max="12803" width="19.375" style="6" customWidth="1"/>
    <col min="12804" max="12804" width="21.375" style="6" customWidth="1"/>
    <col min="12805" max="12805" width="0" style="6" hidden="1" customWidth="1"/>
    <col min="12806" max="12806" width="14.375" style="6" customWidth="1"/>
    <col min="12807" max="12807" width="11.625" style="6" customWidth="1"/>
    <col min="12808" max="12808" width="12.375" style="6" customWidth="1"/>
    <col min="12809" max="12809" width="14.375" style="6" bestFit="1" customWidth="1"/>
    <col min="12810" max="12810" width="13.5" style="6" customWidth="1"/>
    <col min="12811" max="12811" width="8.875" style="6" customWidth="1"/>
    <col min="12812" max="12812" width="14.375" style="6" bestFit="1" customWidth="1"/>
    <col min="12813" max="13056" width="9" style="6"/>
    <col min="13057" max="13057" width="4.25" style="6" customWidth="1"/>
    <col min="13058" max="13058" width="9.375" style="6" customWidth="1"/>
    <col min="13059" max="13059" width="19.375" style="6" customWidth="1"/>
    <col min="13060" max="13060" width="21.375" style="6" customWidth="1"/>
    <col min="13061" max="13061" width="0" style="6" hidden="1" customWidth="1"/>
    <col min="13062" max="13062" width="14.375" style="6" customWidth="1"/>
    <col min="13063" max="13063" width="11.625" style="6" customWidth="1"/>
    <col min="13064" max="13064" width="12.375" style="6" customWidth="1"/>
    <col min="13065" max="13065" width="14.375" style="6" bestFit="1" customWidth="1"/>
    <col min="13066" max="13066" width="13.5" style="6" customWidth="1"/>
    <col min="13067" max="13067" width="8.875" style="6" customWidth="1"/>
    <col min="13068" max="13068" width="14.375" style="6" bestFit="1" customWidth="1"/>
    <col min="13069" max="13312" width="9" style="6"/>
    <col min="13313" max="13313" width="4.25" style="6" customWidth="1"/>
    <col min="13314" max="13314" width="9.375" style="6" customWidth="1"/>
    <col min="13315" max="13315" width="19.375" style="6" customWidth="1"/>
    <col min="13316" max="13316" width="21.375" style="6" customWidth="1"/>
    <col min="13317" max="13317" width="0" style="6" hidden="1" customWidth="1"/>
    <col min="13318" max="13318" width="14.375" style="6" customWidth="1"/>
    <col min="13319" max="13319" width="11.625" style="6" customWidth="1"/>
    <col min="13320" max="13320" width="12.375" style="6" customWidth="1"/>
    <col min="13321" max="13321" width="14.375" style="6" bestFit="1" customWidth="1"/>
    <col min="13322" max="13322" width="13.5" style="6" customWidth="1"/>
    <col min="13323" max="13323" width="8.875" style="6" customWidth="1"/>
    <col min="13324" max="13324" width="14.375" style="6" bestFit="1" customWidth="1"/>
    <col min="13325" max="13568" width="9" style="6"/>
    <col min="13569" max="13569" width="4.25" style="6" customWidth="1"/>
    <col min="13570" max="13570" width="9.375" style="6" customWidth="1"/>
    <col min="13571" max="13571" width="19.375" style="6" customWidth="1"/>
    <col min="13572" max="13572" width="21.375" style="6" customWidth="1"/>
    <col min="13573" max="13573" width="0" style="6" hidden="1" customWidth="1"/>
    <col min="13574" max="13574" width="14.375" style="6" customWidth="1"/>
    <col min="13575" max="13575" width="11.625" style="6" customWidth="1"/>
    <col min="13576" max="13576" width="12.375" style="6" customWidth="1"/>
    <col min="13577" max="13577" width="14.375" style="6" bestFit="1" customWidth="1"/>
    <col min="13578" max="13578" width="13.5" style="6" customWidth="1"/>
    <col min="13579" max="13579" width="8.875" style="6" customWidth="1"/>
    <col min="13580" max="13580" width="14.375" style="6" bestFit="1" customWidth="1"/>
    <col min="13581" max="13824" width="9" style="6"/>
    <col min="13825" max="13825" width="4.25" style="6" customWidth="1"/>
    <col min="13826" max="13826" width="9.375" style="6" customWidth="1"/>
    <col min="13827" max="13827" width="19.375" style="6" customWidth="1"/>
    <col min="13828" max="13828" width="21.375" style="6" customWidth="1"/>
    <col min="13829" max="13829" width="0" style="6" hidden="1" customWidth="1"/>
    <col min="13830" max="13830" width="14.375" style="6" customWidth="1"/>
    <col min="13831" max="13831" width="11.625" style="6" customWidth="1"/>
    <col min="13832" max="13832" width="12.375" style="6" customWidth="1"/>
    <col min="13833" max="13833" width="14.375" style="6" bestFit="1" customWidth="1"/>
    <col min="13834" max="13834" width="13.5" style="6" customWidth="1"/>
    <col min="13835" max="13835" width="8.875" style="6" customWidth="1"/>
    <col min="13836" max="13836" width="14.375" style="6" bestFit="1" customWidth="1"/>
    <col min="13837" max="14080" width="9" style="6"/>
    <col min="14081" max="14081" width="4.25" style="6" customWidth="1"/>
    <col min="14082" max="14082" width="9.375" style="6" customWidth="1"/>
    <col min="14083" max="14083" width="19.375" style="6" customWidth="1"/>
    <col min="14084" max="14084" width="21.375" style="6" customWidth="1"/>
    <col min="14085" max="14085" width="0" style="6" hidden="1" customWidth="1"/>
    <col min="14086" max="14086" width="14.375" style="6" customWidth="1"/>
    <col min="14087" max="14087" width="11.625" style="6" customWidth="1"/>
    <col min="14088" max="14088" width="12.375" style="6" customWidth="1"/>
    <col min="14089" max="14089" width="14.375" style="6" bestFit="1" customWidth="1"/>
    <col min="14090" max="14090" width="13.5" style="6" customWidth="1"/>
    <col min="14091" max="14091" width="8.875" style="6" customWidth="1"/>
    <col min="14092" max="14092" width="14.375" style="6" bestFit="1" customWidth="1"/>
    <col min="14093" max="14336" width="9" style="6"/>
    <col min="14337" max="14337" width="4.25" style="6" customWidth="1"/>
    <col min="14338" max="14338" width="9.375" style="6" customWidth="1"/>
    <col min="14339" max="14339" width="19.375" style="6" customWidth="1"/>
    <col min="14340" max="14340" width="21.375" style="6" customWidth="1"/>
    <col min="14341" max="14341" width="0" style="6" hidden="1" customWidth="1"/>
    <col min="14342" max="14342" width="14.375" style="6" customWidth="1"/>
    <col min="14343" max="14343" width="11.625" style="6" customWidth="1"/>
    <col min="14344" max="14344" width="12.375" style="6" customWidth="1"/>
    <col min="14345" max="14345" width="14.375" style="6" bestFit="1" customWidth="1"/>
    <col min="14346" max="14346" width="13.5" style="6" customWidth="1"/>
    <col min="14347" max="14347" width="8.875" style="6" customWidth="1"/>
    <col min="14348" max="14348" width="14.375" style="6" bestFit="1" customWidth="1"/>
    <col min="14349" max="14592" width="9" style="6"/>
    <col min="14593" max="14593" width="4.25" style="6" customWidth="1"/>
    <col min="14594" max="14594" width="9.375" style="6" customWidth="1"/>
    <col min="14595" max="14595" width="19.375" style="6" customWidth="1"/>
    <col min="14596" max="14596" width="21.375" style="6" customWidth="1"/>
    <col min="14597" max="14597" width="0" style="6" hidden="1" customWidth="1"/>
    <col min="14598" max="14598" width="14.375" style="6" customWidth="1"/>
    <col min="14599" max="14599" width="11.625" style="6" customWidth="1"/>
    <col min="14600" max="14600" width="12.375" style="6" customWidth="1"/>
    <col min="14601" max="14601" width="14.375" style="6" bestFit="1" customWidth="1"/>
    <col min="14602" max="14602" width="13.5" style="6" customWidth="1"/>
    <col min="14603" max="14603" width="8.875" style="6" customWidth="1"/>
    <col min="14604" max="14604" width="14.375" style="6" bestFit="1" customWidth="1"/>
    <col min="14605" max="14848" width="9" style="6"/>
    <col min="14849" max="14849" width="4.25" style="6" customWidth="1"/>
    <col min="14850" max="14850" width="9.375" style="6" customWidth="1"/>
    <col min="14851" max="14851" width="19.375" style="6" customWidth="1"/>
    <col min="14852" max="14852" width="21.375" style="6" customWidth="1"/>
    <col min="14853" max="14853" width="0" style="6" hidden="1" customWidth="1"/>
    <col min="14854" max="14854" width="14.375" style="6" customWidth="1"/>
    <col min="14855" max="14855" width="11.625" style="6" customWidth="1"/>
    <col min="14856" max="14856" width="12.375" style="6" customWidth="1"/>
    <col min="14857" max="14857" width="14.375" style="6" bestFit="1" customWidth="1"/>
    <col min="14858" max="14858" width="13.5" style="6" customWidth="1"/>
    <col min="14859" max="14859" width="8.875" style="6" customWidth="1"/>
    <col min="14860" max="14860" width="14.375" style="6" bestFit="1" customWidth="1"/>
    <col min="14861" max="15104" width="9" style="6"/>
    <col min="15105" max="15105" width="4.25" style="6" customWidth="1"/>
    <col min="15106" max="15106" width="9.375" style="6" customWidth="1"/>
    <col min="15107" max="15107" width="19.375" style="6" customWidth="1"/>
    <col min="15108" max="15108" width="21.375" style="6" customWidth="1"/>
    <col min="15109" max="15109" width="0" style="6" hidden="1" customWidth="1"/>
    <col min="15110" max="15110" width="14.375" style="6" customWidth="1"/>
    <col min="15111" max="15111" width="11.625" style="6" customWidth="1"/>
    <col min="15112" max="15112" width="12.375" style="6" customWidth="1"/>
    <col min="15113" max="15113" width="14.375" style="6" bestFit="1" customWidth="1"/>
    <col min="15114" max="15114" width="13.5" style="6" customWidth="1"/>
    <col min="15115" max="15115" width="8.875" style="6" customWidth="1"/>
    <col min="15116" max="15116" width="14.375" style="6" bestFit="1" customWidth="1"/>
    <col min="15117" max="15360" width="9" style="6"/>
    <col min="15361" max="15361" width="4.25" style="6" customWidth="1"/>
    <col min="15362" max="15362" width="9.375" style="6" customWidth="1"/>
    <col min="15363" max="15363" width="19.375" style="6" customWidth="1"/>
    <col min="15364" max="15364" width="21.375" style="6" customWidth="1"/>
    <col min="15365" max="15365" width="0" style="6" hidden="1" customWidth="1"/>
    <col min="15366" max="15366" width="14.375" style="6" customWidth="1"/>
    <col min="15367" max="15367" width="11.625" style="6" customWidth="1"/>
    <col min="15368" max="15368" width="12.375" style="6" customWidth="1"/>
    <col min="15369" max="15369" width="14.375" style="6" bestFit="1" customWidth="1"/>
    <col min="15370" max="15370" width="13.5" style="6" customWidth="1"/>
    <col min="15371" max="15371" width="8.875" style="6" customWidth="1"/>
    <col min="15372" max="15372" width="14.375" style="6" bestFit="1" customWidth="1"/>
    <col min="15373" max="15616" width="9" style="6"/>
    <col min="15617" max="15617" width="4.25" style="6" customWidth="1"/>
    <col min="15618" max="15618" width="9.375" style="6" customWidth="1"/>
    <col min="15619" max="15619" width="19.375" style="6" customWidth="1"/>
    <col min="15620" max="15620" width="21.375" style="6" customWidth="1"/>
    <col min="15621" max="15621" width="0" style="6" hidden="1" customWidth="1"/>
    <col min="15622" max="15622" width="14.375" style="6" customWidth="1"/>
    <col min="15623" max="15623" width="11.625" style="6" customWidth="1"/>
    <col min="15624" max="15624" width="12.375" style="6" customWidth="1"/>
    <col min="15625" max="15625" width="14.375" style="6" bestFit="1" customWidth="1"/>
    <col min="15626" max="15626" width="13.5" style="6" customWidth="1"/>
    <col min="15627" max="15627" width="8.875" style="6" customWidth="1"/>
    <col min="15628" max="15628" width="14.375" style="6" bestFit="1" customWidth="1"/>
    <col min="15629" max="15872" width="9" style="6"/>
    <col min="15873" max="15873" width="4.25" style="6" customWidth="1"/>
    <col min="15874" max="15874" width="9.375" style="6" customWidth="1"/>
    <col min="15875" max="15875" width="19.375" style="6" customWidth="1"/>
    <col min="15876" max="15876" width="21.375" style="6" customWidth="1"/>
    <col min="15877" max="15877" width="0" style="6" hidden="1" customWidth="1"/>
    <col min="15878" max="15878" width="14.375" style="6" customWidth="1"/>
    <col min="15879" max="15879" width="11.625" style="6" customWidth="1"/>
    <col min="15880" max="15880" width="12.375" style="6" customWidth="1"/>
    <col min="15881" max="15881" width="14.375" style="6" bestFit="1" customWidth="1"/>
    <col min="15882" max="15882" width="13.5" style="6" customWidth="1"/>
    <col min="15883" max="15883" width="8.875" style="6" customWidth="1"/>
    <col min="15884" max="15884" width="14.375" style="6" bestFit="1" customWidth="1"/>
    <col min="15885" max="16128" width="9" style="6"/>
    <col min="16129" max="16129" width="4.25" style="6" customWidth="1"/>
    <col min="16130" max="16130" width="9.375" style="6" customWidth="1"/>
    <col min="16131" max="16131" width="19.375" style="6" customWidth="1"/>
    <col min="16132" max="16132" width="21.375" style="6" customWidth="1"/>
    <col min="16133" max="16133" width="0" style="6" hidden="1" customWidth="1"/>
    <col min="16134" max="16134" width="14.375" style="6" customWidth="1"/>
    <col min="16135" max="16135" width="11.625" style="6" customWidth="1"/>
    <col min="16136" max="16136" width="12.375" style="6" customWidth="1"/>
    <col min="16137" max="16137" width="14.375" style="6" bestFit="1" customWidth="1"/>
    <col min="16138" max="16138" width="13.5" style="6" customWidth="1"/>
    <col min="16139" max="16139" width="8.875" style="6" customWidth="1"/>
    <col min="16140" max="16140" width="14.375" style="6" bestFit="1" customWidth="1"/>
    <col min="16141" max="16384" width="9" style="6"/>
  </cols>
  <sheetData>
    <row r="1" spans="1:12">
      <c r="A1" s="49" t="s">
        <v>0</v>
      </c>
      <c r="B1" s="49"/>
      <c r="C1" s="49"/>
      <c r="D1" s="1"/>
      <c r="E1" s="1"/>
      <c r="F1" s="2"/>
      <c r="G1" s="1"/>
      <c r="H1" s="3"/>
      <c r="I1" s="4"/>
      <c r="J1" s="5" t="s">
        <v>1</v>
      </c>
      <c r="K1" s="1" t="s">
        <v>2</v>
      </c>
    </row>
    <row r="2" spans="1:12">
      <c r="A2" s="7"/>
      <c r="B2" s="8"/>
      <c r="C2" s="7"/>
      <c r="D2" s="1"/>
      <c r="E2" s="1"/>
      <c r="F2" s="2"/>
      <c r="G2" s="1"/>
      <c r="H2" s="3"/>
      <c r="I2" s="4"/>
      <c r="J2" s="5"/>
      <c r="K2" s="1"/>
    </row>
    <row r="3" spans="1:12" ht="31.5" customHeight="1">
      <c r="A3" s="50" t="s">
        <v>3</v>
      </c>
      <c r="B3" s="50"/>
      <c r="C3" s="50"/>
      <c r="D3" s="50"/>
      <c r="E3" s="50"/>
      <c r="F3" s="50"/>
      <c r="G3" s="50"/>
      <c r="H3" s="50"/>
      <c r="I3" s="50"/>
      <c r="J3" s="50"/>
      <c r="K3" s="50"/>
    </row>
    <row r="4" spans="1:12">
      <c r="A4" s="9"/>
      <c r="B4" s="10"/>
      <c r="C4" s="9"/>
      <c r="D4" s="11"/>
      <c r="E4" s="11"/>
      <c r="F4" s="9"/>
      <c r="G4" s="11"/>
      <c r="H4" s="12"/>
      <c r="I4" s="13"/>
      <c r="J4" s="14"/>
      <c r="K4" s="15"/>
    </row>
    <row r="5" spans="1:12" ht="21.75" customHeight="1">
      <c r="A5" s="51" t="s">
        <v>4</v>
      </c>
      <c r="B5" s="53" t="s">
        <v>5</v>
      </c>
      <c r="C5" s="55" t="s">
        <v>6</v>
      </c>
      <c r="D5" s="56"/>
      <c r="E5" s="56"/>
      <c r="F5" s="57" t="s">
        <v>7</v>
      </c>
      <c r="G5" s="59" t="s">
        <v>8</v>
      </c>
      <c r="H5" s="61" t="s">
        <v>9</v>
      </c>
      <c r="I5" s="63" t="s">
        <v>10</v>
      </c>
      <c r="J5" s="65" t="s">
        <v>11</v>
      </c>
      <c r="K5" s="67" t="s">
        <v>12</v>
      </c>
    </row>
    <row r="6" spans="1:12" ht="21.75" customHeight="1">
      <c r="A6" s="52"/>
      <c r="B6" s="54"/>
      <c r="C6" s="16" t="s">
        <v>13</v>
      </c>
      <c r="D6" s="17" t="s">
        <v>14</v>
      </c>
      <c r="E6" s="18" t="s">
        <v>15</v>
      </c>
      <c r="F6" s="58"/>
      <c r="G6" s="60"/>
      <c r="H6" s="62"/>
      <c r="I6" s="64"/>
      <c r="J6" s="66"/>
      <c r="K6" s="68"/>
    </row>
    <row r="7" spans="1:12" s="25" customFormat="1" ht="21.75" customHeight="1">
      <c r="A7" s="19">
        <f t="shared" ref="A7:A25" si="0">ROW()-6</f>
        <v>1</v>
      </c>
      <c r="B7" s="20">
        <v>42417</v>
      </c>
      <c r="C7" s="21" t="s">
        <v>34</v>
      </c>
      <c r="D7" s="21" t="str">
        <f>VLOOKUP(C7,[24]Vine!$A$5:$E$168,3,0)</f>
        <v>Vũng Tàu</v>
      </c>
      <c r="E7" s="19">
        <f>VLOOKUP(C7,[25]Times!$B$5:$C$70,2,0)</f>
        <v>260456563</v>
      </c>
      <c r="F7" s="47" t="s">
        <v>43</v>
      </c>
      <c r="G7" s="23">
        <v>7793</v>
      </c>
      <c r="H7" s="22">
        <v>13500</v>
      </c>
      <c r="I7" s="24">
        <f t="shared" ref="I7:I25" si="1">H7*G7</f>
        <v>105205500</v>
      </c>
      <c r="J7" s="19" t="str">
        <f>VLOOKUP(C7,[24]Vine!$A$5:$E$168,4,0)</f>
        <v>Vũng Tàu</v>
      </c>
      <c r="K7" s="19"/>
    </row>
    <row r="8" spans="1:12" s="25" customFormat="1" ht="21.75" customHeight="1">
      <c r="A8" s="19">
        <f t="shared" si="0"/>
        <v>2</v>
      </c>
      <c r="B8" s="20">
        <v>42417</v>
      </c>
      <c r="C8" s="21" t="s">
        <v>35</v>
      </c>
      <c r="D8" s="21" t="str">
        <f>VLOOKUP(C8,[24]Vine!$A$5:$E$168,3,0)</f>
        <v>Vũng Tàu</v>
      </c>
      <c r="E8" s="19">
        <f>VLOOKUP(C8,[25]Times!$B$5:$C$70,2,0)</f>
        <v>261183075</v>
      </c>
      <c r="F8" s="47" t="s">
        <v>43</v>
      </c>
      <c r="G8" s="23">
        <v>7459</v>
      </c>
      <c r="H8" s="22">
        <v>13500</v>
      </c>
      <c r="I8" s="24">
        <f t="shared" si="1"/>
        <v>100696500</v>
      </c>
      <c r="J8" s="19" t="str">
        <f>VLOOKUP(C8,[24]Vine!$A$5:$E$168,4,0)</f>
        <v>Vũng Tàu</v>
      </c>
      <c r="K8" s="19"/>
    </row>
    <row r="9" spans="1:12" s="25" customFormat="1" ht="21.75" customHeight="1">
      <c r="A9" s="19">
        <f t="shared" si="0"/>
        <v>3</v>
      </c>
      <c r="B9" s="20">
        <v>42417</v>
      </c>
      <c r="C9" s="21" t="s">
        <v>36</v>
      </c>
      <c r="D9" s="21" t="str">
        <f>VLOOKUP(C9,[24]Vine!$A$5:$E$168,3,0)</f>
        <v>Vũng Tàu</v>
      </c>
      <c r="E9" s="19" t="e">
        <f>VLOOKUP(C9,[25]Times!$B$5:$C$70,2,0)</f>
        <v>#N/A</v>
      </c>
      <c r="F9" s="47" t="s">
        <v>43</v>
      </c>
      <c r="G9" s="27">
        <v>7786</v>
      </c>
      <c r="H9" s="22">
        <v>13500</v>
      </c>
      <c r="I9" s="24">
        <f t="shared" si="1"/>
        <v>105111000</v>
      </c>
      <c r="J9" s="19" t="str">
        <f>VLOOKUP(C9,[24]Vine!$A$5:$E$168,4,0)</f>
        <v>Vũng Tàu</v>
      </c>
      <c r="K9" s="19"/>
      <c r="L9" s="28"/>
    </row>
    <row r="10" spans="1:12" s="25" customFormat="1" ht="21.75" customHeight="1">
      <c r="A10" s="19">
        <f t="shared" si="0"/>
        <v>4</v>
      </c>
      <c r="B10" s="20">
        <v>42417</v>
      </c>
      <c r="C10" s="21" t="s">
        <v>37</v>
      </c>
      <c r="D10" s="21" t="str">
        <f>VLOOKUP(C10,[24]Vine!$A$5:$E$168,3,0)</f>
        <v>Vũng Tàu</v>
      </c>
      <c r="E10" s="19" t="e">
        <f>VLOOKUP(C10,[25]Times!$B$5:$C$70,2,0)</f>
        <v>#N/A</v>
      </c>
      <c r="F10" s="47" t="s">
        <v>43</v>
      </c>
      <c r="G10" s="23">
        <v>7240</v>
      </c>
      <c r="H10" s="22">
        <v>13500</v>
      </c>
      <c r="I10" s="24">
        <f t="shared" si="1"/>
        <v>97740000</v>
      </c>
      <c r="J10" s="19" t="str">
        <f>VLOOKUP(C10,[24]Vine!$A$5:$E$168,4,0)</f>
        <v>Vũng Tàu</v>
      </c>
      <c r="K10" s="19"/>
    </row>
    <row r="11" spans="1:12" s="25" customFormat="1" ht="21.75" customHeight="1">
      <c r="A11" s="19">
        <f t="shared" si="0"/>
        <v>5</v>
      </c>
      <c r="B11" s="20">
        <v>42417</v>
      </c>
      <c r="C11" s="21" t="s">
        <v>38</v>
      </c>
      <c r="D11" s="21" t="str">
        <f>VLOOKUP(C11,[24]Vine!$A$5:$E$168,3,0)</f>
        <v>Vũng Tàu</v>
      </c>
      <c r="E11" s="19" t="e">
        <f>VLOOKUP(C11,[25]Times!$B$5:$C$70,2,0)</f>
        <v>#N/A</v>
      </c>
      <c r="F11" s="47" t="s">
        <v>43</v>
      </c>
      <c r="G11" s="23">
        <v>7256</v>
      </c>
      <c r="H11" s="22">
        <v>13500</v>
      </c>
      <c r="I11" s="24">
        <f t="shared" si="1"/>
        <v>97956000</v>
      </c>
      <c r="J11" s="19" t="str">
        <f>VLOOKUP(C11,[24]Vine!$A$5:$E$168,4,0)</f>
        <v>Vũng Tàu</v>
      </c>
      <c r="K11" s="19"/>
    </row>
    <row r="12" spans="1:12" s="25" customFormat="1" ht="21.75" customHeight="1">
      <c r="A12" s="19">
        <f t="shared" si="0"/>
        <v>6</v>
      </c>
      <c r="B12" s="20">
        <v>42422</v>
      </c>
      <c r="C12" s="21" t="s">
        <v>38</v>
      </c>
      <c r="D12" s="21" t="str">
        <f>VLOOKUP(C12,[24]Vine!$A$5:$E$168,3,0)</f>
        <v>Vũng Tàu</v>
      </c>
      <c r="E12" s="19" t="e">
        <f>VLOOKUP(C12,[25]Times!$B$5:$C$70,2,0)</f>
        <v>#N/A</v>
      </c>
      <c r="F12" s="47" t="s">
        <v>43</v>
      </c>
      <c r="G12" s="23">
        <v>6979</v>
      </c>
      <c r="H12" s="22">
        <v>13500</v>
      </c>
      <c r="I12" s="24">
        <f t="shared" si="1"/>
        <v>94216500</v>
      </c>
      <c r="J12" s="19" t="str">
        <f>VLOOKUP(C12,[24]Vine!$A$5:$E$168,4,0)</f>
        <v>Vũng Tàu</v>
      </c>
      <c r="K12" s="19"/>
    </row>
    <row r="13" spans="1:12" s="25" customFormat="1" ht="21.75" customHeight="1">
      <c r="A13" s="19">
        <f t="shared" si="0"/>
        <v>7</v>
      </c>
      <c r="B13" s="20">
        <v>42422</v>
      </c>
      <c r="C13" s="21" t="s">
        <v>39</v>
      </c>
      <c r="D13" s="21" t="str">
        <f>VLOOKUP(C13,[24]Vine!$A$5:$E$168,3,0)</f>
        <v>Vũng Tàu</v>
      </c>
      <c r="E13" s="19">
        <f>VLOOKUP(C13,[25]Times!$B$5:$C$70,2,0)</f>
        <v>270986506</v>
      </c>
      <c r="F13" s="47" t="s">
        <v>43</v>
      </c>
      <c r="G13" s="23">
        <v>7045</v>
      </c>
      <c r="H13" s="22">
        <v>13500</v>
      </c>
      <c r="I13" s="24">
        <f t="shared" si="1"/>
        <v>95107500</v>
      </c>
      <c r="J13" s="19" t="str">
        <f>VLOOKUP(C13,[24]Vine!$A$5:$E$168,4,0)</f>
        <v>Vũng Tàu</v>
      </c>
      <c r="K13" s="19"/>
    </row>
    <row r="14" spans="1:12" s="25" customFormat="1" ht="21.75" customHeight="1">
      <c r="A14" s="19">
        <f t="shared" si="0"/>
        <v>8</v>
      </c>
      <c r="B14" s="20">
        <v>42422</v>
      </c>
      <c r="C14" s="21" t="s">
        <v>40</v>
      </c>
      <c r="D14" s="21" t="str">
        <f>VLOOKUP(C14,[24]Vine!$A$5:$E$168,3,0)</f>
        <v>Vũng Tàu</v>
      </c>
      <c r="E14" s="19">
        <f>VLOOKUP(C14,[25]Times!$B$5:$C$70,2,0)</f>
        <v>271181056</v>
      </c>
      <c r="F14" s="47" t="s">
        <v>43</v>
      </c>
      <c r="G14" s="23">
        <v>7983</v>
      </c>
      <c r="H14" s="22">
        <v>13500</v>
      </c>
      <c r="I14" s="24">
        <f t="shared" si="1"/>
        <v>107770500</v>
      </c>
      <c r="J14" s="19" t="str">
        <f>VLOOKUP(C14,[24]Vine!$A$5:$E$168,4,0)</f>
        <v>Vũng Tàu</v>
      </c>
      <c r="K14" s="19"/>
    </row>
    <row r="15" spans="1:12" s="25" customFormat="1" ht="21.75" customHeight="1">
      <c r="A15" s="19">
        <f t="shared" si="0"/>
        <v>9</v>
      </c>
      <c r="B15" s="20">
        <v>42422</v>
      </c>
      <c r="C15" s="21" t="s">
        <v>41</v>
      </c>
      <c r="D15" s="21" t="str">
        <f>VLOOKUP(C15,[24]Vine!$A$5:$E$168,3,0)</f>
        <v>Vũng Tàu</v>
      </c>
      <c r="E15" s="19">
        <f>VLOOKUP(C15,[25]Times!$B$5:$C$70,2,0)</f>
        <v>271642418</v>
      </c>
      <c r="F15" s="47" t="s">
        <v>43</v>
      </c>
      <c r="G15" s="27">
        <v>6973</v>
      </c>
      <c r="H15" s="22">
        <v>13500</v>
      </c>
      <c r="I15" s="24">
        <f t="shared" si="1"/>
        <v>94135500</v>
      </c>
      <c r="J15" s="19" t="str">
        <f>VLOOKUP(C15,[24]Vine!$A$5:$E$168,4,0)</f>
        <v>Vũng Tàu</v>
      </c>
      <c r="K15" s="19"/>
    </row>
    <row r="16" spans="1:12" s="25" customFormat="1" ht="21.75" customHeight="1">
      <c r="A16" s="19">
        <f t="shared" si="0"/>
        <v>10</v>
      </c>
      <c r="B16" s="20">
        <v>42422</v>
      </c>
      <c r="C16" s="21" t="s">
        <v>42</v>
      </c>
      <c r="D16" s="21" t="str">
        <f>VLOOKUP(C16,[24]Vine!$A$5:$E$168,3,0)</f>
        <v>Vũng Tàu</v>
      </c>
      <c r="E16" s="19">
        <f>VLOOKUP(C16,[25]Times!$B$5:$C$70,2,0)</f>
        <v>273249576</v>
      </c>
      <c r="F16" s="47" t="s">
        <v>43</v>
      </c>
      <c r="G16" s="23">
        <v>7785</v>
      </c>
      <c r="H16" s="22">
        <v>13500</v>
      </c>
      <c r="I16" s="24">
        <f t="shared" ref="I16:I18" si="2">H16*G16</f>
        <v>105097500</v>
      </c>
      <c r="J16" s="19" t="str">
        <f>VLOOKUP(C16,[24]Vine!$A$5:$E$168,4,0)</f>
        <v>Vũng Tàu</v>
      </c>
      <c r="K16" s="19"/>
    </row>
    <row r="17" spans="1:11" s="25" customFormat="1" ht="21.75" customHeight="1">
      <c r="A17" s="19">
        <f t="shared" si="0"/>
        <v>11</v>
      </c>
      <c r="B17" s="20">
        <v>42422</v>
      </c>
      <c r="C17" s="21" t="s">
        <v>34</v>
      </c>
      <c r="D17" s="21" t="str">
        <f>VLOOKUP(C17,[24]Vine!$A$5:$E$168,3,0)</f>
        <v>Vũng Tàu</v>
      </c>
      <c r="E17" s="19">
        <f>VLOOKUP(C17,[25]Times!$B$5:$C$70,2,0)</f>
        <v>260456563</v>
      </c>
      <c r="F17" s="47" t="s">
        <v>43</v>
      </c>
      <c r="G17" s="23">
        <v>7025</v>
      </c>
      <c r="H17" s="22">
        <v>13500</v>
      </c>
      <c r="I17" s="24">
        <f t="shared" si="2"/>
        <v>94837500</v>
      </c>
      <c r="J17" s="19" t="str">
        <f>VLOOKUP(C17,[24]Vine!$A$5:$E$168,4,0)</f>
        <v>Vũng Tàu</v>
      </c>
      <c r="K17" s="19"/>
    </row>
    <row r="18" spans="1:11" s="25" customFormat="1" ht="21.75" customHeight="1">
      <c r="A18" s="19">
        <f t="shared" si="0"/>
        <v>12</v>
      </c>
      <c r="B18" s="20">
        <v>42425</v>
      </c>
      <c r="C18" s="21" t="s">
        <v>35</v>
      </c>
      <c r="D18" s="21" t="str">
        <f>VLOOKUP(C18,[24]Vine!$A$5:$E$168,3,0)</f>
        <v>Vũng Tàu</v>
      </c>
      <c r="E18" s="19">
        <f>VLOOKUP(C18,[25]Times!$B$5:$C$70,2,0)</f>
        <v>261183075</v>
      </c>
      <c r="F18" s="47" t="s">
        <v>43</v>
      </c>
      <c r="G18" s="23">
        <v>7145</v>
      </c>
      <c r="H18" s="22">
        <v>13500</v>
      </c>
      <c r="I18" s="24">
        <f t="shared" si="2"/>
        <v>96457500</v>
      </c>
      <c r="J18" s="19" t="str">
        <f>VLOOKUP(C18,[24]Vine!$A$5:$E$168,4,0)</f>
        <v>Vũng Tàu</v>
      </c>
      <c r="K18" s="19"/>
    </row>
    <row r="19" spans="1:11" s="25" customFormat="1" ht="21.75" customHeight="1">
      <c r="A19" s="19">
        <f t="shared" si="0"/>
        <v>13</v>
      </c>
      <c r="B19" s="20">
        <v>42425</v>
      </c>
      <c r="C19" s="21" t="s">
        <v>42</v>
      </c>
      <c r="D19" s="21" t="str">
        <f>VLOOKUP(C19,[24]Vine!$A$5:$E$168,3,0)</f>
        <v>Vũng Tàu</v>
      </c>
      <c r="E19" s="19">
        <f>VLOOKUP(C19,[25]Times!$B$5:$C$70,2,0)</f>
        <v>273249576</v>
      </c>
      <c r="F19" s="47" t="s">
        <v>43</v>
      </c>
      <c r="G19" s="23">
        <v>7049</v>
      </c>
      <c r="H19" s="22">
        <v>13500</v>
      </c>
      <c r="I19" s="24">
        <f t="shared" si="1"/>
        <v>95161500</v>
      </c>
      <c r="J19" s="19" t="str">
        <f>VLOOKUP(C19,[24]Vine!$A$5:$E$168,4,0)</f>
        <v>Vũng Tàu</v>
      </c>
      <c r="K19" s="19"/>
    </row>
    <row r="20" spans="1:11" s="25" customFormat="1" ht="21.75" customHeight="1">
      <c r="A20" s="19">
        <f t="shared" si="0"/>
        <v>14</v>
      </c>
      <c r="B20" s="20">
        <v>42425</v>
      </c>
      <c r="C20" s="21" t="s">
        <v>34</v>
      </c>
      <c r="D20" s="21" t="str">
        <f>VLOOKUP(C20,[24]Vine!$A$5:$E$168,3,0)</f>
        <v>Vũng Tàu</v>
      </c>
      <c r="E20" s="19">
        <f>VLOOKUP(C20,[25]Times!$B$5:$C$70,2,0)</f>
        <v>260456563</v>
      </c>
      <c r="F20" s="47" t="s">
        <v>43</v>
      </c>
      <c r="G20" s="23">
        <v>7249</v>
      </c>
      <c r="H20" s="22">
        <v>13500</v>
      </c>
      <c r="I20" s="24">
        <f t="shared" ref="I20:I22" si="3">H20*G20</f>
        <v>97861500</v>
      </c>
      <c r="J20" s="19" t="str">
        <f>VLOOKUP(C20,[24]Vine!$A$5:$E$168,4,0)</f>
        <v>Vũng Tàu</v>
      </c>
      <c r="K20" s="19"/>
    </row>
    <row r="21" spans="1:11" s="25" customFormat="1" ht="21.75" customHeight="1">
      <c r="A21" s="19">
        <f t="shared" si="0"/>
        <v>15</v>
      </c>
      <c r="B21" s="20">
        <v>42429</v>
      </c>
      <c r="C21" s="21" t="s">
        <v>35</v>
      </c>
      <c r="D21" s="21" t="str">
        <f>VLOOKUP(C21,[24]Vine!$A$5:$E$168,3,0)</f>
        <v>Vũng Tàu</v>
      </c>
      <c r="E21" s="19">
        <f>VLOOKUP(C21,[25]Times!$B$5:$C$70,2,0)</f>
        <v>261183075</v>
      </c>
      <c r="F21" s="47" t="s">
        <v>43</v>
      </c>
      <c r="G21" s="23">
        <v>6980</v>
      </c>
      <c r="H21" s="22">
        <v>13500</v>
      </c>
      <c r="I21" s="24">
        <f t="shared" si="3"/>
        <v>94230000</v>
      </c>
      <c r="J21" s="19" t="str">
        <f>VLOOKUP(C21,[24]Vine!$A$5:$E$168,4,0)</f>
        <v>Vũng Tàu</v>
      </c>
      <c r="K21" s="19"/>
    </row>
    <row r="22" spans="1:11" s="25" customFormat="1" ht="21.75" customHeight="1">
      <c r="A22" s="19">
        <f t="shared" si="0"/>
        <v>16</v>
      </c>
      <c r="B22" s="20">
        <v>42429</v>
      </c>
      <c r="C22" s="21" t="s">
        <v>36</v>
      </c>
      <c r="D22" s="21" t="str">
        <f>VLOOKUP(C22,[24]Vine!$A$5:$E$168,3,0)</f>
        <v>Vũng Tàu</v>
      </c>
      <c r="E22" s="19" t="e">
        <f>VLOOKUP(C22,[25]Times!$B$5:$C$70,2,0)</f>
        <v>#N/A</v>
      </c>
      <c r="F22" s="47" t="s">
        <v>43</v>
      </c>
      <c r="G22" s="47">
        <v>6670</v>
      </c>
      <c r="H22" s="22">
        <v>13500</v>
      </c>
      <c r="I22" s="24">
        <f t="shared" si="3"/>
        <v>90045000</v>
      </c>
      <c r="J22" s="19" t="str">
        <f>VLOOKUP(C22,[24]Vine!$A$5:$E$168,4,0)</f>
        <v>Vũng Tàu</v>
      </c>
      <c r="K22" s="19"/>
    </row>
    <row r="23" spans="1:11" s="25" customFormat="1" ht="21.75" customHeight="1">
      <c r="A23" s="19">
        <f t="shared" si="0"/>
        <v>17</v>
      </c>
      <c r="B23" s="20">
        <v>42429</v>
      </c>
      <c r="C23" s="21" t="s">
        <v>34</v>
      </c>
      <c r="D23" s="21" t="str">
        <f>VLOOKUP(C23,[24]Vine!$A$5:$E$168,3,0)</f>
        <v>Vũng Tàu</v>
      </c>
      <c r="E23" s="19">
        <f>VLOOKUP(C23,[25]Times!$B$5:$C$70,2,0)</f>
        <v>260456563</v>
      </c>
      <c r="F23" s="47" t="s">
        <v>43</v>
      </c>
      <c r="G23" s="23">
        <v>6976</v>
      </c>
      <c r="H23" s="22">
        <v>13500</v>
      </c>
      <c r="I23" s="24">
        <f t="shared" si="1"/>
        <v>94176000</v>
      </c>
      <c r="J23" s="19" t="str">
        <f>VLOOKUP(C23,[24]Vine!$A$5:$E$168,4,0)</f>
        <v>Vũng Tàu</v>
      </c>
      <c r="K23" s="19"/>
    </row>
    <row r="24" spans="1:11" s="25" customFormat="1" ht="21.75" customHeight="1">
      <c r="A24" s="19">
        <f t="shared" si="0"/>
        <v>18</v>
      </c>
      <c r="B24" s="20">
        <v>42430</v>
      </c>
      <c r="C24" s="21" t="s">
        <v>35</v>
      </c>
      <c r="D24" s="21" t="str">
        <f>VLOOKUP(C24,[24]Vine!$A$5:$E$168,3,0)</f>
        <v>Vũng Tàu</v>
      </c>
      <c r="E24" s="19">
        <f>VLOOKUP(C24,[25]Times!$B$5:$C$70,2,0)</f>
        <v>261183075</v>
      </c>
      <c r="F24" s="47" t="s">
        <v>43</v>
      </c>
      <c r="G24" s="23">
        <v>7460</v>
      </c>
      <c r="H24" s="22">
        <v>13500</v>
      </c>
      <c r="I24" s="24">
        <f t="shared" si="1"/>
        <v>100710000</v>
      </c>
      <c r="J24" s="19" t="str">
        <f>VLOOKUP(C24,[24]Vine!$A$5:$E$168,4,0)</f>
        <v>Vũng Tàu</v>
      </c>
      <c r="K24" s="19"/>
    </row>
    <row r="25" spans="1:11" s="25" customFormat="1" ht="21.75" customHeight="1">
      <c r="A25" s="19">
        <f t="shared" si="0"/>
        <v>19</v>
      </c>
      <c r="B25" s="20">
        <v>42430</v>
      </c>
      <c r="C25" s="21" t="s">
        <v>36</v>
      </c>
      <c r="D25" s="21" t="str">
        <f>VLOOKUP(C25,[24]Vine!$A$5:$E$168,3,0)</f>
        <v>Vũng Tàu</v>
      </c>
      <c r="E25" s="19" t="e">
        <f>VLOOKUP(C25,[25]Times!$B$5:$C$70,2,0)</f>
        <v>#N/A</v>
      </c>
      <c r="F25" s="47" t="s">
        <v>43</v>
      </c>
      <c r="G25" s="47">
        <f>137500-SUM(G7:G24)</f>
        <v>6647</v>
      </c>
      <c r="H25" s="22">
        <v>13500</v>
      </c>
      <c r="I25" s="24">
        <f t="shared" si="1"/>
        <v>89734500</v>
      </c>
      <c r="J25" s="19" t="str">
        <f>VLOOKUP(C25,[24]Vine!$A$5:$E$168,4,0)</f>
        <v>Vũng Tàu</v>
      </c>
      <c r="K25" s="19"/>
    </row>
    <row r="26" spans="1:11" s="25" customFormat="1" ht="21.75" customHeight="1">
      <c r="A26" s="19"/>
      <c r="B26" s="20"/>
      <c r="C26" s="21"/>
      <c r="D26" s="21"/>
      <c r="E26" s="19"/>
      <c r="F26" s="22"/>
      <c r="G26" s="23"/>
      <c r="H26" s="22"/>
      <c r="I26" s="24"/>
      <c r="J26" s="19"/>
      <c r="K26" s="19"/>
    </row>
    <row r="27" spans="1:11" s="34" customFormat="1" ht="21.75" customHeight="1">
      <c r="A27" s="69" t="s">
        <v>29</v>
      </c>
      <c r="B27" s="70"/>
      <c r="C27" s="70"/>
      <c r="D27" s="70"/>
      <c r="E27" s="70"/>
      <c r="F27" s="71"/>
      <c r="G27" s="29">
        <f>SUM(G7:G26)</f>
        <v>137500</v>
      </c>
      <c r="H27" s="30"/>
      <c r="I27" s="31">
        <f>SUM(I7:I26)</f>
        <v>1856250000</v>
      </c>
      <c r="J27" s="32"/>
      <c r="K27" s="33"/>
    </row>
    <row r="28" spans="1:11">
      <c r="G28" s="37"/>
    </row>
    <row r="29" spans="1:11">
      <c r="A29" s="41"/>
      <c r="C29" s="42"/>
      <c r="F29" s="43"/>
      <c r="G29" s="44"/>
      <c r="H29" s="72" t="s">
        <v>30</v>
      </c>
      <c r="I29" s="72"/>
      <c r="J29" s="72"/>
      <c r="K29" s="72"/>
    </row>
    <row r="30" spans="1:11">
      <c r="B30" s="73" t="s">
        <v>31</v>
      </c>
      <c r="C30" s="73"/>
      <c r="D30" s="6"/>
      <c r="F30" s="39"/>
      <c r="G30" s="37"/>
      <c r="H30" s="72" t="s">
        <v>32</v>
      </c>
      <c r="I30" s="72"/>
      <c r="J30" s="72"/>
      <c r="K30" s="72"/>
    </row>
    <row r="31" spans="1:11">
      <c r="G31" s="37"/>
    </row>
    <row r="32" spans="1:11">
      <c r="G32" s="46"/>
    </row>
    <row r="36" spans="2:11">
      <c r="B36" s="48" t="s">
        <v>33</v>
      </c>
      <c r="C36" s="48"/>
    </row>
    <row r="37" spans="2:11">
      <c r="B37" s="74"/>
      <c r="C37" s="74"/>
    </row>
    <row r="38" spans="2:11">
      <c r="B38" s="74"/>
      <c r="C38" s="74"/>
    </row>
    <row r="39" spans="2:11">
      <c r="B39" s="74"/>
      <c r="C39" s="74"/>
      <c r="D39" s="6"/>
      <c r="E39" s="6"/>
      <c r="G39" s="6"/>
      <c r="H39" s="6"/>
      <c r="I39" s="6"/>
      <c r="J39" s="6"/>
      <c r="K39" s="6"/>
    </row>
    <row r="40" spans="2:11">
      <c r="B40" s="74"/>
      <c r="C40" s="74"/>
      <c r="D40" s="6"/>
      <c r="E40" s="6"/>
      <c r="G40" s="6"/>
      <c r="H40" s="6"/>
      <c r="I40" s="6"/>
      <c r="J40" s="6"/>
      <c r="K40" s="6"/>
    </row>
    <row r="41" spans="2:11">
      <c r="B41" s="74"/>
      <c r="C41" s="74"/>
      <c r="D41" s="6"/>
      <c r="E41" s="6"/>
      <c r="G41" s="6"/>
      <c r="H41" s="6"/>
      <c r="I41" s="6"/>
      <c r="J41" s="6"/>
      <c r="K41" s="6"/>
    </row>
    <row r="42" spans="2:11">
      <c r="B42" s="74"/>
      <c r="C42" s="74"/>
      <c r="D42" s="6"/>
      <c r="E42" s="6"/>
      <c r="G42" s="6"/>
      <c r="H42" s="6"/>
      <c r="I42" s="6"/>
      <c r="J42" s="6"/>
      <c r="K42" s="6"/>
    </row>
    <row r="43" spans="2:11">
      <c r="B43" s="74"/>
      <c r="C43" s="74"/>
      <c r="D43" s="6"/>
      <c r="E43" s="6"/>
      <c r="G43" s="6"/>
      <c r="H43" s="6"/>
      <c r="I43" s="6"/>
      <c r="J43" s="6"/>
      <c r="K43" s="6"/>
    </row>
    <row r="44" spans="2:11">
      <c r="B44" s="74"/>
      <c r="C44" s="74"/>
      <c r="D44" s="6"/>
      <c r="E44" s="6"/>
      <c r="G44" s="6"/>
      <c r="H44" s="6"/>
      <c r="I44" s="6"/>
      <c r="J44" s="6"/>
      <c r="K44" s="6"/>
    </row>
  </sheetData>
  <mergeCells count="24">
    <mergeCell ref="B36:C36"/>
    <mergeCell ref="A1:C1"/>
    <mergeCell ref="A3:K3"/>
    <mergeCell ref="A5:A6"/>
    <mergeCell ref="B5:B6"/>
    <mergeCell ref="C5:E5"/>
    <mergeCell ref="F5:F6"/>
    <mergeCell ref="G5:G6"/>
    <mergeCell ref="H5:H6"/>
    <mergeCell ref="I5:I6"/>
    <mergeCell ref="J5:J6"/>
    <mergeCell ref="K5:K6"/>
    <mergeCell ref="A27:F27"/>
    <mergeCell ref="H29:K29"/>
    <mergeCell ref="B30:C30"/>
    <mergeCell ref="H30:K30"/>
    <mergeCell ref="B43:C43"/>
    <mergeCell ref="B44:C44"/>
    <mergeCell ref="B37:C37"/>
    <mergeCell ref="B38:C38"/>
    <mergeCell ref="B39:C39"/>
    <mergeCell ref="B40:C40"/>
    <mergeCell ref="B41:C41"/>
    <mergeCell ref="B42:C42"/>
  </mergeCells>
  <conditionalFormatting sqref="C5:D6 E6">
    <cfRule type="cellIs" dxfId="1" priority="1" stopIfTrue="1" operator="equal">
      <formula>"Döõ lieäu sai"</formula>
    </cfRule>
  </conditionalFormatting>
  <pageMargins left="0.7" right="0.3"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5"/>
  <sheetViews>
    <sheetView tabSelected="1" topLeftCell="A22" zoomScaleSheetLayoutView="100" workbookViewId="0">
      <selection activeCell="C35" sqref="C35"/>
    </sheetView>
  </sheetViews>
  <sheetFormatPr defaultRowHeight="15.75"/>
  <cols>
    <col min="1" max="1" width="11" style="87" customWidth="1"/>
    <col min="2" max="2" width="21" style="79" customWidth="1"/>
    <col min="3" max="3" width="21.625" style="79" customWidth="1"/>
    <col min="4" max="4" width="12.125" style="79" customWidth="1"/>
    <col min="5" max="5" width="13.375" style="79" customWidth="1"/>
    <col min="6" max="6" width="9.125" style="89" customWidth="1"/>
    <col min="7" max="7" width="9.25" style="89" customWidth="1"/>
    <col min="8" max="8" width="11.25" style="79" customWidth="1"/>
    <col min="9" max="9" width="9.5" style="79" customWidth="1"/>
    <col min="10" max="10" width="9" style="79"/>
    <col min="11" max="83" width="9" style="80"/>
    <col min="84" max="256" width="9" style="79"/>
    <col min="257" max="257" width="11" style="79" customWidth="1"/>
    <col min="258" max="258" width="21" style="79" customWidth="1"/>
    <col min="259" max="259" width="21.625" style="79" customWidth="1"/>
    <col min="260" max="260" width="12.125" style="79" customWidth="1"/>
    <col min="261" max="261" width="13.375" style="79" customWidth="1"/>
    <col min="262" max="262" width="9.125" style="79" customWidth="1"/>
    <col min="263" max="263" width="9.25" style="79" customWidth="1"/>
    <col min="264" max="264" width="11.25" style="79" customWidth="1"/>
    <col min="265" max="265" width="9.5" style="79" customWidth="1"/>
    <col min="266" max="512" width="9" style="79"/>
    <col min="513" max="513" width="11" style="79" customWidth="1"/>
    <col min="514" max="514" width="21" style="79" customWidth="1"/>
    <col min="515" max="515" width="21.625" style="79" customWidth="1"/>
    <col min="516" max="516" width="12.125" style="79" customWidth="1"/>
    <col min="517" max="517" width="13.375" style="79" customWidth="1"/>
    <col min="518" max="518" width="9.125" style="79" customWidth="1"/>
    <col min="519" max="519" width="9.25" style="79" customWidth="1"/>
    <col min="520" max="520" width="11.25" style="79" customWidth="1"/>
    <col min="521" max="521" width="9.5" style="79" customWidth="1"/>
    <col min="522" max="768" width="9" style="79"/>
    <col min="769" max="769" width="11" style="79" customWidth="1"/>
    <col min="770" max="770" width="21" style="79" customWidth="1"/>
    <col min="771" max="771" width="21.625" style="79" customWidth="1"/>
    <col min="772" max="772" width="12.125" style="79" customWidth="1"/>
    <col min="773" max="773" width="13.375" style="79" customWidth="1"/>
    <col min="774" max="774" width="9.125" style="79" customWidth="1"/>
    <col min="775" max="775" width="9.25" style="79" customWidth="1"/>
    <col min="776" max="776" width="11.25" style="79" customWidth="1"/>
    <col min="777" max="777" width="9.5" style="79" customWidth="1"/>
    <col min="778" max="1024" width="9" style="79"/>
    <col min="1025" max="1025" width="11" style="79" customWidth="1"/>
    <col min="1026" max="1026" width="21" style="79" customWidth="1"/>
    <col min="1027" max="1027" width="21.625" style="79" customWidth="1"/>
    <col min="1028" max="1028" width="12.125" style="79" customWidth="1"/>
    <col min="1029" max="1029" width="13.375" style="79" customWidth="1"/>
    <col min="1030" max="1030" width="9.125" style="79" customWidth="1"/>
    <col min="1031" max="1031" width="9.25" style="79" customWidth="1"/>
    <col min="1032" max="1032" width="11.25" style="79" customWidth="1"/>
    <col min="1033" max="1033" width="9.5" style="79" customWidth="1"/>
    <col min="1034" max="1280" width="9" style="79"/>
    <col min="1281" max="1281" width="11" style="79" customWidth="1"/>
    <col min="1282" max="1282" width="21" style="79" customWidth="1"/>
    <col min="1283" max="1283" width="21.625" style="79" customWidth="1"/>
    <col min="1284" max="1284" width="12.125" style="79" customWidth="1"/>
    <col min="1285" max="1285" width="13.375" style="79" customWidth="1"/>
    <col min="1286" max="1286" width="9.125" style="79" customWidth="1"/>
    <col min="1287" max="1287" width="9.25" style="79" customWidth="1"/>
    <col min="1288" max="1288" width="11.25" style="79" customWidth="1"/>
    <col min="1289" max="1289" width="9.5" style="79" customWidth="1"/>
    <col min="1290" max="1536" width="9" style="79"/>
    <col min="1537" max="1537" width="11" style="79" customWidth="1"/>
    <col min="1538" max="1538" width="21" style="79" customWidth="1"/>
    <col min="1539" max="1539" width="21.625" style="79" customWidth="1"/>
    <col min="1540" max="1540" width="12.125" style="79" customWidth="1"/>
    <col min="1541" max="1541" width="13.375" style="79" customWidth="1"/>
    <col min="1542" max="1542" width="9.125" style="79" customWidth="1"/>
    <col min="1543" max="1543" width="9.25" style="79" customWidth="1"/>
    <col min="1544" max="1544" width="11.25" style="79" customWidth="1"/>
    <col min="1545" max="1545" width="9.5" style="79" customWidth="1"/>
    <col min="1546" max="1792" width="9" style="79"/>
    <col min="1793" max="1793" width="11" style="79" customWidth="1"/>
    <col min="1794" max="1794" width="21" style="79" customWidth="1"/>
    <col min="1795" max="1795" width="21.625" style="79" customWidth="1"/>
    <col min="1796" max="1796" width="12.125" style="79" customWidth="1"/>
    <col min="1797" max="1797" width="13.375" style="79" customWidth="1"/>
    <col min="1798" max="1798" width="9.125" style="79" customWidth="1"/>
    <col min="1799" max="1799" width="9.25" style="79" customWidth="1"/>
    <col min="1800" max="1800" width="11.25" style="79" customWidth="1"/>
    <col min="1801" max="1801" width="9.5" style="79" customWidth="1"/>
    <col min="1802" max="2048" width="9" style="79"/>
    <col min="2049" max="2049" width="11" style="79" customWidth="1"/>
    <col min="2050" max="2050" width="21" style="79" customWidth="1"/>
    <col min="2051" max="2051" width="21.625" style="79" customWidth="1"/>
    <col min="2052" max="2052" width="12.125" style="79" customWidth="1"/>
    <col min="2053" max="2053" width="13.375" style="79" customWidth="1"/>
    <col min="2054" max="2054" width="9.125" style="79" customWidth="1"/>
    <col min="2055" max="2055" width="9.25" style="79" customWidth="1"/>
    <col min="2056" max="2056" width="11.25" style="79" customWidth="1"/>
    <col min="2057" max="2057" width="9.5" style="79" customWidth="1"/>
    <col min="2058" max="2304" width="9" style="79"/>
    <col min="2305" max="2305" width="11" style="79" customWidth="1"/>
    <col min="2306" max="2306" width="21" style="79" customWidth="1"/>
    <col min="2307" max="2307" width="21.625" style="79" customWidth="1"/>
    <col min="2308" max="2308" width="12.125" style="79" customWidth="1"/>
    <col min="2309" max="2309" width="13.375" style="79" customWidth="1"/>
    <col min="2310" max="2310" width="9.125" style="79" customWidth="1"/>
    <col min="2311" max="2311" width="9.25" style="79" customWidth="1"/>
    <col min="2312" max="2312" width="11.25" style="79" customWidth="1"/>
    <col min="2313" max="2313" width="9.5" style="79" customWidth="1"/>
    <col min="2314" max="2560" width="9" style="79"/>
    <col min="2561" max="2561" width="11" style="79" customWidth="1"/>
    <col min="2562" max="2562" width="21" style="79" customWidth="1"/>
    <col min="2563" max="2563" width="21.625" style="79" customWidth="1"/>
    <col min="2564" max="2564" width="12.125" style="79" customWidth="1"/>
    <col min="2565" max="2565" width="13.375" style="79" customWidth="1"/>
    <col min="2566" max="2566" width="9.125" style="79" customWidth="1"/>
    <col min="2567" max="2567" width="9.25" style="79" customWidth="1"/>
    <col min="2568" max="2568" width="11.25" style="79" customWidth="1"/>
    <col min="2569" max="2569" width="9.5" style="79" customWidth="1"/>
    <col min="2570" max="2816" width="9" style="79"/>
    <col min="2817" max="2817" width="11" style="79" customWidth="1"/>
    <col min="2818" max="2818" width="21" style="79" customWidth="1"/>
    <col min="2819" max="2819" width="21.625" style="79" customWidth="1"/>
    <col min="2820" max="2820" width="12.125" style="79" customWidth="1"/>
    <col min="2821" max="2821" width="13.375" style="79" customWidth="1"/>
    <col min="2822" max="2822" width="9.125" style="79" customWidth="1"/>
    <col min="2823" max="2823" width="9.25" style="79" customWidth="1"/>
    <col min="2824" max="2824" width="11.25" style="79" customWidth="1"/>
    <col min="2825" max="2825" width="9.5" style="79" customWidth="1"/>
    <col min="2826" max="3072" width="9" style="79"/>
    <col min="3073" max="3073" width="11" style="79" customWidth="1"/>
    <col min="3074" max="3074" width="21" style="79" customWidth="1"/>
    <col min="3075" max="3075" width="21.625" style="79" customWidth="1"/>
    <col min="3076" max="3076" width="12.125" style="79" customWidth="1"/>
    <col min="3077" max="3077" width="13.375" style="79" customWidth="1"/>
    <col min="3078" max="3078" width="9.125" style="79" customWidth="1"/>
    <col min="3079" max="3079" width="9.25" style="79" customWidth="1"/>
    <col min="3080" max="3080" width="11.25" style="79" customWidth="1"/>
    <col min="3081" max="3081" width="9.5" style="79" customWidth="1"/>
    <col min="3082" max="3328" width="9" style="79"/>
    <col min="3329" max="3329" width="11" style="79" customWidth="1"/>
    <col min="3330" max="3330" width="21" style="79" customWidth="1"/>
    <col min="3331" max="3331" width="21.625" style="79" customWidth="1"/>
    <col min="3332" max="3332" width="12.125" style="79" customWidth="1"/>
    <col min="3333" max="3333" width="13.375" style="79" customWidth="1"/>
    <col min="3334" max="3334" width="9.125" style="79" customWidth="1"/>
    <col min="3335" max="3335" width="9.25" style="79" customWidth="1"/>
    <col min="3336" max="3336" width="11.25" style="79" customWidth="1"/>
    <col min="3337" max="3337" width="9.5" style="79" customWidth="1"/>
    <col min="3338" max="3584" width="9" style="79"/>
    <col min="3585" max="3585" width="11" style="79" customWidth="1"/>
    <col min="3586" max="3586" width="21" style="79" customWidth="1"/>
    <col min="3587" max="3587" width="21.625" style="79" customWidth="1"/>
    <col min="3588" max="3588" width="12.125" style="79" customWidth="1"/>
    <col min="3589" max="3589" width="13.375" style="79" customWidth="1"/>
    <col min="3590" max="3590" width="9.125" style="79" customWidth="1"/>
    <col min="3591" max="3591" width="9.25" style="79" customWidth="1"/>
    <col min="3592" max="3592" width="11.25" style="79" customWidth="1"/>
    <col min="3593" max="3593" width="9.5" style="79" customWidth="1"/>
    <col min="3594" max="3840" width="9" style="79"/>
    <col min="3841" max="3841" width="11" style="79" customWidth="1"/>
    <col min="3842" max="3842" width="21" style="79" customWidth="1"/>
    <col min="3843" max="3843" width="21.625" style="79" customWidth="1"/>
    <col min="3844" max="3844" width="12.125" style="79" customWidth="1"/>
    <col min="3845" max="3845" width="13.375" style="79" customWidth="1"/>
    <col min="3846" max="3846" width="9.125" style="79" customWidth="1"/>
    <col min="3847" max="3847" width="9.25" style="79" customWidth="1"/>
    <col min="3848" max="3848" width="11.25" style="79" customWidth="1"/>
    <col min="3849" max="3849" width="9.5" style="79" customWidth="1"/>
    <col min="3850" max="4096" width="9" style="79"/>
    <col min="4097" max="4097" width="11" style="79" customWidth="1"/>
    <col min="4098" max="4098" width="21" style="79" customWidth="1"/>
    <col min="4099" max="4099" width="21.625" style="79" customWidth="1"/>
    <col min="4100" max="4100" width="12.125" style="79" customWidth="1"/>
    <col min="4101" max="4101" width="13.375" style="79" customWidth="1"/>
    <col min="4102" max="4102" width="9.125" style="79" customWidth="1"/>
    <col min="4103" max="4103" width="9.25" style="79" customWidth="1"/>
    <col min="4104" max="4104" width="11.25" style="79" customWidth="1"/>
    <col min="4105" max="4105" width="9.5" style="79" customWidth="1"/>
    <col min="4106" max="4352" width="9" style="79"/>
    <col min="4353" max="4353" width="11" style="79" customWidth="1"/>
    <col min="4354" max="4354" width="21" style="79" customWidth="1"/>
    <col min="4355" max="4355" width="21.625" style="79" customWidth="1"/>
    <col min="4356" max="4356" width="12.125" style="79" customWidth="1"/>
    <col min="4357" max="4357" width="13.375" style="79" customWidth="1"/>
    <col min="4358" max="4358" width="9.125" style="79" customWidth="1"/>
    <col min="4359" max="4359" width="9.25" style="79" customWidth="1"/>
    <col min="4360" max="4360" width="11.25" style="79" customWidth="1"/>
    <col min="4361" max="4361" width="9.5" style="79" customWidth="1"/>
    <col min="4362" max="4608" width="9" style="79"/>
    <col min="4609" max="4609" width="11" style="79" customWidth="1"/>
    <col min="4610" max="4610" width="21" style="79" customWidth="1"/>
    <col min="4611" max="4611" width="21.625" style="79" customWidth="1"/>
    <col min="4612" max="4612" width="12.125" style="79" customWidth="1"/>
    <col min="4613" max="4613" width="13.375" style="79" customWidth="1"/>
    <col min="4614" max="4614" width="9.125" style="79" customWidth="1"/>
    <col min="4615" max="4615" width="9.25" style="79" customWidth="1"/>
    <col min="4616" max="4616" width="11.25" style="79" customWidth="1"/>
    <col min="4617" max="4617" width="9.5" style="79" customWidth="1"/>
    <col min="4618" max="4864" width="9" style="79"/>
    <col min="4865" max="4865" width="11" style="79" customWidth="1"/>
    <col min="4866" max="4866" width="21" style="79" customWidth="1"/>
    <col min="4867" max="4867" width="21.625" style="79" customWidth="1"/>
    <col min="4868" max="4868" width="12.125" style="79" customWidth="1"/>
    <col min="4869" max="4869" width="13.375" style="79" customWidth="1"/>
    <col min="4870" max="4870" width="9.125" style="79" customWidth="1"/>
    <col min="4871" max="4871" width="9.25" style="79" customWidth="1"/>
    <col min="4872" max="4872" width="11.25" style="79" customWidth="1"/>
    <col min="4873" max="4873" width="9.5" style="79" customWidth="1"/>
    <col min="4874" max="5120" width="9" style="79"/>
    <col min="5121" max="5121" width="11" style="79" customWidth="1"/>
    <col min="5122" max="5122" width="21" style="79" customWidth="1"/>
    <col min="5123" max="5123" width="21.625" style="79" customWidth="1"/>
    <col min="5124" max="5124" width="12.125" style="79" customWidth="1"/>
    <col min="5125" max="5125" width="13.375" style="79" customWidth="1"/>
    <col min="5126" max="5126" width="9.125" style="79" customWidth="1"/>
    <col min="5127" max="5127" width="9.25" style="79" customWidth="1"/>
    <col min="5128" max="5128" width="11.25" style="79" customWidth="1"/>
    <col min="5129" max="5129" width="9.5" style="79" customWidth="1"/>
    <col min="5130" max="5376" width="9" style="79"/>
    <col min="5377" max="5377" width="11" style="79" customWidth="1"/>
    <col min="5378" max="5378" width="21" style="79" customWidth="1"/>
    <col min="5379" max="5379" width="21.625" style="79" customWidth="1"/>
    <col min="5380" max="5380" width="12.125" style="79" customWidth="1"/>
    <col min="5381" max="5381" width="13.375" style="79" customWidth="1"/>
    <col min="5382" max="5382" width="9.125" style="79" customWidth="1"/>
    <col min="5383" max="5383" width="9.25" style="79" customWidth="1"/>
    <col min="5384" max="5384" width="11.25" style="79" customWidth="1"/>
    <col min="5385" max="5385" width="9.5" style="79" customWidth="1"/>
    <col min="5386" max="5632" width="9" style="79"/>
    <col min="5633" max="5633" width="11" style="79" customWidth="1"/>
    <col min="5634" max="5634" width="21" style="79" customWidth="1"/>
    <col min="5635" max="5635" width="21.625" style="79" customWidth="1"/>
    <col min="5636" max="5636" width="12.125" style="79" customWidth="1"/>
    <col min="5637" max="5637" width="13.375" style="79" customWidth="1"/>
    <col min="5638" max="5638" width="9.125" style="79" customWidth="1"/>
    <col min="5639" max="5639" width="9.25" style="79" customWidth="1"/>
    <col min="5640" max="5640" width="11.25" style="79" customWidth="1"/>
    <col min="5641" max="5641" width="9.5" style="79" customWidth="1"/>
    <col min="5642" max="5888" width="9" style="79"/>
    <col min="5889" max="5889" width="11" style="79" customWidth="1"/>
    <col min="5890" max="5890" width="21" style="79" customWidth="1"/>
    <col min="5891" max="5891" width="21.625" style="79" customWidth="1"/>
    <col min="5892" max="5892" width="12.125" style="79" customWidth="1"/>
    <col min="5893" max="5893" width="13.375" style="79" customWidth="1"/>
    <col min="5894" max="5894" width="9.125" style="79" customWidth="1"/>
    <col min="5895" max="5895" width="9.25" style="79" customWidth="1"/>
    <col min="5896" max="5896" width="11.25" style="79" customWidth="1"/>
    <col min="5897" max="5897" width="9.5" style="79" customWidth="1"/>
    <col min="5898" max="6144" width="9" style="79"/>
    <col min="6145" max="6145" width="11" style="79" customWidth="1"/>
    <col min="6146" max="6146" width="21" style="79" customWidth="1"/>
    <col min="6147" max="6147" width="21.625" style="79" customWidth="1"/>
    <col min="6148" max="6148" width="12.125" style="79" customWidth="1"/>
    <col min="6149" max="6149" width="13.375" style="79" customWidth="1"/>
    <col min="6150" max="6150" width="9.125" style="79" customWidth="1"/>
    <col min="6151" max="6151" width="9.25" style="79" customWidth="1"/>
    <col min="6152" max="6152" width="11.25" style="79" customWidth="1"/>
    <col min="6153" max="6153" width="9.5" style="79" customWidth="1"/>
    <col min="6154" max="6400" width="9" style="79"/>
    <col min="6401" max="6401" width="11" style="79" customWidth="1"/>
    <col min="6402" max="6402" width="21" style="79" customWidth="1"/>
    <col min="6403" max="6403" width="21.625" style="79" customWidth="1"/>
    <col min="6404" max="6404" width="12.125" style="79" customWidth="1"/>
    <col min="6405" max="6405" width="13.375" style="79" customWidth="1"/>
    <col min="6406" max="6406" width="9.125" style="79" customWidth="1"/>
    <col min="6407" max="6407" width="9.25" style="79" customWidth="1"/>
    <col min="6408" max="6408" width="11.25" style="79" customWidth="1"/>
    <col min="6409" max="6409" width="9.5" style="79" customWidth="1"/>
    <col min="6410" max="6656" width="9" style="79"/>
    <col min="6657" max="6657" width="11" style="79" customWidth="1"/>
    <col min="6658" max="6658" width="21" style="79" customWidth="1"/>
    <col min="6659" max="6659" width="21.625" style="79" customWidth="1"/>
    <col min="6660" max="6660" width="12.125" style="79" customWidth="1"/>
    <col min="6661" max="6661" width="13.375" style="79" customWidth="1"/>
    <col min="6662" max="6662" width="9.125" style="79" customWidth="1"/>
    <col min="6663" max="6663" width="9.25" style="79" customWidth="1"/>
    <col min="6664" max="6664" width="11.25" style="79" customWidth="1"/>
    <col min="6665" max="6665" width="9.5" style="79" customWidth="1"/>
    <col min="6666" max="6912" width="9" style="79"/>
    <col min="6913" max="6913" width="11" style="79" customWidth="1"/>
    <col min="6914" max="6914" width="21" style="79" customWidth="1"/>
    <col min="6915" max="6915" width="21.625" style="79" customWidth="1"/>
    <col min="6916" max="6916" width="12.125" style="79" customWidth="1"/>
    <col min="6917" max="6917" width="13.375" style="79" customWidth="1"/>
    <col min="6918" max="6918" width="9.125" style="79" customWidth="1"/>
    <col min="6919" max="6919" width="9.25" style="79" customWidth="1"/>
    <col min="6920" max="6920" width="11.25" style="79" customWidth="1"/>
    <col min="6921" max="6921" width="9.5" style="79" customWidth="1"/>
    <col min="6922" max="7168" width="9" style="79"/>
    <col min="7169" max="7169" width="11" style="79" customWidth="1"/>
    <col min="7170" max="7170" width="21" style="79" customWidth="1"/>
    <col min="7171" max="7171" width="21.625" style="79" customWidth="1"/>
    <col min="7172" max="7172" width="12.125" style="79" customWidth="1"/>
    <col min="7173" max="7173" width="13.375" style="79" customWidth="1"/>
    <col min="7174" max="7174" width="9.125" style="79" customWidth="1"/>
    <col min="7175" max="7175" width="9.25" style="79" customWidth="1"/>
    <col min="7176" max="7176" width="11.25" style="79" customWidth="1"/>
    <col min="7177" max="7177" width="9.5" style="79" customWidth="1"/>
    <col min="7178" max="7424" width="9" style="79"/>
    <col min="7425" max="7425" width="11" style="79" customWidth="1"/>
    <col min="7426" max="7426" width="21" style="79" customWidth="1"/>
    <col min="7427" max="7427" width="21.625" style="79" customWidth="1"/>
    <col min="7428" max="7428" width="12.125" style="79" customWidth="1"/>
    <col min="7429" max="7429" width="13.375" style="79" customWidth="1"/>
    <col min="7430" max="7430" width="9.125" style="79" customWidth="1"/>
    <col min="7431" max="7431" width="9.25" style="79" customWidth="1"/>
    <col min="7432" max="7432" width="11.25" style="79" customWidth="1"/>
    <col min="7433" max="7433" width="9.5" style="79" customWidth="1"/>
    <col min="7434" max="7680" width="9" style="79"/>
    <col min="7681" max="7681" width="11" style="79" customWidth="1"/>
    <col min="7682" max="7682" width="21" style="79" customWidth="1"/>
    <col min="7683" max="7683" width="21.625" style="79" customWidth="1"/>
    <col min="7684" max="7684" width="12.125" style="79" customWidth="1"/>
    <col min="7685" max="7685" width="13.375" style="79" customWidth="1"/>
    <col min="7686" max="7686" width="9.125" style="79" customWidth="1"/>
    <col min="7687" max="7687" width="9.25" style="79" customWidth="1"/>
    <col min="7688" max="7688" width="11.25" style="79" customWidth="1"/>
    <col min="7689" max="7689" width="9.5" style="79" customWidth="1"/>
    <col min="7690" max="7936" width="9" style="79"/>
    <col min="7937" max="7937" width="11" style="79" customWidth="1"/>
    <col min="7938" max="7938" width="21" style="79" customWidth="1"/>
    <col min="7939" max="7939" width="21.625" style="79" customWidth="1"/>
    <col min="7940" max="7940" width="12.125" style="79" customWidth="1"/>
    <col min="7941" max="7941" width="13.375" style="79" customWidth="1"/>
    <col min="7942" max="7942" width="9.125" style="79" customWidth="1"/>
    <col min="7943" max="7943" width="9.25" style="79" customWidth="1"/>
    <col min="7944" max="7944" width="11.25" style="79" customWidth="1"/>
    <col min="7945" max="7945" width="9.5" style="79" customWidth="1"/>
    <col min="7946" max="8192" width="9" style="79"/>
    <col min="8193" max="8193" width="11" style="79" customWidth="1"/>
    <col min="8194" max="8194" width="21" style="79" customWidth="1"/>
    <col min="8195" max="8195" width="21.625" style="79" customWidth="1"/>
    <col min="8196" max="8196" width="12.125" style="79" customWidth="1"/>
    <col min="8197" max="8197" width="13.375" style="79" customWidth="1"/>
    <col min="8198" max="8198" width="9.125" style="79" customWidth="1"/>
    <col min="8199" max="8199" width="9.25" style="79" customWidth="1"/>
    <col min="8200" max="8200" width="11.25" style="79" customWidth="1"/>
    <col min="8201" max="8201" width="9.5" style="79" customWidth="1"/>
    <col min="8202" max="8448" width="9" style="79"/>
    <col min="8449" max="8449" width="11" style="79" customWidth="1"/>
    <col min="8450" max="8450" width="21" style="79" customWidth="1"/>
    <col min="8451" max="8451" width="21.625" style="79" customWidth="1"/>
    <col min="8452" max="8452" width="12.125" style="79" customWidth="1"/>
    <col min="8453" max="8453" width="13.375" style="79" customWidth="1"/>
    <col min="8454" max="8454" width="9.125" style="79" customWidth="1"/>
    <col min="8455" max="8455" width="9.25" style="79" customWidth="1"/>
    <col min="8456" max="8456" width="11.25" style="79" customWidth="1"/>
    <col min="8457" max="8457" width="9.5" style="79" customWidth="1"/>
    <col min="8458" max="8704" width="9" style="79"/>
    <col min="8705" max="8705" width="11" style="79" customWidth="1"/>
    <col min="8706" max="8706" width="21" style="79" customWidth="1"/>
    <col min="8707" max="8707" width="21.625" style="79" customWidth="1"/>
    <col min="8708" max="8708" width="12.125" style="79" customWidth="1"/>
    <col min="8709" max="8709" width="13.375" style="79" customWidth="1"/>
    <col min="8710" max="8710" width="9.125" style="79" customWidth="1"/>
    <col min="8711" max="8711" width="9.25" style="79" customWidth="1"/>
    <col min="8712" max="8712" width="11.25" style="79" customWidth="1"/>
    <col min="8713" max="8713" width="9.5" style="79" customWidth="1"/>
    <col min="8714" max="8960" width="9" style="79"/>
    <col min="8961" max="8961" width="11" style="79" customWidth="1"/>
    <col min="8962" max="8962" width="21" style="79" customWidth="1"/>
    <col min="8963" max="8963" width="21.625" style="79" customWidth="1"/>
    <col min="8964" max="8964" width="12.125" style="79" customWidth="1"/>
    <col min="8965" max="8965" width="13.375" style="79" customWidth="1"/>
    <col min="8966" max="8966" width="9.125" style="79" customWidth="1"/>
    <col min="8967" max="8967" width="9.25" style="79" customWidth="1"/>
    <col min="8968" max="8968" width="11.25" style="79" customWidth="1"/>
    <col min="8969" max="8969" width="9.5" style="79" customWidth="1"/>
    <col min="8970" max="9216" width="9" style="79"/>
    <col min="9217" max="9217" width="11" style="79" customWidth="1"/>
    <col min="9218" max="9218" width="21" style="79" customWidth="1"/>
    <col min="9219" max="9219" width="21.625" style="79" customWidth="1"/>
    <col min="9220" max="9220" width="12.125" style="79" customWidth="1"/>
    <col min="9221" max="9221" width="13.375" style="79" customWidth="1"/>
    <col min="9222" max="9222" width="9.125" style="79" customWidth="1"/>
    <col min="9223" max="9223" width="9.25" style="79" customWidth="1"/>
    <col min="9224" max="9224" width="11.25" style="79" customWidth="1"/>
    <col min="9225" max="9225" width="9.5" style="79" customWidth="1"/>
    <col min="9226" max="9472" width="9" style="79"/>
    <col min="9473" max="9473" width="11" style="79" customWidth="1"/>
    <col min="9474" max="9474" width="21" style="79" customWidth="1"/>
    <col min="9475" max="9475" width="21.625" style="79" customWidth="1"/>
    <col min="9476" max="9476" width="12.125" style="79" customWidth="1"/>
    <col min="9477" max="9477" width="13.375" style="79" customWidth="1"/>
    <col min="9478" max="9478" width="9.125" style="79" customWidth="1"/>
    <col min="9479" max="9479" width="9.25" style="79" customWidth="1"/>
    <col min="9480" max="9480" width="11.25" style="79" customWidth="1"/>
    <col min="9481" max="9481" width="9.5" style="79" customWidth="1"/>
    <col min="9482" max="9728" width="9" style="79"/>
    <col min="9729" max="9729" width="11" style="79" customWidth="1"/>
    <col min="9730" max="9730" width="21" style="79" customWidth="1"/>
    <col min="9731" max="9731" width="21.625" style="79" customWidth="1"/>
    <col min="9732" max="9732" width="12.125" style="79" customWidth="1"/>
    <col min="9733" max="9733" width="13.375" style="79" customWidth="1"/>
    <col min="9734" max="9734" width="9.125" style="79" customWidth="1"/>
    <col min="9735" max="9735" width="9.25" style="79" customWidth="1"/>
    <col min="9736" max="9736" width="11.25" style="79" customWidth="1"/>
    <col min="9737" max="9737" width="9.5" style="79" customWidth="1"/>
    <col min="9738" max="9984" width="9" style="79"/>
    <col min="9985" max="9985" width="11" style="79" customWidth="1"/>
    <col min="9986" max="9986" width="21" style="79" customWidth="1"/>
    <col min="9987" max="9987" width="21.625" style="79" customWidth="1"/>
    <col min="9988" max="9988" width="12.125" style="79" customWidth="1"/>
    <col min="9989" max="9989" width="13.375" style="79" customWidth="1"/>
    <col min="9990" max="9990" width="9.125" style="79" customWidth="1"/>
    <col min="9991" max="9991" width="9.25" style="79" customWidth="1"/>
    <col min="9992" max="9992" width="11.25" style="79" customWidth="1"/>
    <col min="9993" max="9993" width="9.5" style="79" customWidth="1"/>
    <col min="9994" max="10240" width="9" style="79"/>
    <col min="10241" max="10241" width="11" style="79" customWidth="1"/>
    <col min="10242" max="10242" width="21" style="79" customWidth="1"/>
    <col min="10243" max="10243" width="21.625" style="79" customWidth="1"/>
    <col min="10244" max="10244" width="12.125" style="79" customWidth="1"/>
    <col min="10245" max="10245" width="13.375" style="79" customWidth="1"/>
    <col min="10246" max="10246" width="9.125" style="79" customWidth="1"/>
    <col min="10247" max="10247" width="9.25" style="79" customWidth="1"/>
    <col min="10248" max="10248" width="11.25" style="79" customWidth="1"/>
    <col min="10249" max="10249" width="9.5" style="79" customWidth="1"/>
    <col min="10250" max="10496" width="9" style="79"/>
    <col min="10497" max="10497" width="11" style="79" customWidth="1"/>
    <col min="10498" max="10498" width="21" style="79" customWidth="1"/>
    <col min="10499" max="10499" width="21.625" style="79" customWidth="1"/>
    <col min="10500" max="10500" width="12.125" style="79" customWidth="1"/>
    <col min="10501" max="10501" width="13.375" style="79" customWidth="1"/>
    <col min="10502" max="10502" width="9.125" style="79" customWidth="1"/>
    <col min="10503" max="10503" width="9.25" style="79" customWidth="1"/>
    <col min="10504" max="10504" width="11.25" style="79" customWidth="1"/>
    <col min="10505" max="10505" width="9.5" style="79" customWidth="1"/>
    <col min="10506" max="10752" width="9" style="79"/>
    <col min="10753" max="10753" width="11" style="79" customWidth="1"/>
    <col min="10754" max="10754" width="21" style="79" customWidth="1"/>
    <col min="10755" max="10755" width="21.625" style="79" customWidth="1"/>
    <col min="10756" max="10756" width="12.125" style="79" customWidth="1"/>
    <col min="10757" max="10757" width="13.375" style="79" customWidth="1"/>
    <col min="10758" max="10758" width="9.125" style="79" customWidth="1"/>
    <col min="10759" max="10759" width="9.25" style="79" customWidth="1"/>
    <col min="10760" max="10760" width="11.25" style="79" customWidth="1"/>
    <col min="10761" max="10761" width="9.5" style="79" customWidth="1"/>
    <col min="10762" max="11008" width="9" style="79"/>
    <col min="11009" max="11009" width="11" style="79" customWidth="1"/>
    <col min="11010" max="11010" width="21" style="79" customWidth="1"/>
    <col min="11011" max="11011" width="21.625" style="79" customWidth="1"/>
    <col min="11012" max="11012" width="12.125" style="79" customWidth="1"/>
    <col min="11013" max="11013" width="13.375" style="79" customWidth="1"/>
    <col min="11014" max="11014" width="9.125" style="79" customWidth="1"/>
    <col min="11015" max="11015" width="9.25" style="79" customWidth="1"/>
    <col min="11016" max="11016" width="11.25" style="79" customWidth="1"/>
    <col min="11017" max="11017" width="9.5" style="79" customWidth="1"/>
    <col min="11018" max="11264" width="9" style="79"/>
    <col min="11265" max="11265" width="11" style="79" customWidth="1"/>
    <col min="11266" max="11266" width="21" style="79" customWidth="1"/>
    <col min="11267" max="11267" width="21.625" style="79" customWidth="1"/>
    <col min="11268" max="11268" width="12.125" style="79" customWidth="1"/>
    <col min="11269" max="11269" width="13.375" style="79" customWidth="1"/>
    <col min="11270" max="11270" width="9.125" style="79" customWidth="1"/>
    <col min="11271" max="11271" width="9.25" style="79" customWidth="1"/>
    <col min="11272" max="11272" width="11.25" style="79" customWidth="1"/>
    <col min="11273" max="11273" width="9.5" style="79" customWidth="1"/>
    <col min="11274" max="11520" width="9" style="79"/>
    <col min="11521" max="11521" width="11" style="79" customWidth="1"/>
    <col min="11522" max="11522" width="21" style="79" customWidth="1"/>
    <col min="11523" max="11523" width="21.625" style="79" customWidth="1"/>
    <col min="11524" max="11524" width="12.125" style="79" customWidth="1"/>
    <col min="11525" max="11525" width="13.375" style="79" customWidth="1"/>
    <col min="11526" max="11526" width="9.125" style="79" customWidth="1"/>
    <col min="11527" max="11527" width="9.25" style="79" customWidth="1"/>
    <col min="11528" max="11528" width="11.25" style="79" customWidth="1"/>
    <col min="11529" max="11529" width="9.5" style="79" customWidth="1"/>
    <col min="11530" max="11776" width="9" style="79"/>
    <col min="11777" max="11777" width="11" style="79" customWidth="1"/>
    <col min="11778" max="11778" width="21" style="79" customWidth="1"/>
    <col min="11779" max="11779" width="21.625" style="79" customWidth="1"/>
    <col min="11780" max="11780" width="12.125" style="79" customWidth="1"/>
    <col min="11781" max="11781" width="13.375" style="79" customWidth="1"/>
    <col min="11782" max="11782" width="9.125" style="79" customWidth="1"/>
    <col min="11783" max="11783" width="9.25" style="79" customWidth="1"/>
    <col min="11784" max="11784" width="11.25" style="79" customWidth="1"/>
    <col min="11785" max="11785" width="9.5" style="79" customWidth="1"/>
    <col min="11786" max="12032" width="9" style="79"/>
    <col min="12033" max="12033" width="11" style="79" customWidth="1"/>
    <col min="12034" max="12034" width="21" style="79" customWidth="1"/>
    <col min="12035" max="12035" width="21.625" style="79" customWidth="1"/>
    <col min="12036" max="12036" width="12.125" style="79" customWidth="1"/>
    <col min="12037" max="12037" width="13.375" style="79" customWidth="1"/>
    <col min="12038" max="12038" width="9.125" style="79" customWidth="1"/>
    <col min="12039" max="12039" width="9.25" style="79" customWidth="1"/>
    <col min="12040" max="12040" width="11.25" style="79" customWidth="1"/>
    <col min="12041" max="12041" width="9.5" style="79" customWidth="1"/>
    <col min="12042" max="12288" width="9" style="79"/>
    <col min="12289" max="12289" width="11" style="79" customWidth="1"/>
    <col min="12290" max="12290" width="21" style="79" customWidth="1"/>
    <col min="12291" max="12291" width="21.625" style="79" customWidth="1"/>
    <col min="12292" max="12292" width="12.125" style="79" customWidth="1"/>
    <col min="12293" max="12293" width="13.375" style="79" customWidth="1"/>
    <col min="12294" max="12294" width="9.125" style="79" customWidth="1"/>
    <col min="12295" max="12295" width="9.25" style="79" customWidth="1"/>
    <col min="12296" max="12296" width="11.25" style="79" customWidth="1"/>
    <col min="12297" max="12297" width="9.5" style="79" customWidth="1"/>
    <col min="12298" max="12544" width="9" style="79"/>
    <col min="12545" max="12545" width="11" style="79" customWidth="1"/>
    <col min="12546" max="12546" width="21" style="79" customWidth="1"/>
    <col min="12547" max="12547" width="21.625" style="79" customWidth="1"/>
    <col min="12548" max="12548" width="12.125" style="79" customWidth="1"/>
    <col min="12549" max="12549" width="13.375" style="79" customWidth="1"/>
    <col min="12550" max="12550" width="9.125" style="79" customWidth="1"/>
    <col min="12551" max="12551" width="9.25" style="79" customWidth="1"/>
    <col min="12552" max="12552" width="11.25" style="79" customWidth="1"/>
    <col min="12553" max="12553" width="9.5" style="79" customWidth="1"/>
    <col min="12554" max="12800" width="9" style="79"/>
    <col min="12801" max="12801" width="11" style="79" customWidth="1"/>
    <col min="12802" max="12802" width="21" style="79" customWidth="1"/>
    <col min="12803" max="12803" width="21.625" style="79" customWidth="1"/>
    <col min="12804" max="12804" width="12.125" style="79" customWidth="1"/>
    <col min="12805" max="12805" width="13.375" style="79" customWidth="1"/>
    <col min="12806" max="12806" width="9.125" style="79" customWidth="1"/>
    <col min="12807" max="12807" width="9.25" style="79" customWidth="1"/>
    <col min="12808" max="12808" width="11.25" style="79" customWidth="1"/>
    <col min="12809" max="12809" width="9.5" style="79" customWidth="1"/>
    <col min="12810" max="13056" width="9" style="79"/>
    <col min="13057" max="13057" width="11" style="79" customWidth="1"/>
    <col min="13058" max="13058" width="21" style="79" customWidth="1"/>
    <col min="13059" max="13059" width="21.625" style="79" customWidth="1"/>
    <col min="13060" max="13060" width="12.125" style="79" customWidth="1"/>
    <col min="13061" max="13061" width="13.375" style="79" customWidth="1"/>
    <col min="13062" max="13062" width="9.125" style="79" customWidth="1"/>
    <col min="13063" max="13063" width="9.25" style="79" customWidth="1"/>
    <col min="13064" max="13064" width="11.25" style="79" customWidth="1"/>
    <col min="13065" max="13065" width="9.5" style="79" customWidth="1"/>
    <col min="13066" max="13312" width="9" style="79"/>
    <col min="13313" max="13313" width="11" style="79" customWidth="1"/>
    <col min="13314" max="13314" width="21" style="79" customWidth="1"/>
    <col min="13315" max="13315" width="21.625" style="79" customWidth="1"/>
    <col min="13316" max="13316" width="12.125" style="79" customWidth="1"/>
    <col min="13317" max="13317" width="13.375" style="79" customWidth="1"/>
    <col min="13318" max="13318" width="9.125" style="79" customWidth="1"/>
    <col min="13319" max="13319" width="9.25" style="79" customWidth="1"/>
    <col min="13320" max="13320" width="11.25" style="79" customWidth="1"/>
    <col min="13321" max="13321" width="9.5" style="79" customWidth="1"/>
    <col min="13322" max="13568" width="9" style="79"/>
    <col min="13569" max="13569" width="11" style="79" customWidth="1"/>
    <col min="13570" max="13570" width="21" style="79" customWidth="1"/>
    <col min="13571" max="13571" width="21.625" style="79" customWidth="1"/>
    <col min="13572" max="13572" width="12.125" style="79" customWidth="1"/>
    <col min="13573" max="13573" width="13.375" style="79" customWidth="1"/>
    <col min="13574" max="13574" width="9.125" style="79" customWidth="1"/>
    <col min="13575" max="13575" width="9.25" style="79" customWidth="1"/>
    <col min="13576" max="13576" width="11.25" style="79" customWidth="1"/>
    <col min="13577" max="13577" width="9.5" style="79" customWidth="1"/>
    <col min="13578" max="13824" width="9" style="79"/>
    <col min="13825" max="13825" width="11" style="79" customWidth="1"/>
    <col min="13826" max="13826" width="21" style="79" customWidth="1"/>
    <col min="13827" max="13827" width="21.625" style="79" customWidth="1"/>
    <col min="13828" max="13828" width="12.125" style="79" customWidth="1"/>
    <col min="13829" max="13829" width="13.375" style="79" customWidth="1"/>
    <col min="13830" max="13830" width="9.125" style="79" customWidth="1"/>
    <col min="13831" max="13831" width="9.25" style="79" customWidth="1"/>
    <col min="13832" max="13832" width="11.25" style="79" customWidth="1"/>
    <col min="13833" max="13833" width="9.5" style="79" customWidth="1"/>
    <col min="13834" max="14080" width="9" style="79"/>
    <col min="14081" max="14081" width="11" style="79" customWidth="1"/>
    <col min="14082" max="14082" width="21" style="79" customWidth="1"/>
    <col min="14083" max="14083" width="21.625" style="79" customWidth="1"/>
    <col min="14084" max="14084" width="12.125" style="79" customWidth="1"/>
    <col min="14085" max="14085" width="13.375" style="79" customWidth="1"/>
    <col min="14086" max="14086" width="9.125" style="79" customWidth="1"/>
    <col min="14087" max="14087" width="9.25" style="79" customWidth="1"/>
    <col min="14088" max="14088" width="11.25" style="79" customWidth="1"/>
    <col min="14089" max="14089" width="9.5" style="79" customWidth="1"/>
    <col min="14090" max="14336" width="9" style="79"/>
    <col min="14337" max="14337" width="11" style="79" customWidth="1"/>
    <col min="14338" max="14338" width="21" style="79" customWidth="1"/>
    <col min="14339" max="14339" width="21.625" style="79" customWidth="1"/>
    <col min="14340" max="14340" width="12.125" style="79" customWidth="1"/>
    <col min="14341" max="14341" width="13.375" style="79" customWidth="1"/>
    <col min="14342" max="14342" width="9.125" style="79" customWidth="1"/>
    <col min="14343" max="14343" width="9.25" style="79" customWidth="1"/>
    <col min="14344" max="14344" width="11.25" style="79" customWidth="1"/>
    <col min="14345" max="14345" width="9.5" style="79" customWidth="1"/>
    <col min="14346" max="14592" width="9" style="79"/>
    <col min="14593" max="14593" width="11" style="79" customWidth="1"/>
    <col min="14594" max="14594" width="21" style="79" customWidth="1"/>
    <col min="14595" max="14595" width="21.625" style="79" customWidth="1"/>
    <col min="14596" max="14596" width="12.125" style="79" customWidth="1"/>
    <col min="14597" max="14597" width="13.375" style="79" customWidth="1"/>
    <col min="14598" max="14598" width="9.125" style="79" customWidth="1"/>
    <col min="14599" max="14599" width="9.25" style="79" customWidth="1"/>
    <col min="14600" max="14600" width="11.25" style="79" customWidth="1"/>
    <col min="14601" max="14601" width="9.5" style="79" customWidth="1"/>
    <col min="14602" max="14848" width="9" style="79"/>
    <col min="14849" max="14849" width="11" style="79" customWidth="1"/>
    <col min="14850" max="14850" width="21" style="79" customWidth="1"/>
    <col min="14851" max="14851" width="21.625" style="79" customWidth="1"/>
    <col min="14852" max="14852" width="12.125" style="79" customWidth="1"/>
    <col min="14853" max="14853" width="13.375" style="79" customWidth="1"/>
    <col min="14854" max="14854" width="9.125" style="79" customWidth="1"/>
    <col min="14855" max="14855" width="9.25" style="79" customWidth="1"/>
    <col min="14856" max="14856" width="11.25" style="79" customWidth="1"/>
    <col min="14857" max="14857" width="9.5" style="79" customWidth="1"/>
    <col min="14858" max="15104" width="9" style="79"/>
    <col min="15105" max="15105" width="11" style="79" customWidth="1"/>
    <col min="15106" max="15106" width="21" style="79" customWidth="1"/>
    <col min="15107" max="15107" width="21.625" style="79" customWidth="1"/>
    <col min="15108" max="15108" width="12.125" style="79" customWidth="1"/>
    <col min="15109" max="15109" width="13.375" style="79" customWidth="1"/>
    <col min="15110" max="15110" width="9.125" style="79" customWidth="1"/>
    <col min="15111" max="15111" width="9.25" style="79" customWidth="1"/>
    <col min="15112" max="15112" width="11.25" style="79" customWidth="1"/>
    <col min="15113" max="15113" width="9.5" style="79" customWidth="1"/>
    <col min="15114" max="15360" width="9" style="79"/>
    <col min="15361" max="15361" width="11" style="79" customWidth="1"/>
    <col min="15362" max="15362" width="21" style="79" customWidth="1"/>
    <col min="15363" max="15363" width="21.625" style="79" customWidth="1"/>
    <col min="15364" max="15364" width="12.125" style="79" customWidth="1"/>
    <col min="15365" max="15365" width="13.375" style="79" customWidth="1"/>
    <col min="15366" max="15366" width="9.125" style="79" customWidth="1"/>
    <col min="15367" max="15367" width="9.25" style="79" customWidth="1"/>
    <col min="15368" max="15368" width="11.25" style="79" customWidth="1"/>
    <col min="15369" max="15369" width="9.5" style="79" customWidth="1"/>
    <col min="15370" max="15616" width="9" style="79"/>
    <col min="15617" max="15617" width="11" style="79" customWidth="1"/>
    <col min="15618" max="15618" width="21" style="79" customWidth="1"/>
    <col min="15619" max="15619" width="21.625" style="79" customWidth="1"/>
    <col min="15620" max="15620" width="12.125" style="79" customWidth="1"/>
    <col min="15621" max="15621" width="13.375" style="79" customWidth="1"/>
    <col min="15622" max="15622" width="9.125" style="79" customWidth="1"/>
    <col min="15623" max="15623" width="9.25" style="79" customWidth="1"/>
    <col min="15624" max="15624" width="11.25" style="79" customWidth="1"/>
    <col min="15625" max="15625" width="9.5" style="79" customWidth="1"/>
    <col min="15626" max="15872" width="9" style="79"/>
    <col min="15873" max="15873" width="11" style="79" customWidth="1"/>
    <col min="15874" max="15874" width="21" style="79" customWidth="1"/>
    <col min="15875" max="15875" width="21.625" style="79" customWidth="1"/>
    <col min="15876" max="15876" width="12.125" style="79" customWidth="1"/>
    <col min="15877" max="15877" width="13.375" style="79" customWidth="1"/>
    <col min="15878" max="15878" width="9.125" style="79" customWidth="1"/>
    <col min="15879" max="15879" width="9.25" style="79" customWidth="1"/>
    <col min="15880" max="15880" width="11.25" style="79" customWidth="1"/>
    <col min="15881" max="15881" width="9.5" style="79" customWidth="1"/>
    <col min="15882" max="16128" width="9" style="79"/>
    <col min="16129" max="16129" width="11" style="79" customWidth="1"/>
    <col min="16130" max="16130" width="21" style="79" customWidth="1"/>
    <col min="16131" max="16131" width="21.625" style="79" customWidth="1"/>
    <col min="16132" max="16132" width="12.125" style="79" customWidth="1"/>
    <col min="16133" max="16133" width="13.375" style="79" customWidth="1"/>
    <col min="16134" max="16134" width="9.125" style="79" customWidth="1"/>
    <col min="16135" max="16135" width="9.25" style="79" customWidth="1"/>
    <col min="16136" max="16136" width="11.25" style="79" customWidth="1"/>
    <col min="16137" max="16137" width="9.5" style="79" customWidth="1"/>
    <col min="16138" max="16384" width="9" style="79"/>
  </cols>
  <sheetData>
    <row r="1" spans="1:83" ht="12" customHeight="1">
      <c r="A1" s="75" t="s">
        <v>44</v>
      </c>
      <c r="B1" s="75"/>
      <c r="C1" s="75"/>
      <c r="D1" s="75"/>
      <c r="E1" s="75"/>
      <c r="F1" s="75"/>
      <c r="G1" s="76"/>
      <c r="H1" s="77" t="s">
        <v>45</v>
      </c>
      <c r="I1" s="78"/>
    </row>
    <row r="2" spans="1:83" ht="12" customHeight="1">
      <c r="A2" s="75"/>
      <c r="B2" s="75"/>
      <c r="C2" s="75"/>
      <c r="D2" s="75"/>
      <c r="E2" s="75"/>
      <c r="F2" s="75"/>
      <c r="G2" s="76"/>
      <c r="H2" s="81"/>
      <c r="I2" s="82"/>
    </row>
    <row r="3" spans="1:83" ht="12" customHeight="1">
      <c r="A3" s="75"/>
      <c r="B3" s="75"/>
      <c r="C3" s="75"/>
      <c r="D3" s="75"/>
      <c r="E3" s="75"/>
      <c r="F3" s="75"/>
      <c r="G3" s="76"/>
      <c r="H3" s="81"/>
      <c r="I3" s="82"/>
    </row>
    <row r="4" spans="1:83" ht="13.5" customHeight="1">
      <c r="A4" s="83" t="s">
        <v>69</v>
      </c>
      <c r="B4" s="83"/>
      <c r="C4" s="83"/>
      <c r="D4" s="83"/>
      <c r="E4" s="83"/>
      <c r="F4" s="83"/>
      <c r="G4" s="84"/>
      <c r="H4" s="85"/>
      <c r="I4" s="86"/>
    </row>
    <row r="5" spans="1:83" ht="8.25" customHeight="1">
      <c r="C5" s="88"/>
      <c r="D5" s="88"/>
    </row>
    <row r="6" spans="1:83" ht="14.25" customHeight="1">
      <c r="A6" s="87" t="s">
        <v>46</v>
      </c>
      <c r="E6" s="79" t="s">
        <v>47</v>
      </c>
    </row>
    <row r="7" spans="1:83" ht="14.25" customHeight="1">
      <c r="A7" s="87" t="s">
        <v>48</v>
      </c>
    </row>
    <row r="8" spans="1:83" ht="14.25" customHeight="1">
      <c r="A8" s="87" t="s">
        <v>49</v>
      </c>
    </row>
    <row r="9" spans="1:83" ht="14.25" customHeight="1">
      <c r="A9" s="87" t="s">
        <v>50</v>
      </c>
    </row>
    <row r="10" spans="1:83" ht="6.75" customHeight="1"/>
    <row r="11" spans="1:83" s="96" customFormat="1" ht="21.75" customHeight="1">
      <c r="A11" s="90" t="s">
        <v>51</v>
      </c>
      <c r="B11" s="91" t="s">
        <v>6</v>
      </c>
      <c r="C11" s="92"/>
      <c r="D11" s="93"/>
      <c r="E11" s="94" t="s">
        <v>52</v>
      </c>
      <c r="F11" s="94"/>
      <c r="G11" s="94"/>
      <c r="H11" s="94"/>
      <c r="I11" s="95" t="s">
        <v>12</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row>
    <row r="12" spans="1:83" s="96" customFormat="1" ht="30.75" customHeight="1">
      <c r="A12" s="98"/>
      <c r="B12" s="95" t="s">
        <v>53</v>
      </c>
      <c r="C12" s="95" t="s">
        <v>14</v>
      </c>
      <c r="D12" s="95" t="s">
        <v>54</v>
      </c>
      <c r="E12" s="95" t="s">
        <v>7</v>
      </c>
      <c r="F12" s="99" t="s">
        <v>55</v>
      </c>
      <c r="G12" s="99" t="s">
        <v>9</v>
      </c>
      <c r="H12" s="100" t="s">
        <v>56</v>
      </c>
      <c r="I12" s="95"/>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row>
    <row r="13" spans="1:83" s="105" customFormat="1" ht="10.5" customHeight="1">
      <c r="A13" s="101" t="s">
        <v>57</v>
      </c>
      <c r="B13" s="102">
        <v>2</v>
      </c>
      <c r="C13" s="102">
        <v>3</v>
      </c>
      <c r="D13" s="102">
        <v>4</v>
      </c>
      <c r="E13" s="102">
        <v>5</v>
      </c>
      <c r="F13" s="103" t="s">
        <v>58</v>
      </c>
      <c r="G13" s="103" t="s">
        <v>59</v>
      </c>
      <c r="H13" s="102">
        <v>8</v>
      </c>
      <c r="I13" s="102">
        <v>9</v>
      </c>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row>
    <row r="14" spans="1:83" s="113" customFormat="1" ht="25.5" customHeight="1">
      <c r="A14" s="106">
        <v>42415</v>
      </c>
      <c r="B14" s="21" t="s">
        <v>34</v>
      </c>
      <c r="C14" s="107" t="str">
        <f>VLOOKUP(B14,[26]Vine!$A$5:$F$178,3,0)</f>
        <v>Vũng Tàu</v>
      </c>
      <c r="D14" s="107">
        <f>VLOOKUP(B14,[26]Vine!$A$5:$F$178,2,0)</f>
        <v>260456563</v>
      </c>
      <c r="E14" s="47" t="s">
        <v>43</v>
      </c>
      <c r="F14" s="47">
        <v>7083</v>
      </c>
      <c r="G14" s="108">
        <v>13500</v>
      </c>
      <c r="H14" s="109">
        <f t="shared" ref="H14:H31" si="0">F14*G14</f>
        <v>95620500</v>
      </c>
      <c r="I14" s="110"/>
      <c r="J14" s="111"/>
      <c r="K14" s="112"/>
      <c r="L14" s="112"/>
      <c r="M14" s="112"/>
      <c r="N14" s="112"/>
      <c r="O14" s="112"/>
      <c r="P14" s="112"/>
      <c r="Q14" s="112"/>
      <c r="R14" s="112"/>
      <c r="S14" s="112"/>
      <c r="T14" s="112"/>
      <c r="U14" s="112"/>
      <c r="V14" s="112"/>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row>
    <row r="15" spans="1:83" s="113" customFormat="1" ht="25.5" customHeight="1">
      <c r="A15" s="106">
        <v>42415</v>
      </c>
      <c r="B15" s="21" t="s">
        <v>35</v>
      </c>
      <c r="C15" s="107" t="str">
        <f>VLOOKUP(B15,[26]Vine!$A$5:$F$178,3,0)</f>
        <v>Vũng Tàu</v>
      </c>
      <c r="D15" s="107">
        <f>VLOOKUP(B15,[26]Vine!$A$5:$F$178,2,0)</f>
        <v>261183075</v>
      </c>
      <c r="E15" s="47" t="s">
        <v>43</v>
      </c>
      <c r="F15" s="47">
        <v>7950</v>
      </c>
      <c r="G15" s="108">
        <v>13500</v>
      </c>
      <c r="H15" s="109">
        <f t="shared" si="0"/>
        <v>107325000</v>
      </c>
      <c r="I15" s="114"/>
      <c r="J15" s="111"/>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2"/>
      <c r="BD15" s="112"/>
      <c r="BE15" s="112"/>
      <c r="BF15" s="112"/>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row>
    <row r="16" spans="1:83" s="113" customFormat="1" ht="25.5" customHeight="1">
      <c r="A16" s="106">
        <v>42415</v>
      </c>
      <c r="B16" s="21" t="s">
        <v>36</v>
      </c>
      <c r="C16" s="107" t="str">
        <f>VLOOKUP(B16,[26]Vine!$A$5:$F$178,3,0)</f>
        <v>Vũng Tàu</v>
      </c>
      <c r="D16" s="107">
        <f>VLOOKUP(B16,[26]Vine!$A$5:$F$178,2,0)</f>
        <v>270106056</v>
      </c>
      <c r="E16" s="47" t="s">
        <v>43</v>
      </c>
      <c r="F16" s="47">
        <v>7830</v>
      </c>
      <c r="G16" s="108">
        <v>13500</v>
      </c>
      <c r="H16" s="109">
        <f t="shared" si="0"/>
        <v>105705000</v>
      </c>
      <c r="I16" s="114"/>
      <c r="J16" s="111"/>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2"/>
      <c r="BD16" s="112"/>
      <c r="BE16" s="112"/>
      <c r="BF16" s="112"/>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row>
    <row r="17" spans="1:83" s="113" customFormat="1" ht="25.5" customHeight="1">
      <c r="A17" s="106">
        <v>42415</v>
      </c>
      <c r="B17" s="21" t="s">
        <v>37</v>
      </c>
      <c r="C17" s="107" t="str">
        <f>VLOOKUP(B17,[26]Vine!$A$5:$F$178,3,0)</f>
        <v>Vũng Tàu</v>
      </c>
      <c r="D17" s="107">
        <f>VLOOKUP(B17,[26]Vine!$A$5:$F$178,2,0)</f>
        <v>270176684</v>
      </c>
      <c r="E17" s="47" t="s">
        <v>43</v>
      </c>
      <c r="F17" s="47">
        <v>7780</v>
      </c>
      <c r="G17" s="108">
        <v>13500</v>
      </c>
      <c r="H17" s="109">
        <f t="shared" si="0"/>
        <v>105030000</v>
      </c>
      <c r="I17" s="114"/>
      <c r="J17" s="111"/>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2"/>
      <c r="BD17" s="112"/>
      <c r="BE17" s="112"/>
      <c r="BF17" s="112"/>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row>
    <row r="18" spans="1:83" s="113" customFormat="1" ht="25.5" customHeight="1">
      <c r="A18" s="106">
        <v>42415</v>
      </c>
      <c r="B18" s="21" t="s">
        <v>38</v>
      </c>
      <c r="C18" s="107" t="str">
        <f>VLOOKUP(B18,[26]Vine!$A$5:$F$178,3,0)</f>
        <v>Vũng Tàu</v>
      </c>
      <c r="D18" s="107">
        <f>VLOOKUP(B18,[26]Vine!$A$5:$F$178,2,0)</f>
        <v>270176960</v>
      </c>
      <c r="E18" s="47" t="s">
        <v>43</v>
      </c>
      <c r="F18" s="47">
        <v>7490</v>
      </c>
      <c r="G18" s="108">
        <v>13500</v>
      </c>
      <c r="H18" s="109">
        <f t="shared" si="0"/>
        <v>101115000</v>
      </c>
      <c r="I18" s="114"/>
      <c r="J18" s="111"/>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c r="BK18" s="112"/>
      <c r="BL18" s="112"/>
      <c r="BM18" s="112"/>
      <c r="BN18" s="112"/>
      <c r="BO18" s="112"/>
      <c r="BP18" s="112"/>
      <c r="BQ18" s="112"/>
      <c r="BR18" s="112"/>
      <c r="BS18" s="112"/>
      <c r="BT18" s="112"/>
      <c r="BU18" s="112"/>
      <c r="BV18" s="112"/>
      <c r="BW18" s="112"/>
      <c r="BX18" s="112"/>
      <c r="BY18" s="112"/>
      <c r="BZ18" s="112"/>
      <c r="CA18" s="112"/>
      <c r="CB18" s="112"/>
      <c r="CC18" s="112"/>
      <c r="CD18" s="112"/>
      <c r="CE18" s="112"/>
    </row>
    <row r="19" spans="1:83" s="113" customFormat="1" ht="25.5" customHeight="1">
      <c r="A19" s="106">
        <v>42419</v>
      </c>
      <c r="B19" s="21" t="s">
        <v>38</v>
      </c>
      <c r="C19" s="107" t="str">
        <f>VLOOKUP(B19,[26]Vine!$A$5:$F$178,3,0)</f>
        <v>Vũng Tàu</v>
      </c>
      <c r="D19" s="107">
        <f>VLOOKUP(B19,[26]Vine!$A$5:$F$178,2,0)</f>
        <v>270176960</v>
      </c>
      <c r="E19" s="47" t="s">
        <v>43</v>
      </c>
      <c r="F19" s="47">
        <v>7790</v>
      </c>
      <c r="G19" s="108">
        <v>13500</v>
      </c>
      <c r="H19" s="109">
        <f t="shared" si="0"/>
        <v>105165000</v>
      </c>
      <c r="I19" s="114"/>
      <c r="J19" s="111"/>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row>
    <row r="20" spans="1:83" s="113" customFormat="1" ht="25.5" customHeight="1">
      <c r="A20" s="106">
        <v>42419</v>
      </c>
      <c r="B20" s="21" t="s">
        <v>39</v>
      </c>
      <c r="C20" s="107" t="str">
        <f>VLOOKUP(B20,[26]Vine!$A$5:$F$178,3,0)</f>
        <v>Vũng Tàu</v>
      </c>
      <c r="D20" s="107">
        <f>VLOOKUP(B20,[26]Vine!$A$5:$F$178,2,0)</f>
        <v>270986506</v>
      </c>
      <c r="E20" s="47" t="s">
        <v>43</v>
      </c>
      <c r="F20" s="47">
        <v>7894</v>
      </c>
      <c r="G20" s="108">
        <v>13500</v>
      </c>
      <c r="H20" s="109">
        <f t="shared" si="0"/>
        <v>106569000</v>
      </c>
      <c r="I20" s="114"/>
      <c r="J20" s="111"/>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c r="AI20" s="112"/>
      <c r="AJ20" s="112"/>
      <c r="AK20" s="112"/>
      <c r="AL20" s="112"/>
      <c r="AM20" s="112"/>
      <c r="AN20" s="112"/>
      <c r="AO20" s="112"/>
      <c r="AP20" s="112"/>
      <c r="AQ20" s="112"/>
      <c r="AR20" s="112"/>
      <c r="AS20" s="112"/>
      <c r="AT20" s="112"/>
      <c r="AU20" s="112"/>
      <c r="AV20" s="112"/>
      <c r="AW20" s="112"/>
      <c r="AX20" s="112"/>
      <c r="AY20" s="112"/>
      <c r="AZ20" s="112"/>
      <c r="BA20" s="112"/>
      <c r="BB20" s="112"/>
      <c r="BC20" s="112"/>
      <c r="BD20" s="112"/>
      <c r="BE20" s="112"/>
      <c r="BF20" s="112"/>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row>
    <row r="21" spans="1:83" s="113" customFormat="1" ht="25.5" customHeight="1">
      <c r="A21" s="106">
        <v>42419</v>
      </c>
      <c r="B21" s="21" t="s">
        <v>40</v>
      </c>
      <c r="C21" s="107" t="str">
        <f>VLOOKUP(B21,[26]Vine!$A$5:$F$178,3,0)</f>
        <v>Vũng Tàu</v>
      </c>
      <c r="D21" s="107">
        <f>VLOOKUP(B21,[26]Vine!$A$5:$F$178,2,0)</f>
        <v>271181056</v>
      </c>
      <c r="E21" s="47" t="s">
        <v>43</v>
      </c>
      <c r="F21" s="47">
        <v>7820</v>
      </c>
      <c r="G21" s="108">
        <v>13500</v>
      </c>
      <c r="H21" s="109">
        <f t="shared" si="0"/>
        <v>105570000</v>
      </c>
      <c r="I21" s="114"/>
      <c r="J21" s="111"/>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row>
    <row r="22" spans="1:83" s="113" customFormat="1" ht="25.5" customHeight="1">
      <c r="A22" s="106">
        <v>42425</v>
      </c>
      <c r="B22" s="21" t="s">
        <v>41</v>
      </c>
      <c r="C22" s="107" t="str">
        <f>VLOOKUP(B22,[26]Vine!$A$5:$F$178,3,0)</f>
        <v>Vũng Tàu</v>
      </c>
      <c r="D22" s="107">
        <f>VLOOKUP(B22,[26]Vine!$A$5:$F$178,2,0)</f>
        <v>271642418</v>
      </c>
      <c r="E22" s="47" t="s">
        <v>43</v>
      </c>
      <c r="F22" s="47">
        <v>7380</v>
      </c>
      <c r="G22" s="108">
        <v>13500</v>
      </c>
      <c r="H22" s="109">
        <f t="shared" si="0"/>
        <v>99630000</v>
      </c>
      <c r="I22" s="114"/>
      <c r="J22" s="111"/>
      <c r="K22" s="112"/>
      <c r="L22" s="112"/>
      <c r="M22" s="112"/>
      <c r="N22" s="112"/>
      <c r="O22" s="112"/>
      <c r="P22" s="112"/>
      <c r="Q22" s="112"/>
      <c r="R22" s="112"/>
      <c r="S22" s="112"/>
      <c r="T22" s="112"/>
      <c r="U22" s="112"/>
      <c r="V22" s="112"/>
      <c r="W22" s="112"/>
      <c r="X22" s="112"/>
      <c r="Y22" s="112"/>
      <c r="Z22" s="112"/>
      <c r="AA22" s="112"/>
      <c r="AB22" s="112"/>
      <c r="AC22" s="112"/>
      <c r="AD22" s="112"/>
      <c r="AE22" s="112"/>
      <c r="AF22" s="112"/>
      <c r="AG22" s="112"/>
      <c r="AH22" s="112"/>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row>
    <row r="23" spans="1:83" s="113" customFormat="1" ht="25.5" customHeight="1">
      <c r="A23" s="106">
        <v>42425</v>
      </c>
      <c r="B23" s="21" t="s">
        <v>42</v>
      </c>
      <c r="C23" s="107" t="str">
        <f>VLOOKUP(B23,[26]Vine!$A$5:$F$178,3,0)</f>
        <v>Vũng Tàu</v>
      </c>
      <c r="D23" s="107">
        <f>VLOOKUP(B23,[26]Vine!$A$5:$F$178,2,0)</f>
        <v>273249576</v>
      </c>
      <c r="E23" s="47" t="s">
        <v>43</v>
      </c>
      <c r="F23" s="47">
        <v>7790</v>
      </c>
      <c r="G23" s="108">
        <v>13500</v>
      </c>
      <c r="H23" s="109">
        <f t="shared" si="0"/>
        <v>105165000</v>
      </c>
      <c r="I23" s="114"/>
      <c r="J23" s="111"/>
      <c r="K23" s="112"/>
      <c r="L23" s="112"/>
      <c r="M23" s="112"/>
      <c r="N23" s="112"/>
      <c r="O23" s="112"/>
      <c r="P23" s="112"/>
      <c r="Q23" s="112"/>
      <c r="R23" s="112"/>
      <c r="S23" s="112"/>
      <c r="T23" s="112"/>
      <c r="U23" s="112"/>
      <c r="V23" s="112"/>
      <c r="W23" s="112"/>
      <c r="X23" s="112"/>
      <c r="Y23" s="112"/>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row>
    <row r="24" spans="1:83" s="113" customFormat="1" ht="25.5" customHeight="1">
      <c r="A24" s="106">
        <v>42425</v>
      </c>
      <c r="B24" s="21" t="s">
        <v>22</v>
      </c>
      <c r="C24" s="107" t="str">
        <f>VLOOKUP(B24,[26]Vine!$A$5:$F$178,3,0)</f>
        <v>Phan Thiết - Bình Thuận</v>
      </c>
      <c r="D24" s="107">
        <f>VLOOKUP(B24,[26]Vine!$A$5:$F$178,2,0)</f>
        <v>260850613</v>
      </c>
      <c r="E24" s="47" t="s">
        <v>43</v>
      </c>
      <c r="F24" s="47">
        <v>7380</v>
      </c>
      <c r="G24" s="108">
        <v>13500</v>
      </c>
      <c r="H24" s="109">
        <f t="shared" si="0"/>
        <v>99630000</v>
      </c>
      <c r="I24" s="114"/>
      <c r="J24" s="111"/>
      <c r="K24" s="112"/>
      <c r="L24" s="112"/>
      <c r="M24" s="112"/>
      <c r="N24" s="112"/>
      <c r="O24" s="112"/>
      <c r="P24" s="112"/>
      <c r="Q24" s="112"/>
      <c r="R24" s="112"/>
      <c r="S24" s="112"/>
      <c r="T24" s="112"/>
      <c r="U24" s="112"/>
      <c r="V24" s="112"/>
      <c r="W24" s="112"/>
      <c r="X24" s="112"/>
      <c r="Y24" s="112"/>
      <c r="Z24" s="112"/>
      <c r="AA24" s="112"/>
      <c r="AB24" s="112"/>
      <c r="AC24" s="112"/>
      <c r="AD24" s="112"/>
      <c r="AE24" s="112"/>
      <c r="AF24" s="112"/>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row>
    <row r="25" spans="1:83" s="113" customFormat="1" ht="25.5" customHeight="1">
      <c r="A25" s="106">
        <v>42429</v>
      </c>
      <c r="B25" s="21" t="s">
        <v>60</v>
      </c>
      <c r="C25" s="107" t="str">
        <f>VLOOKUP(B25,[26]Vine!$A$5:$F$178,3,0)</f>
        <v>Thanh Hải - Bình Thuận</v>
      </c>
      <c r="D25" s="107">
        <f>VLOOKUP(B25,[26]Vine!$A$5:$F$178,2,0)</f>
        <v>261005222</v>
      </c>
      <c r="E25" s="47" t="s">
        <v>43</v>
      </c>
      <c r="F25" s="47">
        <v>7950</v>
      </c>
      <c r="G25" s="108">
        <v>13500</v>
      </c>
      <c r="H25" s="109">
        <f t="shared" si="0"/>
        <v>107325000</v>
      </c>
      <c r="I25" s="114"/>
      <c r="J25" s="111"/>
      <c r="K25" s="112"/>
      <c r="L25" s="112"/>
      <c r="M25" s="112"/>
      <c r="N25" s="112"/>
      <c r="O25" s="112"/>
      <c r="P25" s="112"/>
      <c r="Q25" s="112"/>
      <c r="R25" s="112"/>
      <c r="S25" s="112"/>
      <c r="T25" s="112"/>
      <c r="U25" s="112"/>
      <c r="V25" s="112"/>
      <c r="W25" s="112"/>
      <c r="X25" s="112"/>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2"/>
      <c r="BD25" s="112"/>
      <c r="BE25" s="112"/>
      <c r="BF25" s="112"/>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row>
    <row r="26" spans="1:83" s="113" customFormat="1" ht="25.5" customHeight="1">
      <c r="A26" s="106">
        <v>42429</v>
      </c>
      <c r="B26" s="21" t="s">
        <v>38</v>
      </c>
      <c r="C26" s="107" t="str">
        <f>VLOOKUP(B26,[26]Vine!$A$5:$F$178,3,0)</f>
        <v>Vũng Tàu</v>
      </c>
      <c r="D26" s="107">
        <f>VLOOKUP(B26,[26]Vine!$A$5:$F$178,2,0)</f>
        <v>270176960</v>
      </c>
      <c r="E26" s="47" t="s">
        <v>43</v>
      </c>
      <c r="F26" s="47">
        <v>7840</v>
      </c>
      <c r="G26" s="108">
        <v>13500</v>
      </c>
      <c r="H26" s="109">
        <f t="shared" si="0"/>
        <v>105840000</v>
      </c>
      <c r="I26" s="114"/>
      <c r="J26" s="111"/>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2"/>
      <c r="BD26" s="112"/>
      <c r="BE26" s="112"/>
      <c r="BF26" s="112"/>
      <c r="BG26" s="112"/>
      <c r="BH26" s="112"/>
      <c r="BI26" s="112"/>
      <c r="BJ26" s="112"/>
      <c r="BK26" s="112"/>
      <c r="BL26" s="112"/>
      <c r="BM26" s="112"/>
      <c r="BN26" s="112"/>
      <c r="BO26" s="112"/>
      <c r="BP26" s="112"/>
      <c r="BQ26" s="112"/>
      <c r="BR26" s="112"/>
      <c r="BS26" s="112"/>
      <c r="BT26" s="112"/>
      <c r="BU26" s="112"/>
      <c r="BV26" s="112"/>
      <c r="BW26" s="112"/>
      <c r="BX26" s="112"/>
      <c r="BY26" s="112"/>
      <c r="BZ26" s="112"/>
      <c r="CA26" s="112"/>
      <c r="CB26" s="112"/>
      <c r="CC26" s="112"/>
      <c r="CD26" s="112"/>
      <c r="CE26" s="112"/>
    </row>
    <row r="27" spans="1:83" s="113" customFormat="1" ht="25.5" customHeight="1">
      <c r="A27" s="106">
        <v>42429</v>
      </c>
      <c r="B27" s="21" t="s">
        <v>40</v>
      </c>
      <c r="C27" s="107" t="str">
        <f>VLOOKUP(B27,[26]Vine!$A$5:$F$178,3,0)</f>
        <v>Vũng Tàu</v>
      </c>
      <c r="D27" s="107">
        <f>VLOOKUP(B27,[26]Vine!$A$5:$F$178,2,0)</f>
        <v>271181056</v>
      </c>
      <c r="E27" s="47" t="s">
        <v>43</v>
      </c>
      <c r="F27" s="47">
        <v>7740</v>
      </c>
      <c r="G27" s="108">
        <v>13500</v>
      </c>
      <c r="H27" s="109">
        <f t="shared" si="0"/>
        <v>104490000</v>
      </c>
      <c r="I27" s="114"/>
      <c r="J27" s="111"/>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2"/>
      <c r="AT27" s="112"/>
      <c r="AU27" s="112"/>
      <c r="AV27" s="112"/>
      <c r="AW27" s="112"/>
      <c r="AX27" s="112"/>
      <c r="AY27" s="112"/>
      <c r="AZ27" s="112"/>
      <c r="BA27" s="112"/>
      <c r="BB27" s="112"/>
      <c r="BC27" s="112"/>
      <c r="BD27" s="112"/>
      <c r="BE27" s="112"/>
      <c r="BF27" s="112"/>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row>
    <row r="28" spans="1:83" s="113" customFormat="1" ht="25.5" customHeight="1">
      <c r="A28" s="106">
        <v>42432</v>
      </c>
      <c r="B28" s="21" t="s">
        <v>42</v>
      </c>
      <c r="C28" s="107" t="str">
        <f>VLOOKUP(B28,[26]Vine!$A$5:$F$178,3,0)</f>
        <v>Vũng Tàu</v>
      </c>
      <c r="D28" s="107">
        <f>VLOOKUP(B28,[26]Vine!$A$5:$F$178,2,0)</f>
        <v>273249576</v>
      </c>
      <c r="E28" s="47" t="s">
        <v>43</v>
      </c>
      <c r="F28" s="47">
        <v>7540</v>
      </c>
      <c r="G28" s="108">
        <v>13500</v>
      </c>
      <c r="H28" s="109">
        <f t="shared" si="0"/>
        <v>101790000</v>
      </c>
      <c r="I28" s="114"/>
      <c r="J28" s="111"/>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row>
    <row r="29" spans="1:83" s="113" customFormat="1" ht="25.5" customHeight="1">
      <c r="A29" s="106">
        <v>42432</v>
      </c>
      <c r="B29" s="21" t="s">
        <v>41</v>
      </c>
      <c r="C29" s="107" t="str">
        <f>VLOOKUP(B29,[26]Vine!$A$5:$F$178,3,0)</f>
        <v>Vũng Tàu</v>
      </c>
      <c r="D29" s="107">
        <f>VLOOKUP(B29,[26]Vine!$A$5:$F$178,2,0)</f>
        <v>271642418</v>
      </c>
      <c r="E29" s="47" t="s">
        <v>43</v>
      </c>
      <c r="F29" s="47">
        <v>7260</v>
      </c>
      <c r="G29" s="108">
        <v>13500</v>
      </c>
      <c r="H29" s="109">
        <f t="shared" ref="H29" si="1">F29*G29</f>
        <v>98010000</v>
      </c>
      <c r="I29" s="114"/>
      <c r="J29" s="111"/>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row>
    <row r="30" spans="1:83" s="113" customFormat="1" ht="25.5" customHeight="1">
      <c r="A30" s="106">
        <v>42432</v>
      </c>
      <c r="B30" s="21" t="s">
        <v>37</v>
      </c>
      <c r="C30" s="107" t="str">
        <f>VLOOKUP(B30,[26]Vine!$A$5:$F$178,3,0)</f>
        <v>Vũng Tàu</v>
      </c>
      <c r="D30" s="107">
        <f>VLOOKUP(B30,[26]Vine!$A$5:$F$178,2,0)</f>
        <v>270176684</v>
      </c>
      <c r="E30" s="47" t="s">
        <v>43</v>
      </c>
      <c r="F30" s="47">
        <v>7410</v>
      </c>
      <c r="G30" s="108">
        <v>13500</v>
      </c>
      <c r="H30" s="109">
        <f t="shared" si="0"/>
        <v>100035000</v>
      </c>
      <c r="I30" s="114"/>
      <c r="J30" s="111"/>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row>
    <row r="31" spans="1:83" s="113" customFormat="1" ht="25.5" customHeight="1">
      <c r="A31" s="106">
        <v>42432</v>
      </c>
      <c r="B31" s="21" t="s">
        <v>38</v>
      </c>
      <c r="C31" s="107" t="str">
        <f>VLOOKUP(B31,[26]Vine!$A$5:$F$178,3,0)</f>
        <v>Vũng Tàu</v>
      </c>
      <c r="D31" s="107">
        <f>VLOOKUP(B31,[26]Vine!$A$5:$F$178,2,0)</f>
        <v>270176960</v>
      </c>
      <c r="E31" s="47" t="s">
        <v>43</v>
      </c>
      <c r="F31" s="47">
        <f>137500-SUM(F14:F30)</f>
        <v>7573</v>
      </c>
      <c r="G31" s="108">
        <v>13500</v>
      </c>
      <c r="H31" s="109">
        <f t="shared" si="0"/>
        <v>102235500</v>
      </c>
      <c r="I31" s="114"/>
      <c r="J31" s="111"/>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row>
    <row r="32" spans="1:83" s="113" customFormat="1" ht="25.5" customHeight="1">
      <c r="A32" s="106"/>
      <c r="B32" s="21"/>
      <c r="C32" s="107"/>
      <c r="D32" s="107"/>
      <c r="E32" s="47"/>
      <c r="F32" s="47"/>
      <c r="G32" s="108"/>
      <c r="H32" s="109"/>
      <c r="I32" s="109"/>
      <c r="J32" s="111"/>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row>
    <row r="33" spans="1:9" ht="18.75" customHeight="1">
      <c r="A33" s="87" t="s">
        <v>61</v>
      </c>
      <c r="C33" s="115">
        <f>SUM(H14:H32)</f>
        <v>1856250000</v>
      </c>
      <c r="D33" s="115"/>
    </row>
    <row r="34" spans="1:9" ht="12.75" customHeight="1">
      <c r="C34" s="116"/>
      <c r="D34" s="89"/>
      <c r="G34" s="117" t="s">
        <v>70</v>
      </c>
      <c r="H34" s="118"/>
      <c r="I34" s="118"/>
    </row>
    <row r="35" spans="1:9">
      <c r="B35" s="119" t="s">
        <v>62</v>
      </c>
      <c r="G35" s="120" t="s">
        <v>63</v>
      </c>
    </row>
    <row r="36" spans="1:9">
      <c r="B36" s="121" t="s">
        <v>64</v>
      </c>
      <c r="D36" s="122"/>
      <c r="G36" s="123" t="s">
        <v>65</v>
      </c>
    </row>
    <row r="37" spans="1:9">
      <c r="B37" s="121"/>
      <c r="D37" s="122"/>
      <c r="G37" s="123"/>
    </row>
    <row r="38" spans="1:9">
      <c r="B38" s="121"/>
      <c r="D38" s="122"/>
      <c r="G38" s="123"/>
    </row>
    <row r="39" spans="1:9">
      <c r="B39" s="121"/>
      <c r="D39" s="122"/>
      <c r="G39" s="123"/>
    </row>
    <row r="40" spans="1:9">
      <c r="B40" s="121"/>
      <c r="D40" s="122"/>
      <c r="G40" s="123"/>
    </row>
    <row r="41" spans="1:9" ht="17.25" customHeight="1">
      <c r="B41" s="124" t="s">
        <v>33</v>
      </c>
      <c r="C41" s="124"/>
      <c r="F41" s="125"/>
      <c r="G41" s="125"/>
      <c r="H41" s="125"/>
    </row>
    <row r="43" spans="1:9">
      <c r="A43" s="126" t="s">
        <v>66</v>
      </c>
    </row>
    <row r="44" spans="1:9" ht="33.75" customHeight="1">
      <c r="A44" s="127" t="s">
        <v>67</v>
      </c>
      <c r="B44" s="128"/>
      <c r="C44" s="128"/>
      <c r="D44" s="128"/>
      <c r="E44" s="128"/>
      <c r="F44" s="128"/>
      <c r="G44" s="128"/>
      <c r="H44" s="128"/>
      <c r="I44" s="128"/>
    </row>
    <row r="45" spans="1:9" ht="33.75" customHeight="1">
      <c r="A45" s="127" t="s">
        <v>68</v>
      </c>
      <c r="B45" s="127"/>
      <c r="C45" s="127"/>
      <c r="D45" s="127"/>
      <c r="E45" s="127"/>
      <c r="F45" s="127"/>
      <c r="G45" s="127"/>
      <c r="H45" s="127"/>
      <c r="I45" s="127"/>
    </row>
  </sheetData>
  <mergeCells count="9">
    <mergeCell ref="F41:H41"/>
    <mergeCell ref="A44:I44"/>
    <mergeCell ref="A45:I45"/>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NHQ11 90.000</vt:lpstr>
      <vt:lpstr>NHQ11 82.000</vt:lpstr>
      <vt:lpstr>O.Cheon 02</vt:lpstr>
      <vt:lpstr>'NHQ11 82.000'!Print_Titles</vt:lpstr>
      <vt:lpstr>'O.Cheon 02'!Print_Titles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2016-03-15T02:18:12Z</cp:lastPrinted>
  <dcterms:created xsi:type="dcterms:W3CDTF">2016-03-04T02:30:36Z</dcterms:created>
  <dcterms:modified xsi:type="dcterms:W3CDTF">2016-03-15T03:14:19Z</dcterms:modified>
</cp:coreProperties>
</file>