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05" windowWidth="14940" windowHeight="8745" tabRatio="968" firstSheet="8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Sheet1!$C$6:$L$6</definedName>
    <definedName name="_xlnm.Print_Titles" localSheetId="2">'TỶ LIÊN'!$9:$9</definedName>
  </definedNames>
  <calcPr calcId="144525"/>
</workbook>
</file>

<file path=xl/calcChain.xml><?xml version="1.0" encoding="utf-8"?>
<calcChain xmlns="http://schemas.openxmlformats.org/spreadsheetml/2006/main">
  <c r="E146" i="8" l="1"/>
  <c r="F143" i="8"/>
  <c r="F142" i="8"/>
  <c r="G91" i="41" l="1"/>
  <c r="G92" i="41"/>
  <c r="E87" i="41"/>
  <c r="E88" i="41"/>
  <c r="E89" i="41"/>
  <c r="E82" i="41"/>
  <c r="E83" i="41"/>
  <c r="E84" i="41"/>
  <c r="E85" i="41"/>
  <c r="E86" i="41"/>
  <c r="E90" i="41"/>
  <c r="E91" i="41"/>
  <c r="E92" i="41"/>
  <c r="G93" i="41"/>
  <c r="G94" i="41"/>
  <c r="F14" i="117" l="1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3" i="41"/>
  <c r="E94" i="41"/>
  <c r="E95" i="41"/>
  <c r="G95" i="41"/>
  <c r="E96" i="41"/>
  <c r="G96" i="41"/>
  <c r="E97" i="41"/>
  <c r="G97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18" i="113"/>
  <c r="F36" i="119" l="1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20" i="117"/>
  <c r="G20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25" i="119" l="1"/>
  <c r="G36" i="119" s="1"/>
  <c r="H36" i="119" s="1"/>
  <c r="C15" i="26" s="1"/>
  <c r="E22" i="117"/>
  <c r="C9" i="26"/>
  <c r="C23" i="117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8" i="41"/>
  <c r="G98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99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51" i="8"/>
  <c r="C191" i="6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102" i="41"/>
  <c r="F70" i="41" l="1"/>
  <c r="F99" i="41" s="1"/>
  <c r="G99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1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84" i="41" s="1"/>
  <c r="G85" i="41" s="1"/>
  <c r="G86" i="41" s="1"/>
  <c r="G87" i="41" s="1"/>
  <c r="G88" i="41" s="1"/>
  <c r="G89" i="41" s="1"/>
  <c r="G90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<sst xmlns="http://schemas.openxmlformats.org/spreadsheetml/2006/main" count="2268" uniqueCount="445">
  <si>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</si>
  <si>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</si>
  <si>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</si>
  <si>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</si>
  <si>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</si>
  <si>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</si>
  <si>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</si>
  <si>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</si>
  <si>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</si>
  <si>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</si>
  <si>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</si>
  <si>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</si>
  <si>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</si>
  <si>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</si>
  <si>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</si>
  <si>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</si>
  <si>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</si>
  <si>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</si>
  <si>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</si>
  <si>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</si>
  <si>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</si>
  <si>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</si>
  <si>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</si>
  <si>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</si>
  <si>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</si>
  <si>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</si>
  <si>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</si>
  <si>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</si>
  <si>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</si>
  <si>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</si>
  <si>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</si>
  <si>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</si>
  <si>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</si>
  <si>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</si>
  <si>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</si>
  <si>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</si>
  <si>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</si>
  <si>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</si>
  <si>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</si>
  <si>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</si>
  <si>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</si>
  <si>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</si>
  <si>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</si>
  <si>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</si>
  <si>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</si>
  <si>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</si>
  <si>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</si>
  <si>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</si>
  <si>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</si>
  <si>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</si>
  <si>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</si>
  <si>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</si>
  <si>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</si>
  <si>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</si>
  <si>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</si>
  <si>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</si>
  <si>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</si>
  <si>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</si>
  <si>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</si>
  <si>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</si>
  <si>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</si>
  <si>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</si>
  <si>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</si>
  <si>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</si>
  <si>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</si>
  <si>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</si>
  <si>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</si>
  <si>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</si>
  <si>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</si>
  <si>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</si>
  <si>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</si>
  <si>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</si>
  <si>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</si>
  <si>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</si>
  <si>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</si>
  <si>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</si>
  <si>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</si>
  <si>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</si>
  <si>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</si>
  <si>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</si>
  <si>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</si>
  <si>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</si>
  <si>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</si>
  <si>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</si>
  <si>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</si>
  <si>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</si>
  <si>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</si>
  <si>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</si>
  <si>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</si>
  <si>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</si>
  <si>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</si>
  <si>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</si>
  <si>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</si>
  <si>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</si>
  <si>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</si>
  <si>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</si>
  <si>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</si>
  <si>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</si>
  <si>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</si>
  <si>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</si>
  <si>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</si>
  <si>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</si>
  <si>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</si>
  <si>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</si>
  <si>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</si>
  <si>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</si>
  <si>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</si>
  <si>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</si>
  <si>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</si>
  <si>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</si>
  <si>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</si>
  <si>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</si>
  <si>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</si>
  <si>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</si>
  <si>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</si>
  <si>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</si>
  <si>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</si>
  <si>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</si>
  <si>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</si>
  <si>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</si>
  <si>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</si>
  <si>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</si>
  <si>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</si>
  <si>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</si>
  <si>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</si>
  <si>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</si>
  <si>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</si>
  <si>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</si>
  <si>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</si>
  <si>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</si>
  <si>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</si>
  <si>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</si>
  <si>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</si>
  <si>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</si>
  <si>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</si>
  <si>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</si>
  <si>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</si>
  <si>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</si>
  <si>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</si>
  <si>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</si>
  <si>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</si>
  <si>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</si>
  <si>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</si>
  <si>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</si>
  <si>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</si>
  <si>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</si>
  <si>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</si>
  <si>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</si>
  <si>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</si>
  <si>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</si>
  <si>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</si>
  <si>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</si>
  <si>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</si>
  <si>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</si>
  <si>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</si>
  <si>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</si>
  <si>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</si>
  <si>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</si>
  <si>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</si>
  <si>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</si>
  <si>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</si>
  <si>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</si>
  <si>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</si>
  <si>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</si>
  <si>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</si>
  <si>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</si>
  <si>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</si>
  <si>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</si>
  <si>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</si>
  <si>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</si>
  <si>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</si>
  <si>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</si>
  <si>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</si>
  <si>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</si>
  <si>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</si>
  <si>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</si>
  <si>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</si>
  <si>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</si>
  <si>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</si>
  <si>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</si>
  <si>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</si>
  <si>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</si>
  <si>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</si>
  <si>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</si>
  <si>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</si>
  <si>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</si>
  <si>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</si>
  <si>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</si>
  <si>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</si>
  <si>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</si>
  <si>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</si>
  <si>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</si>
  <si>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</si>
  <si>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</si>
  <si>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</si>
  <si>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</si>
  <si>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</si>
  <si>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</si>
  <si>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</si>
  <si>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</si>
  <si>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</si>
  <si>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</si>
  <si>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</si>
  <si>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</si>
  <si>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</si>
  <si>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</si>
  <si>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</si>
  <si>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</si>
  <si>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</si>
  <si>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6
NHẦM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</si>
  <si>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</si>
  <si>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</si>
  <si>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</si>
  <si>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</si>
  <si>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</si>
  <si>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</si>
  <si>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</si>
  <si>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</si>
  <si>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</si>
  <si>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</si>
  <si>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</si>
  <si>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</si>
  <si>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</si>
  <si>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</si>
  <si>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</si>
  <si>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</si>
  <si>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</si>
  <si>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</si>
  <si>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</si>
  <si>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</si>
  <si>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</si>
  <si>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</si>
  <si>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</si>
  <si>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</si>
  <si>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</si>
  <si>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</si>
  <si>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</si>
  <si>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</si>
  <si>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</si>
  <si>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</si>
  <si>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</si>
  <si>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</si>
  <si>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</si>
  <si>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</si>
  <si>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</si>
  <si>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</si>
  <si>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</si>
  <si>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</si>
  <si>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</si>
  <si>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</si>
  <si>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</si>
  <si>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</si>
  <si>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</si>
  <si>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</si>
  <si>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</si>
  <si>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</si>
  <si>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</si>
  <si>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</si>
  <si>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</si>
  <si>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</si>
  <si>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</si>
  <si>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</si>
  <si>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</si>
  <si>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</si>
  <si>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</si>
  <si>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</si>
  <si>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</si>
  <si>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</si>
  <si>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</si>
  <si>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</si>
  <si>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</si>
  <si>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</si>
  <si>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</si>
  <si>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</si>
  <si>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</si>
  <si>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</si>
  <si>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</si>
  <si>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</si>
  <si>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</si>
  <si>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</si>
  <si>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</si>
  <si>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</si>
  <si>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</si>
  <si>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</si>
  <si>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</si>
  <si>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</si>
  <si>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</si>
  <si>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</si>
  <si>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</si>
  <si>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</si>
  <si>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</si>
  <si>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</si>
  <si>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</si>
  <si>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</si>
  <si>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</si>
  <si>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</si>
  <si>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</si>
  <si>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</si>
  <si>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</si>
  <si>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</si>
  <si>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</si>
  <si>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</si>
  <si>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</si>
  <si>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</si>
  <si>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</si>
  <si>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</si>
  <si>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</si>
  <si>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</si>
  <si>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</si>
  <si>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</si>
  <si>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</si>
  <si>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</si>
  <si>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</si>
  <si>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</si>
  <si>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</si>
  <si>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</si>
  <si>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</si>
  <si>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</si>
  <si>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</si>
  <si>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</si>
  <si>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</si>
  <si>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</si>
  <si>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</si>
  <si>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</si>
  <si>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</si>
  <si>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</si>
  <si>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</si>
  <si>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</si>
  <si>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</si>
  <si>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</si>
  <si>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</si>
  <si>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</si>
  <si>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</si>
  <si>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</si>
  <si>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</si>
  <si>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</si>
  <si>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</si>
  <si>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</si>
  <si>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</si>
  <si>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</si>
  <si>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</si>
  <si>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</si>
  <si>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</si>
  <si>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</si>
  <si>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</si>
  <si>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</si>
  <si>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</si>
  <si>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</si>
  <si>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</si>
  <si>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</si>
  <si>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</si>
  <si>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</si>
  <si>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</si>
  <si>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</si>
  <si>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</si>
  <si>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</si>
  <si>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</si>
  <si>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</si>
  <si>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</si>
  <si>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</si>
  <si>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</si>
  <si>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</si>
  <si>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</si>
  <si>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</si>
  <si>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</si>
  <si>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</si>
  <si>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</si>
  <si>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</si>
  <si>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</si>
  <si>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</si>
  <si>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</si>
  <si>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</si>
  <si>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</si>
  <si>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</si>
  <si>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</si>
  <si>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</si>
  <si>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</si>
  <si>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</si>
  <si>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</si>
  <si>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</si>
  <si>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</si>
  <si>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</si>
  <si>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</si>
  <si>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</si>
  <si>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</si>
  <si>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</si>
  <si>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</si>
  <si>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</si>
  <si>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</si>
  <si>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</si>
  <si>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</si>
  <si>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</si>
  <si>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</si>
  <si>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</si>
  <si>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</si>
  <si>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</si>
  <si>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</si>
  <si>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</si>
  <si>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</si>
  <si>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</si>
  <si>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</si>
  <si>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</si>
  <si>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</si>
  <si>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</si>
  <si>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</si>
  <si>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</si>
  <si>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</si>
  <si>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</si>
  <si>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</si>
  <si>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</si>
  <si>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</si>
  <si>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</si>
  <si>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</si>
  <si>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</si>
  <si>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</si>
  <si>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</si>
  <si>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</si>
  <si>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</si>
  <si>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</si>
  <si>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</si>
  <si>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</si>
  <si>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</si>
  <si>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</si>
  <si>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Bò file tẩm N</t>
  </si>
  <si>
    <t>GC phơi</t>
  </si>
  <si>
    <t>Làm sạch</t>
  </si>
  <si>
    <t>Trả chỉ mặn</t>
  </si>
  <si>
    <t>Cơm mốc</t>
  </si>
  <si>
    <t>Chuyển tiền Trang VT</t>
  </si>
  <si>
    <t>GC cá bò đông</t>
  </si>
  <si>
    <t>SỔ CÁ 01
2017</t>
  </si>
  <si>
    <t>LÃI VAY&amp; HỤI 
2017</t>
  </si>
  <si>
    <t>SỔ CÁ 02
2017</t>
  </si>
  <si>
    <t>SỔ CÁ 03
2017</t>
  </si>
  <si>
    <t>C.CẨM</t>
  </si>
  <si>
    <t>DÌ 3 &amp;
DƯỢNG</t>
  </si>
  <si>
    <t>MÉN</t>
  </si>
  <si>
    <t>HUY</t>
  </si>
  <si>
    <t>QUỐC</t>
  </si>
  <si>
    <t>NGUYỆT
PL</t>
  </si>
  <si>
    <t>NGUYỆT
MINH</t>
  </si>
  <si>
    <t>C. PHƯƠNG</t>
  </si>
  <si>
    <t>NGUYỆT
(CP)</t>
  </si>
  <si>
    <t>C. THÙY</t>
  </si>
  <si>
    <t>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</si>
</sst>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340</v>
      </c>
      <c r="B1" s="117"/>
      <c r="C1" s="118"/>
      <c r="D1" s="119"/>
      <c r="E1" s="116" t="s">
        <v>341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396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378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377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374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393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345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394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398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365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388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399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350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405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351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352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282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381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353</v>
      </c>
      <c r="C20" s="151">
        <f>D.ĐIỂM!$G$99</f>
        <v>1014581.7000000002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354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355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5695983.7799999993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  <c r="I1" s="107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  <c r="I2" s="107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51" t="s">
        <v>8</v>
      </c>
      <c r="B7" s="251"/>
      <c r="C7" s="250" t="s">
        <v>36</v>
      </c>
      <c r="D7" s="250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2" t="s">
        <v>63</v>
      </c>
      <c r="B10" s="253"/>
      <c r="C10" s="253"/>
      <c r="D10" s="253"/>
      <c r="E10" s="253"/>
      <c r="F10" s="253"/>
      <c r="G10" s="254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232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233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2" t="s">
        <v>234</v>
      </c>
      <c r="B90" s="253"/>
      <c r="C90" s="253"/>
      <c r="D90" s="253"/>
      <c r="E90" s="253"/>
      <c r="F90" s="253"/>
      <c r="G90" s="254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244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245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255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256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255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5"/>
      <c r="B136" s="256"/>
      <c r="C136" s="256"/>
      <c r="D136" s="256"/>
      <c r="E136" s="256"/>
      <c r="F136" s="256"/>
      <c r="G136" s="256"/>
      <c r="H136" s="256"/>
      <c r="I136" s="257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263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264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9"/>
      <c r="F193" s="249"/>
      <c r="G193" s="249"/>
      <c r="H193" s="249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51" t="s">
        <v>9</v>
      </c>
      <c r="B7" s="251"/>
      <c r="E7" s="185" t="s">
        <v>279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234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247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248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249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250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252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258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258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258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260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261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261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261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261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261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261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342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248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343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261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261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261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344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261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379</v>
      </c>
    </row>
    <row r="138" spans="1:8" ht="18" customHeight="1" x14ac:dyDescent="0.25">
      <c r="A138" s="24">
        <v>42339</v>
      </c>
      <c r="B138" s="31" t="s">
        <v>261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414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426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427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428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429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6" t="s">
        <v>14</v>
      </c>
      <c r="B148" s="246"/>
      <c r="C148" s="246"/>
      <c r="D148" s="246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3.25" customHeight="1" x14ac:dyDescent="0.25">
      <c r="A7" s="251" t="s">
        <v>94</v>
      </c>
      <c r="B7" s="251"/>
      <c r="C7" s="251" t="s">
        <v>26</v>
      </c>
      <c r="D7" s="251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1" t="s">
        <v>93</v>
      </c>
      <c r="B10" s="262"/>
      <c r="C10" s="262"/>
      <c r="D10" s="262"/>
      <c r="E10" s="262"/>
      <c r="F10" s="262"/>
      <c r="G10" s="263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1" t="s">
        <v>194</v>
      </c>
      <c r="B81" s="262"/>
      <c r="C81" s="262"/>
      <c r="D81" s="262"/>
      <c r="E81" s="262"/>
      <c r="F81" s="262"/>
      <c r="G81" s="263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1" t="s">
        <v>234</v>
      </c>
      <c r="B121" s="262"/>
      <c r="C121" s="262"/>
      <c r="D121" s="262"/>
      <c r="E121" s="262"/>
      <c r="F121" s="262"/>
      <c r="G121" s="263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257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280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281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4" t="s">
        <v>14</v>
      </c>
      <c r="B164" s="265"/>
      <c r="C164" s="265"/>
      <c r="D164" s="266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51" t="s">
        <v>374</v>
      </c>
      <c r="B7" s="251"/>
      <c r="C7" s="227"/>
      <c r="D7" s="250" t="s">
        <v>375</v>
      </c>
      <c r="E7" s="250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235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266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267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268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278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379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379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379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379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379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379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345</v>
      </c>
      <c r="B7" s="270"/>
      <c r="C7" s="210" t="s">
        <v>347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346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397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423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43"/>
      <c r="B13" s="244" t="s">
        <v>424</v>
      </c>
      <c r="C13" s="245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43"/>
      <c r="B14" s="244" t="s">
        <v>425</v>
      </c>
      <c r="C14" s="245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44" t="s">
        <v>17</v>
      </c>
      <c r="C15" s="245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71" t="s">
        <v>14</v>
      </c>
      <c r="B20" s="271"/>
      <c r="C20" s="271"/>
      <c r="D20" s="271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364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388</v>
      </c>
      <c r="B7" s="251"/>
      <c r="C7" s="250" t="s">
        <v>389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390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390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390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51" t="s">
        <v>399</v>
      </c>
      <c r="B7" s="251"/>
      <c r="C7" s="250"/>
      <c r="D7" s="250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51" t="s">
        <v>118</v>
      </c>
      <c r="B7" s="251"/>
      <c r="C7" s="250" t="s">
        <v>348</v>
      </c>
      <c r="D7" s="250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235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262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277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349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6</v>
      </c>
      <c r="B7" s="251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5"/>
      <c r="B13" s="256"/>
      <c r="C13" s="256"/>
      <c r="D13" s="256"/>
      <c r="E13" s="256"/>
      <c r="F13" s="256"/>
      <c r="G13" s="256"/>
      <c r="H13" s="257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5"/>
      <c r="B23" s="256"/>
      <c r="C23" s="256"/>
      <c r="D23" s="256"/>
      <c r="E23" s="256"/>
      <c r="F23" s="256"/>
      <c r="G23" s="256"/>
      <c r="H23" s="257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5"/>
      <c r="B30" s="256"/>
      <c r="C30" s="256"/>
      <c r="D30" s="256"/>
      <c r="E30" s="256"/>
      <c r="F30" s="256"/>
      <c r="G30" s="256"/>
      <c r="H30" s="257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261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5"/>
      <c r="B41" s="256"/>
      <c r="C41" s="256"/>
      <c r="D41" s="256"/>
      <c r="E41" s="256"/>
      <c r="F41" s="256"/>
      <c r="G41" s="256"/>
      <c r="H41" s="257"/>
    </row>
    <row r="42" spans="1:8" ht="18.75" customHeight="1" x14ac:dyDescent="0.25">
      <c r="A42" s="24">
        <v>42032</v>
      </c>
      <c r="B42" s="31" t="s">
        <v>261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261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356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356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357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400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36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/>
      <c r="B7" s="251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410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401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402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403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403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404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411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412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413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415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416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367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368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369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370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371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372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369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E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 t="s">
        <v>366</v>
      </c>
      <c r="B7" s="251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246</v>
      </c>
      <c r="C10" s="31" t="s">
        <v>317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246</v>
      </c>
      <c r="C11" s="31" t="s">
        <v>317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310</v>
      </c>
      <c r="C12" s="31" t="s">
        <v>317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246</v>
      </c>
      <c r="C13" s="31" t="s">
        <v>317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310</v>
      </c>
      <c r="C15" s="31" t="s">
        <v>317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246</v>
      </c>
      <c r="C16" s="31" t="s">
        <v>317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310</v>
      </c>
      <c r="C17" s="31" t="s">
        <v>317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310</v>
      </c>
      <c r="C19" s="31" t="s">
        <v>379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310</v>
      </c>
      <c r="C20" s="31" t="s">
        <v>379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379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379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406</v>
      </c>
      <c r="C24" s="31" t="s">
        <v>379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407</v>
      </c>
      <c r="C25" s="31" t="s">
        <v>379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408</v>
      </c>
      <c r="C26" s="31" t="s">
        <v>379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317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317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379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379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379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379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379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379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310</v>
      </c>
      <c r="C37" s="31" t="s">
        <v>379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417</v>
      </c>
      <c r="C38" s="31" t="s">
        <v>379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379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282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320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283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284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285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246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287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286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288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329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287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286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286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287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288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289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288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287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286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286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288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287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286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291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291</v>
      </c>
      <c r="C36" s="16" t="s">
        <v>269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330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286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292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287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288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288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287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288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287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288</v>
      </c>
      <c r="C50" s="16" t="s">
        <v>295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288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287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286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292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293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294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296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297</v>
      </c>
      <c r="C62" s="16" t="s">
        <v>269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331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288</v>
      </c>
      <c r="C64" s="16" t="s">
        <v>295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288</v>
      </c>
      <c r="C65" s="16" t="s">
        <v>295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288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286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304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286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288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288</v>
      </c>
      <c r="C71" s="16" t="s">
        <v>295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288</v>
      </c>
      <c r="C73" s="16" t="s">
        <v>295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286</v>
      </c>
      <c r="C74" s="16" t="s">
        <v>295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286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288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306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290</v>
      </c>
      <c r="C78" s="16" t="s">
        <v>303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290</v>
      </c>
      <c r="C79" s="16" t="s">
        <v>303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290</v>
      </c>
      <c r="C80" s="16" t="s">
        <v>298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290</v>
      </c>
      <c r="C81" s="16" t="s">
        <v>300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290</v>
      </c>
      <c r="C82" s="16" t="s">
        <v>299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305</v>
      </c>
      <c r="C83" s="16" t="s">
        <v>299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301</v>
      </c>
      <c r="C84" s="16" t="s">
        <v>269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309</v>
      </c>
      <c r="C85" s="16" t="s">
        <v>269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302</v>
      </c>
      <c r="C86" s="16" t="s">
        <v>265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316</v>
      </c>
      <c r="C87" s="16" t="s">
        <v>265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308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293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307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332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288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286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288</v>
      </c>
      <c r="C97" s="16" t="s">
        <v>295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286</v>
      </c>
      <c r="C98" s="16" t="s">
        <v>295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288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286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311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288</v>
      </c>
      <c r="C102" s="16" t="s">
        <v>295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288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286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304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288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306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306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318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288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312</v>
      </c>
      <c r="C111" s="16" t="s">
        <v>269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315</v>
      </c>
      <c r="C112" s="16" t="s">
        <v>265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315</v>
      </c>
      <c r="C113" s="16" t="s">
        <v>265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316</v>
      </c>
      <c r="C114" s="16" t="s">
        <v>265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315</v>
      </c>
      <c r="C115" s="16" t="s">
        <v>265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316</v>
      </c>
      <c r="C116" s="16" t="s">
        <v>265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313</v>
      </c>
      <c r="C117" s="16" t="s">
        <v>299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333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306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319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288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306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306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306</v>
      </c>
      <c r="C127" s="16" t="s">
        <v>325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288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288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288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299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299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327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300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326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293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334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288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288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335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336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288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288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288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294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326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326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337</v>
      </c>
      <c r="C151" s="16" t="s">
        <v>326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326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299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327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328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338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286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288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379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286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288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288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286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286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288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294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294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294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294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293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326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380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328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391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286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288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286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288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306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418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419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306</v>
      </c>
      <c r="C189" s="16" t="s">
        <v>379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288</v>
      </c>
      <c r="C190" s="16" t="s">
        <v>379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286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306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288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294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328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328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392</v>
      </c>
      <c r="C197" s="16" t="s">
        <v>328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326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326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392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392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310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246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246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420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288</v>
      </c>
      <c r="C211" s="16" t="s">
        <v>379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286</v>
      </c>
      <c r="C212" s="16" t="s">
        <v>379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421</v>
      </c>
      <c r="C213" s="16" t="s">
        <v>379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328</v>
      </c>
    </row>
    <row r="214" spans="1:10" ht="20.25" customHeight="1" x14ac:dyDescent="0.25">
      <c r="A214" s="18"/>
      <c r="B214" s="16" t="s">
        <v>293</v>
      </c>
      <c r="C214" s="16" t="s">
        <v>328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422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381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320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382</v>
      </c>
      <c r="C10" s="16" t="s">
        <v>243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5"/>
  <sheetViews>
    <sheetView topLeftCell="A7" workbookViewId="0">
      <pane ySplit="3" topLeftCell="A79" activePane="bottomLeft" state="frozen"/>
      <selection activeCell="D75" sqref="D75"/>
      <selection pane="bottomLeft" activeCell="B83" sqref="B83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51" t="s">
        <v>46</v>
      </c>
      <c r="B7" s="251"/>
      <c r="C7" s="250" t="s">
        <v>42</v>
      </c>
      <c r="D7" s="250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customHeight="1" x14ac:dyDescent="0.25">
      <c r="A38" s="283" t="s">
        <v>234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customHeight="1" x14ac:dyDescent="0.25">
      <c r="A47" s="24"/>
      <c r="B47" s="25" t="s">
        <v>241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customHeight="1" x14ac:dyDescent="0.25">
      <c r="A60" s="283" t="s">
        <v>358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359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360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236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317</v>
      </c>
    </row>
    <row r="64" spans="1:9" ht="21" customHeight="1" x14ac:dyDescent="0.25">
      <c r="A64" s="24">
        <v>42271</v>
      </c>
      <c r="B64" s="31" t="s">
        <v>359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361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359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362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8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359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362</v>
      </c>
    </row>
    <row r="72" spans="1:8" ht="21" customHeight="1" x14ac:dyDescent="0.25">
      <c r="A72" s="24"/>
      <c r="B72" s="31" t="s">
        <v>236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317</v>
      </c>
    </row>
    <row r="73" spans="1:8" ht="21" customHeight="1" x14ac:dyDescent="0.25">
      <c r="A73" s="24">
        <v>42315</v>
      </c>
      <c r="B73" s="31" t="s">
        <v>395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362</v>
      </c>
    </row>
    <row r="74" spans="1:8" ht="21" customHeight="1" x14ac:dyDescent="0.25">
      <c r="A74" s="24">
        <v>42317</v>
      </c>
      <c r="B74" s="31" t="s">
        <v>395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362</v>
      </c>
    </row>
    <row r="75" spans="1:8" ht="21" customHeight="1" x14ac:dyDescent="0.25">
      <c r="A75" s="24"/>
      <c r="B75" s="31" t="s">
        <v>395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362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317</v>
      </c>
    </row>
    <row r="77" spans="1:8" ht="21" customHeight="1" x14ac:dyDescent="0.25">
      <c r="A77" s="24">
        <v>42330</v>
      </c>
      <c r="B77" s="31" t="s">
        <v>310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317</v>
      </c>
    </row>
    <row r="78" spans="1:8" ht="21" customHeight="1" x14ac:dyDescent="0.25">
      <c r="A78" s="24">
        <v>42342</v>
      </c>
      <c r="B78" s="31" t="s">
        <v>246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317</v>
      </c>
    </row>
    <row r="79" spans="1:8" ht="21" customHeight="1" x14ac:dyDescent="0.25">
      <c r="A79" s="24">
        <v>42347</v>
      </c>
      <c r="B79" s="31" t="s">
        <v>246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317</v>
      </c>
    </row>
    <row r="80" spans="1:8" ht="21" customHeight="1" x14ac:dyDescent="0.25">
      <c r="A80" s="24"/>
      <c r="B80" s="31" t="s">
        <v>420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8" si="7">IF(B80&lt;&gt;"",G79+E80-F80,0)</f>
        <v>865685.3</v>
      </c>
      <c r="H80" s="31" t="s">
        <v>317</v>
      </c>
    </row>
    <row r="81" spans="1:8" ht="21" customHeight="1" x14ac:dyDescent="0.25">
      <c r="A81" s="24">
        <v>42343</v>
      </c>
      <c r="B81" s="31" t="s">
        <v>395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8" ht="21" customHeight="1" x14ac:dyDescent="0.25">
      <c r="A82" s="24">
        <v>42348</v>
      </c>
      <c r="B82" s="31" t="s">
        <v>395</v>
      </c>
      <c r="C82" s="26">
        <v>5000</v>
      </c>
      <c r="D82" s="27">
        <v>48.5</v>
      </c>
      <c r="E82" s="27">
        <f t="shared" si="6"/>
        <v>242500</v>
      </c>
      <c r="F82" s="29"/>
      <c r="G82" s="27">
        <f t="shared" ref="G82:G97" si="8">IF(B82&lt;&gt;"",G81+E82-F82,0)</f>
        <v>1201305.3</v>
      </c>
      <c r="H82" s="24" t="s">
        <v>379</v>
      </c>
    </row>
    <row r="83" spans="1:8" ht="21" customHeight="1" x14ac:dyDescent="0.25">
      <c r="A83" s="24">
        <v>42373</v>
      </c>
      <c r="B83" s="31" t="s">
        <v>236</v>
      </c>
      <c r="C83" s="26">
        <v>6519</v>
      </c>
      <c r="D83" s="27">
        <v>6</v>
      </c>
      <c r="E83" s="27">
        <f t="shared" si="6"/>
        <v>39114</v>
      </c>
      <c r="F83" s="29"/>
      <c r="G83" s="27">
        <f t="shared" si="8"/>
        <v>1240419.3</v>
      </c>
      <c r="H83" s="31" t="s">
        <v>317</v>
      </c>
    </row>
    <row r="84" spans="1:8" ht="21" customHeight="1" x14ac:dyDescent="0.25">
      <c r="A84" s="24">
        <v>42374</v>
      </c>
      <c r="B84" s="31" t="s">
        <v>236</v>
      </c>
      <c r="C84" s="26">
        <v>6394</v>
      </c>
      <c r="D84" s="27">
        <v>5.6</v>
      </c>
      <c r="E84" s="27">
        <f t="shared" si="6"/>
        <v>35806.399999999994</v>
      </c>
      <c r="F84" s="29"/>
      <c r="G84" s="27">
        <f t="shared" si="8"/>
        <v>1276225.7</v>
      </c>
      <c r="H84" s="24" t="s">
        <v>379</v>
      </c>
    </row>
    <row r="85" spans="1:8" ht="21" customHeight="1" x14ac:dyDescent="0.25">
      <c r="A85" s="24">
        <v>42375</v>
      </c>
      <c r="B85" s="31" t="s">
        <v>236</v>
      </c>
      <c r="C85" s="26">
        <v>6709</v>
      </c>
      <c r="D85" s="27">
        <v>5.6</v>
      </c>
      <c r="E85" s="27">
        <f t="shared" si="6"/>
        <v>37570.399999999994</v>
      </c>
      <c r="F85" s="29"/>
      <c r="G85" s="27">
        <f t="shared" si="8"/>
        <v>1313796.0999999999</v>
      </c>
      <c r="H85" s="31" t="s">
        <v>317</v>
      </c>
    </row>
    <row r="86" spans="1:8" ht="21" customHeight="1" x14ac:dyDescent="0.25">
      <c r="A86" s="24">
        <v>42376</v>
      </c>
      <c r="B86" s="31" t="s">
        <v>236</v>
      </c>
      <c r="C86" s="26">
        <v>9017</v>
      </c>
      <c r="D86" s="27">
        <v>5.8</v>
      </c>
      <c r="E86" s="27">
        <f t="shared" si="6"/>
        <v>52298.6</v>
      </c>
      <c r="F86" s="29"/>
      <c r="G86" s="27">
        <f t="shared" si="8"/>
        <v>1366094.7</v>
      </c>
      <c r="H86" s="24" t="s">
        <v>379</v>
      </c>
    </row>
    <row r="87" spans="1:8" ht="21" customHeight="1" x14ac:dyDescent="0.25">
      <c r="A87" s="24">
        <v>42389</v>
      </c>
      <c r="B87" s="31" t="s">
        <v>236</v>
      </c>
      <c r="C87" s="26">
        <v>17322</v>
      </c>
      <c r="D87" s="27">
        <v>6.5</v>
      </c>
      <c r="E87" s="27">
        <f t="shared" si="6"/>
        <v>112593</v>
      </c>
      <c r="F87" s="29"/>
      <c r="G87" s="27">
        <f t="shared" si="8"/>
        <v>1478687.7</v>
      </c>
      <c r="H87" s="24" t="s">
        <v>379</v>
      </c>
    </row>
    <row r="88" spans="1:8" ht="21" customHeight="1" x14ac:dyDescent="0.25">
      <c r="A88" s="24">
        <v>42390</v>
      </c>
      <c r="B88" s="31" t="s">
        <v>236</v>
      </c>
      <c r="C88" s="26">
        <v>22649</v>
      </c>
      <c r="D88" s="27">
        <v>6</v>
      </c>
      <c r="E88" s="27">
        <f t="shared" si="6"/>
        <v>135894</v>
      </c>
      <c r="F88" s="29"/>
      <c r="G88" s="27">
        <f t="shared" si="8"/>
        <v>1614581.7</v>
      </c>
      <c r="H88" s="24" t="s">
        <v>379</v>
      </c>
    </row>
    <row r="89" spans="1:8" ht="21" customHeight="1" x14ac:dyDescent="0.25">
      <c r="A89" s="24">
        <v>42360</v>
      </c>
      <c r="B89" s="31" t="s">
        <v>17</v>
      </c>
      <c r="C89" s="26"/>
      <c r="D89" s="27"/>
      <c r="E89" s="27">
        <f t="shared" si="6"/>
        <v>0</v>
      </c>
      <c r="F89" s="29">
        <v>400000</v>
      </c>
      <c r="G89" s="27">
        <f t="shared" si="8"/>
        <v>1214581.7</v>
      </c>
      <c r="H89" s="24"/>
    </row>
    <row r="90" spans="1:8" ht="21" customHeight="1" x14ac:dyDescent="0.25">
      <c r="A90" s="24">
        <v>42374</v>
      </c>
      <c r="B90" s="31" t="s">
        <v>17</v>
      </c>
      <c r="C90" s="26"/>
      <c r="D90" s="27"/>
      <c r="E90" s="27">
        <f t="shared" si="6"/>
        <v>0</v>
      </c>
      <c r="F90" s="29">
        <v>200000</v>
      </c>
      <c r="G90" s="27">
        <f t="shared" si="8"/>
        <v>1014581.7</v>
      </c>
      <c r="H90" s="24"/>
    </row>
    <row r="91" spans="1:8" ht="21" customHeight="1" x14ac:dyDescent="0.25">
      <c r="A91" s="24"/>
      <c r="B91" s="31"/>
      <c r="C91" s="26"/>
      <c r="D91" s="27"/>
      <c r="E91" s="27">
        <f t="shared" si="6"/>
        <v>0</v>
      </c>
      <c r="F91" s="29"/>
      <c r="G91" s="27">
        <f t="shared" si="8"/>
        <v>0</v>
      </c>
      <c r="H91" s="24"/>
    </row>
    <row r="92" spans="1:8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8"/>
        <v>0</v>
      </c>
      <c r="H92" s="24"/>
    </row>
    <row r="93" spans="1:8" ht="21" customHeight="1" x14ac:dyDescent="0.25">
      <c r="A93" s="24"/>
      <c r="B93" s="31"/>
      <c r="C93" s="26"/>
      <c r="D93" s="27"/>
      <c r="E93" s="27">
        <f t="shared" ref="E93:E97" si="9">C93*D93</f>
        <v>0</v>
      </c>
      <c r="F93" s="29"/>
      <c r="G93" s="27">
        <f t="shared" si="8"/>
        <v>0</v>
      </c>
      <c r="H93" s="24"/>
    </row>
    <row r="94" spans="1:8" ht="21" customHeight="1" x14ac:dyDescent="0.25">
      <c r="A94" s="24"/>
      <c r="B94" s="31"/>
      <c r="C94" s="26"/>
      <c r="D94" s="27"/>
      <c r="E94" s="27">
        <f t="shared" si="9"/>
        <v>0</v>
      </c>
      <c r="F94" s="29"/>
      <c r="G94" s="27">
        <f t="shared" si="8"/>
        <v>0</v>
      </c>
      <c r="H94" s="24"/>
    </row>
    <row r="95" spans="1:8" ht="21" customHeight="1" x14ac:dyDescent="0.25">
      <c r="A95" s="24"/>
      <c r="B95" s="31"/>
      <c r="C95" s="26"/>
      <c r="D95" s="27"/>
      <c r="E95" s="27">
        <f t="shared" si="9"/>
        <v>0</v>
      </c>
      <c r="F95" s="29"/>
      <c r="G95" s="27">
        <f t="shared" si="8"/>
        <v>0</v>
      </c>
      <c r="H95" s="24"/>
    </row>
    <row r="96" spans="1:8" ht="21" customHeight="1" x14ac:dyDescent="0.25">
      <c r="A96" s="24"/>
      <c r="B96" s="31"/>
      <c r="C96" s="26"/>
      <c r="D96" s="27"/>
      <c r="E96" s="27">
        <f t="shared" si="9"/>
        <v>0</v>
      </c>
      <c r="F96" s="29"/>
      <c r="G96" s="27">
        <f t="shared" si="8"/>
        <v>0</v>
      </c>
      <c r="H96" s="24"/>
    </row>
    <row r="97" spans="1:9" ht="21" customHeight="1" x14ac:dyDescent="0.25">
      <c r="A97" s="24"/>
      <c r="B97" s="31"/>
      <c r="C97" s="26"/>
      <c r="D97" s="27"/>
      <c r="E97" s="27">
        <f t="shared" si="9"/>
        <v>0</v>
      </c>
      <c r="F97" s="29"/>
      <c r="G97" s="27">
        <f t="shared" si="8"/>
        <v>0</v>
      </c>
      <c r="H97" s="24"/>
    </row>
    <row r="98" spans="1:9" ht="21" customHeight="1" x14ac:dyDescent="0.25">
      <c r="A98" s="24"/>
      <c r="B98" s="31"/>
      <c r="C98" s="26"/>
      <c r="D98" s="27"/>
      <c r="E98" s="27">
        <f t="shared" si="6"/>
        <v>0</v>
      </c>
      <c r="F98" s="29"/>
      <c r="G98" s="27">
        <f t="shared" si="7"/>
        <v>0</v>
      </c>
      <c r="H98" s="24"/>
    </row>
    <row r="99" spans="1:9" s="37" customFormat="1" ht="21.75" customHeight="1" x14ac:dyDescent="0.25">
      <c r="A99" s="246" t="s">
        <v>14</v>
      </c>
      <c r="B99" s="246"/>
      <c r="C99" s="246"/>
      <c r="D99" s="246"/>
      <c r="E99" s="68">
        <f>SUM(E11:E98)+G10</f>
        <v>6233758.6000000006</v>
      </c>
      <c r="F99" s="68">
        <f>SUM(F11:F98)+H10</f>
        <v>5219176.9000000004</v>
      </c>
      <c r="G99" s="68">
        <f>(E99-F99)</f>
        <v>1014581.7000000002</v>
      </c>
      <c r="H99" s="69"/>
    </row>
    <row r="101" spans="1:9" s="111" customFormat="1" ht="21" customHeight="1" x14ac:dyDescent="0.25">
      <c r="A101" s="108"/>
      <c r="B101" s="114" t="s">
        <v>95</v>
      </c>
      <c r="C101" s="109"/>
      <c r="D101" s="110"/>
      <c r="E101" s="285">
        <f>G99*1000</f>
        <v>1014581700.0000002</v>
      </c>
      <c r="F101" s="285"/>
      <c r="G101" s="115" t="s">
        <v>84</v>
      </c>
      <c r="H101" s="110"/>
      <c r="I101" s="110"/>
    </row>
    <row r="102" spans="1:9" s="111" customFormat="1" ht="21" customHeight="1" x14ac:dyDescent="0.25">
      <c r="A102" s="108"/>
      <c r="B102" s="114" t="s">
        <v>85</v>
      </c>
      <c r="C102" s="112" t="e">
        <f ca="1">[1]!VND(E101, TRUE)</f>
        <v>#NAME?</v>
      </c>
      <c r="D102" s="110"/>
      <c r="E102" s="110"/>
      <c r="F102" s="113"/>
      <c r="G102" s="110"/>
      <c r="H102" s="110"/>
      <c r="I102" s="110"/>
    </row>
    <row r="104" spans="1:9" ht="15.75" customHeight="1" x14ac:dyDescent="0.25">
      <c r="E104" s="286" t="s">
        <v>89</v>
      </c>
      <c r="F104" s="286"/>
      <c r="G104" s="286"/>
      <c r="H104" s="286"/>
    </row>
    <row r="105" spans="1:9" ht="21.75" customHeight="1" x14ac:dyDescent="0.25">
      <c r="A105" s="15" t="s">
        <v>81</v>
      </c>
      <c r="B105" s="14"/>
      <c r="E105" s="282" t="s">
        <v>82</v>
      </c>
      <c r="F105" s="282"/>
      <c r="G105" s="282"/>
      <c r="H105" s="282"/>
    </row>
  </sheetData>
  <autoFilter ref="A9:H9"/>
  <mergeCells count="15">
    <mergeCell ref="E105:H105"/>
    <mergeCell ref="A99:D99"/>
    <mergeCell ref="A10:F10"/>
    <mergeCell ref="E101:F101"/>
    <mergeCell ref="E104:H104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324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321</v>
      </c>
      <c r="C12" s="18" t="s">
        <v>317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322</v>
      </c>
      <c r="C13" s="18" t="s">
        <v>317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246</v>
      </c>
      <c r="C14" s="18" t="s">
        <v>317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310</v>
      </c>
      <c r="C15" s="18" t="s">
        <v>317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321</v>
      </c>
      <c r="C16" s="18" t="s">
        <v>317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321</v>
      </c>
      <c r="C19" s="18" t="s">
        <v>317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310</v>
      </c>
      <c r="C20" s="18" t="s">
        <v>317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321</v>
      </c>
      <c r="C21" s="18" t="s">
        <v>317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322</v>
      </c>
      <c r="C22" s="18" t="s">
        <v>317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310</v>
      </c>
      <c r="C23" s="18" t="s">
        <v>317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310</v>
      </c>
      <c r="C24" s="18" t="s">
        <v>317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321</v>
      </c>
      <c r="C25" s="18" t="s">
        <v>317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242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242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246</v>
      </c>
      <c r="C32" s="18" t="s">
        <v>317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310</v>
      </c>
      <c r="C33" s="18" t="s">
        <v>317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310</v>
      </c>
      <c r="C35" s="18" t="s">
        <v>317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310</v>
      </c>
      <c r="C36" s="18" t="s">
        <v>317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246</v>
      </c>
      <c r="C37" s="18" t="s">
        <v>317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242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323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242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293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242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242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242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242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317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287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363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286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286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286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293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286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287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286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286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242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373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369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314</v>
      </c>
      <c r="B7" s="270"/>
      <c r="C7" s="250"/>
      <c r="D7" s="250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315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317</v>
      </c>
    </row>
    <row r="11" spans="1:9" ht="19.5" customHeight="1" x14ac:dyDescent="0.25">
      <c r="A11" s="24">
        <v>42161</v>
      </c>
      <c r="B11" s="31" t="s">
        <v>316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317</v>
      </c>
    </row>
    <row r="12" spans="1:9" ht="19.5" customHeight="1" x14ac:dyDescent="0.25">
      <c r="A12" s="24">
        <v>42162</v>
      </c>
      <c r="B12" s="31" t="s">
        <v>316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317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316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315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315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317</v>
      </c>
    </row>
    <row r="18" spans="1:9" ht="19.5" customHeight="1" x14ac:dyDescent="0.25">
      <c r="A18" s="24">
        <v>42194</v>
      </c>
      <c r="B18" s="31" t="s">
        <v>315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317</v>
      </c>
    </row>
    <row r="19" spans="1:9" ht="19.5" customHeight="1" x14ac:dyDescent="0.25">
      <c r="A19" s="24">
        <v>42197</v>
      </c>
      <c r="B19" s="31" t="s">
        <v>316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317</v>
      </c>
    </row>
    <row r="20" spans="1:9" ht="19.5" customHeight="1" x14ac:dyDescent="0.25">
      <c r="A20" s="24"/>
      <c r="B20" s="31" t="s">
        <v>315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317</v>
      </c>
    </row>
    <row r="21" spans="1:9" ht="19.5" customHeight="1" x14ac:dyDescent="0.25">
      <c r="A21" s="24">
        <v>42185</v>
      </c>
      <c r="B21" s="31" t="s">
        <v>316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317</v>
      </c>
    </row>
    <row r="22" spans="1:9" ht="19.5" customHeight="1" x14ac:dyDescent="0.25">
      <c r="A22" s="24">
        <v>42214</v>
      </c>
      <c r="B22" s="31" t="s">
        <v>316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317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374</v>
      </c>
      <c r="B7" s="251"/>
      <c r="C7" s="250" t="s">
        <v>375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376</v>
      </c>
      <c r="B7" s="251"/>
      <c r="C7" s="250" t="s">
        <v>31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377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15"/>
      <c r="D3" s="247" t="s">
        <v>41</v>
      </c>
      <c r="E3" s="247"/>
      <c r="F3" s="247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51" t="s">
        <v>386</v>
      </c>
      <c r="B7" s="251"/>
      <c r="C7" s="214"/>
      <c r="D7" s="250" t="s">
        <v>28</v>
      </c>
      <c r="E7" s="250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317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317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387</v>
      </c>
      <c r="C13" s="31" t="s">
        <v>379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379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317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317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392</v>
      </c>
      <c r="C17" s="31" t="s">
        <v>317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409</v>
      </c>
      <c r="C18" s="31" t="s">
        <v>317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393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394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B38"/>
  <sheetViews>
    <sheetView tabSelected="1" topLeftCell="C4" workbookViewId="0">
      <selection activeCell="C6" sqref="C6:L6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10.5703125" style="88" customWidth="1"/>
    <col min="14" max="14" width="32" style="88" customWidth="1"/>
    <col min="15" max="16" width="27.140625" style="88" customWidth="1"/>
    <col min="17" max="17" width="26.140625" style="80" customWidth="1"/>
    <col min="18" max="16384" width="21.7109375" style="80"/>
  </cols>
  <sheetData>
    <row r="1" spans="1:54" s="90" customFormat="1" ht="45" customHeight="1" x14ac:dyDescent="0.25">
      <c r="A1" s="91" t="s">
        <v>49</v>
      </c>
      <c r="B1" s="89" t="s">
        <v>50</v>
      </c>
      <c r="C1" s="90" t="s">
        <v>434</v>
      </c>
      <c r="D1" s="90" t="s">
        <v>227</v>
      </c>
      <c r="E1" s="90" t="s">
        <v>435</v>
      </c>
      <c r="F1" s="90" t="s">
        <v>218</v>
      </c>
      <c r="G1" s="90" t="s">
        <v>219</v>
      </c>
      <c r="H1" s="90" t="s">
        <v>223</v>
      </c>
      <c r="I1" s="90" t="s">
        <v>436</v>
      </c>
      <c r="J1" s="90" t="s">
        <v>437</v>
      </c>
      <c r="P1" s="90" t="s">
        <v>52</v>
      </c>
      <c r="Q1" s="90" t="s">
        <v>53</v>
      </c>
      <c r="R1" s="90" t="s">
        <v>187</v>
      </c>
      <c r="S1" s="90" t="s">
        <v>100</v>
      </c>
      <c r="T1" s="90" t="s">
        <v>183</v>
      </c>
      <c r="U1" s="90" t="s">
        <v>184</v>
      </c>
      <c r="V1" s="90" t="s">
        <v>51</v>
      </c>
      <c r="W1" s="90" t="s">
        <v>178</v>
      </c>
      <c r="X1" s="90" t="s">
        <v>54</v>
      </c>
      <c r="Y1" s="90" t="s">
        <v>55</v>
      </c>
      <c r="Z1" s="90" t="s">
        <v>56</v>
      </c>
      <c r="AA1" s="90" t="s">
        <v>7</v>
      </c>
      <c r="AB1" s="90" t="s">
        <v>62</v>
      </c>
      <c r="AC1" s="90" t="s">
        <v>64</v>
      </c>
      <c r="AD1" s="90" t="s">
        <v>69</v>
      </c>
      <c r="AE1" s="90" t="s">
        <v>83</v>
      </c>
      <c r="AF1" s="90" t="s">
        <v>87</v>
      </c>
      <c r="AG1" s="90" t="s">
        <v>90</v>
      </c>
      <c r="AH1" s="90" t="s">
        <v>91</v>
      </c>
      <c r="AI1" s="90" t="s">
        <v>11</v>
      </c>
      <c r="AJ1" s="90" t="s">
        <v>12</v>
      </c>
      <c r="AK1" s="90" t="s">
        <v>92</v>
      </c>
      <c r="AL1" s="90" t="s">
        <v>10</v>
      </c>
      <c r="AM1" s="90" t="s">
        <v>61</v>
      </c>
      <c r="AN1" s="90" t="s">
        <v>98</v>
      </c>
      <c r="AO1" s="90" t="s">
        <v>99</v>
      </c>
      <c r="AP1" s="90" t="s">
        <v>105</v>
      </c>
      <c r="AQ1" s="90" t="s">
        <v>110</v>
      </c>
      <c r="AR1" s="90" t="s">
        <v>114</v>
      </c>
      <c r="AS1" s="90" t="s">
        <v>117</v>
      </c>
      <c r="AT1" s="90" t="s">
        <v>116</v>
      </c>
      <c r="AU1" s="90" t="s">
        <v>119</v>
      </c>
      <c r="AV1" s="90" t="s">
        <v>149</v>
      </c>
      <c r="AW1" s="90" t="s">
        <v>147</v>
      </c>
      <c r="AX1" s="90" t="s">
        <v>148</v>
      </c>
      <c r="AY1" s="90" t="s">
        <v>150</v>
      </c>
      <c r="AZ1" s="90" t="s">
        <v>153</v>
      </c>
      <c r="BA1" s="90" t="s">
        <v>154</v>
      </c>
      <c r="BB1" s="90" t="s">
        <v>159</v>
      </c>
    </row>
    <row r="2" spans="1:54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 t="s">
        <v>190</v>
      </c>
      <c r="P2" s="157" t="s">
        <v>191</v>
      </c>
      <c r="Q2" s="157"/>
      <c r="R2" s="157" t="s">
        <v>192</v>
      </c>
      <c r="AK2" s="156" t="s">
        <v>121</v>
      </c>
      <c r="AL2" s="156" t="s">
        <v>122</v>
      </c>
      <c r="AM2" s="157" t="s">
        <v>123</v>
      </c>
      <c r="AN2" s="157" t="s">
        <v>124</v>
      </c>
      <c r="AO2" s="157" t="s">
        <v>125</v>
      </c>
      <c r="AP2" s="156" t="s">
        <v>126</v>
      </c>
      <c r="AQ2" s="156" t="s">
        <v>121</v>
      </c>
      <c r="AR2" s="156" t="s">
        <v>122</v>
      </c>
      <c r="AS2" s="157" t="s">
        <v>123</v>
      </c>
      <c r="AT2" s="157" t="s">
        <v>124</v>
      </c>
      <c r="AU2" s="157" t="s">
        <v>125</v>
      </c>
      <c r="AV2" s="156" t="s">
        <v>126</v>
      </c>
    </row>
    <row r="3" spans="1:54" ht="18" customHeight="1" x14ac:dyDescent="0.25"/>
    <row r="4" spans="1:54" s="133" customFormat="1" ht="45.75" customHeight="1" x14ac:dyDescent="0.25">
      <c r="B4" s="90"/>
      <c r="C4" s="90" t="s">
        <v>441</v>
      </c>
      <c r="D4" s="90" t="s">
        <v>442</v>
      </c>
      <c r="E4" s="90" t="s">
        <v>443</v>
      </c>
      <c r="F4" s="90" t="s">
        <v>438</v>
      </c>
      <c r="G4" s="90" t="s">
        <v>439</v>
      </c>
      <c r="H4" s="90" t="s">
        <v>440</v>
      </c>
      <c r="I4" s="90" t="s">
        <v>444</v>
      </c>
      <c r="J4" s="90"/>
      <c r="K4" s="90"/>
      <c r="L4" s="90"/>
      <c r="M4" s="90"/>
      <c r="N4" s="90"/>
      <c r="O4" s="90"/>
      <c r="P4" s="90"/>
      <c r="AK4" s="133" t="s">
        <v>121</v>
      </c>
      <c r="AL4" s="133" t="s">
        <v>122</v>
      </c>
      <c r="AM4" s="90" t="s">
        <v>123</v>
      </c>
      <c r="AN4" s="90" t="s">
        <v>124</v>
      </c>
      <c r="AO4" s="90" t="s">
        <v>125</v>
      </c>
      <c r="AP4" s="133" t="s">
        <v>126</v>
      </c>
      <c r="AQ4" s="133" t="s">
        <v>121</v>
      </c>
      <c r="AR4" s="133" t="s">
        <v>122</v>
      </c>
      <c r="AS4" s="90" t="s">
        <v>123</v>
      </c>
      <c r="AT4" s="90" t="s">
        <v>124</v>
      </c>
      <c r="AU4" s="90" t="s">
        <v>125</v>
      </c>
      <c r="AV4" s="133" t="s">
        <v>126</v>
      </c>
    </row>
    <row r="5" spans="1:54" ht="18" customHeight="1" x14ac:dyDescent="0.25"/>
    <row r="6" spans="1:54" s="133" customFormat="1" ht="45.75" customHeight="1" x14ac:dyDescent="0.25">
      <c r="C6" s="90" t="s">
        <v>83</v>
      </c>
      <c r="D6" s="90" t="s">
        <v>83</v>
      </c>
      <c r="E6" s="90" t="s">
        <v>83</v>
      </c>
      <c r="F6" s="90" t="s">
        <v>83</v>
      </c>
      <c r="G6" s="90" t="s">
        <v>83</v>
      </c>
      <c r="H6" s="90" t="s">
        <v>209</v>
      </c>
      <c r="I6" s="90" t="s">
        <v>209</v>
      </c>
      <c r="J6" s="90" t="s">
        <v>209</v>
      </c>
      <c r="K6" s="90" t="s">
        <v>209</v>
      </c>
      <c r="L6" s="90" t="s">
        <v>209</v>
      </c>
      <c r="M6" s="90"/>
      <c r="N6" s="90"/>
      <c r="O6" s="90"/>
      <c r="P6" s="90"/>
      <c r="AK6" s="133" t="s">
        <v>121</v>
      </c>
      <c r="AL6" s="133" t="s">
        <v>122</v>
      </c>
      <c r="AM6" s="90" t="s">
        <v>123</v>
      </c>
      <c r="AN6" s="90" t="s">
        <v>124</v>
      </c>
      <c r="AO6" s="90" t="s">
        <v>125</v>
      </c>
      <c r="AP6" s="133" t="s">
        <v>126</v>
      </c>
      <c r="AQ6" s="133" t="s">
        <v>121</v>
      </c>
      <c r="AR6" s="133" t="s">
        <v>122</v>
      </c>
      <c r="AS6" s="90" t="s">
        <v>123</v>
      </c>
      <c r="AT6" s="90" t="s">
        <v>124</v>
      </c>
      <c r="AU6" s="90" t="s">
        <v>125</v>
      </c>
      <c r="AV6" s="133" t="s">
        <v>126</v>
      </c>
    </row>
    <row r="7" spans="1:54" ht="18" customHeight="1" x14ac:dyDescent="0.25"/>
    <row r="8" spans="1:54" s="133" customFormat="1" ht="45.75" customHeight="1" x14ac:dyDescent="0.25">
      <c r="C8" s="90" t="s">
        <v>211</v>
      </c>
      <c r="D8" s="90" t="s">
        <v>213</v>
      </c>
      <c r="E8" s="90" t="s">
        <v>214</v>
      </c>
      <c r="F8" s="90" t="s">
        <v>215</v>
      </c>
      <c r="G8" s="90" t="s">
        <v>216</v>
      </c>
      <c r="H8" s="90" t="s">
        <v>217</v>
      </c>
      <c r="I8" s="90" t="s">
        <v>218</v>
      </c>
      <c r="J8" s="90" t="s">
        <v>219</v>
      </c>
      <c r="K8" s="90" t="s">
        <v>220</v>
      </c>
      <c r="L8" s="90" t="s">
        <v>221</v>
      </c>
      <c r="M8" s="90"/>
      <c r="N8" s="90"/>
      <c r="O8" s="90"/>
      <c r="P8" s="90"/>
      <c r="AK8" s="133" t="s">
        <v>121</v>
      </c>
      <c r="AL8" s="133" t="s">
        <v>122</v>
      </c>
      <c r="AM8" s="90" t="s">
        <v>123</v>
      </c>
      <c r="AN8" s="90" t="s">
        <v>124</v>
      </c>
      <c r="AO8" s="90" t="s">
        <v>125</v>
      </c>
      <c r="AP8" s="133" t="s">
        <v>126</v>
      </c>
      <c r="AQ8" s="133" t="s">
        <v>121</v>
      </c>
      <c r="AR8" s="133" t="s">
        <v>122</v>
      </c>
      <c r="AS8" s="90" t="s">
        <v>123</v>
      </c>
      <c r="AT8" s="90" t="s">
        <v>124</v>
      </c>
      <c r="AU8" s="90" t="s">
        <v>125</v>
      </c>
      <c r="AV8" s="133" t="s">
        <v>126</v>
      </c>
    </row>
    <row r="9" spans="1:54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AM9" s="90"/>
      <c r="AN9" s="90"/>
      <c r="AO9" s="90"/>
      <c r="AS9" s="90"/>
      <c r="AT9" s="90"/>
      <c r="AU9" s="90"/>
    </row>
    <row r="10" spans="1:54" s="133" customFormat="1" ht="45.75" customHeight="1" x14ac:dyDescent="0.25">
      <c r="C10" s="90" t="s">
        <v>251</v>
      </c>
      <c r="D10" s="90" t="s">
        <v>212</v>
      </c>
      <c r="E10" s="90" t="s">
        <v>224</v>
      </c>
      <c r="F10" s="90" t="s">
        <v>225</v>
      </c>
      <c r="G10" s="90" t="s">
        <v>226</v>
      </c>
      <c r="H10" s="90" t="s">
        <v>227</v>
      </c>
      <c r="I10" s="90" t="s">
        <v>228</v>
      </c>
      <c r="J10" s="90" t="s">
        <v>229</v>
      </c>
      <c r="K10" s="90" t="s">
        <v>230</v>
      </c>
      <c r="L10" s="90" t="s">
        <v>231</v>
      </c>
      <c r="M10" s="90"/>
      <c r="N10" s="90"/>
      <c r="O10" s="90"/>
      <c r="P10" s="90"/>
      <c r="AM10" s="90"/>
      <c r="AN10" s="90"/>
      <c r="AO10" s="90"/>
      <c r="AS10" s="90"/>
      <c r="AT10" s="90"/>
      <c r="AU10" s="90"/>
    </row>
    <row r="11" spans="1:54" ht="18" customHeight="1" x14ac:dyDescent="0.25"/>
    <row r="12" spans="1:54" s="133" customFormat="1" ht="45.75" customHeight="1" x14ac:dyDescent="0.25">
      <c r="C12" s="133" t="s">
        <v>222</v>
      </c>
      <c r="D12" s="90" t="s">
        <v>223</v>
      </c>
      <c r="E12" s="90" t="s">
        <v>237</v>
      </c>
      <c r="F12" s="90" t="s">
        <v>61</v>
      </c>
      <c r="G12" s="90" t="s">
        <v>238</v>
      </c>
      <c r="H12" s="90" t="s">
        <v>259</v>
      </c>
      <c r="I12" s="90" t="s">
        <v>253</v>
      </c>
      <c r="J12" s="90" t="s">
        <v>254</v>
      </c>
      <c r="K12" s="90" t="s">
        <v>239</v>
      </c>
      <c r="L12" s="90" t="s">
        <v>240</v>
      </c>
      <c r="M12" s="90"/>
      <c r="N12" s="90"/>
      <c r="O12" s="90"/>
      <c r="P12" s="90"/>
      <c r="AK12" s="133" t="s">
        <v>121</v>
      </c>
      <c r="AL12" s="133" t="s">
        <v>122</v>
      </c>
      <c r="AM12" s="90" t="s">
        <v>123</v>
      </c>
      <c r="AN12" s="90" t="s">
        <v>124</v>
      </c>
      <c r="AO12" s="90" t="s">
        <v>125</v>
      </c>
      <c r="AP12" s="133" t="s">
        <v>126</v>
      </c>
      <c r="AQ12" s="133" t="s">
        <v>121</v>
      </c>
      <c r="AR12" s="133" t="s">
        <v>122</v>
      </c>
      <c r="AS12" s="90" t="s">
        <v>123</v>
      </c>
      <c r="AT12" s="90" t="s">
        <v>124</v>
      </c>
      <c r="AU12" s="90" t="s">
        <v>125</v>
      </c>
      <c r="AV12" s="133" t="s">
        <v>126</v>
      </c>
    </row>
    <row r="13" spans="1:54" ht="18" customHeight="1" x14ac:dyDescent="0.25"/>
    <row r="14" spans="1:54" ht="42" customHeight="1" x14ac:dyDescent="0.25">
      <c r="C14" s="90" t="s">
        <v>270</v>
      </c>
      <c r="D14" s="90" t="s">
        <v>271</v>
      </c>
      <c r="E14" s="90" t="s">
        <v>210</v>
      </c>
      <c r="F14" s="90" t="s">
        <v>187</v>
      </c>
      <c r="G14" s="90" t="s">
        <v>272</v>
      </c>
      <c r="H14" s="90" t="s">
        <v>273</v>
      </c>
      <c r="I14" s="90" t="s">
        <v>274</v>
      </c>
      <c r="J14" s="90" t="s">
        <v>237</v>
      </c>
      <c r="K14" s="90" t="s">
        <v>275</v>
      </c>
      <c r="L14" s="90" t="s">
        <v>276</v>
      </c>
    </row>
    <row r="15" spans="1:54" ht="18" customHeight="1" x14ac:dyDescent="0.25"/>
    <row r="16" spans="1:54" ht="42" customHeight="1" x14ac:dyDescent="0.25">
      <c r="C16" s="90" t="s">
        <v>383</v>
      </c>
      <c r="D16" s="90" t="s">
        <v>384</v>
      </c>
      <c r="E16" s="90" t="s">
        <v>385</v>
      </c>
      <c r="F16" s="90" t="s">
        <v>383</v>
      </c>
      <c r="G16" s="90" t="s">
        <v>384</v>
      </c>
      <c r="H16" s="90" t="s">
        <v>385</v>
      </c>
      <c r="I16" s="90" t="s">
        <v>383</v>
      </c>
      <c r="J16" s="90" t="s">
        <v>384</v>
      </c>
      <c r="K16" s="90" t="s">
        <v>385</v>
      </c>
      <c r="L16" s="90" t="s">
        <v>339</v>
      </c>
    </row>
    <row r="17" spans="8:39" ht="18" customHeight="1" x14ac:dyDescent="0.25"/>
    <row r="18" spans="8:39" x14ac:dyDescent="0.25">
      <c r="AK18" s="134" t="s">
        <v>13</v>
      </c>
    </row>
    <row r="20" spans="8:39" ht="15.75" thickBot="1" x14ac:dyDescent="0.3">
      <c r="AK20" s="135"/>
      <c r="AL20" s="135"/>
    </row>
    <row r="21" spans="8:39" s="139" customFormat="1" ht="80.25" customHeight="1" thickTop="1" x14ac:dyDescent="0.5">
      <c r="N21" s="157" t="s">
        <v>430</v>
      </c>
      <c r="O21" s="157" t="s">
        <v>432</v>
      </c>
      <c r="P21" s="157" t="s">
        <v>433</v>
      </c>
      <c r="AK21" s="136" t="s">
        <v>127</v>
      </c>
      <c r="AL21" s="136" t="s">
        <v>127</v>
      </c>
      <c r="AM21" s="136" t="s">
        <v>127</v>
      </c>
    </row>
    <row r="22" spans="8:39" s="139" customFormat="1" ht="19.5" customHeight="1" x14ac:dyDescent="0.5">
      <c r="N22" s="183"/>
      <c r="O22" s="183"/>
      <c r="P22" s="183"/>
      <c r="AK22" s="184"/>
      <c r="AL22" s="184"/>
      <c r="AM22" s="184"/>
    </row>
    <row r="23" spans="8:39" s="140" customFormat="1" ht="80.25" customHeight="1" thickBot="1" x14ac:dyDescent="0.3">
      <c r="H23" s="141"/>
      <c r="I23" s="141"/>
      <c r="J23" s="141"/>
      <c r="K23" s="141"/>
      <c r="L23" s="141"/>
      <c r="M23" s="141"/>
      <c r="N23" s="157" t="s">
        <v>431</v>
      </c>
      <c r="O23" s="157" t="s">
        <v>192</v>
      </c>
      <c r="P23" s="157"/>
      <c r="AK23" s="137" t="s">
        <v>141</v>
      </c>
      <c r="AL23" s="137" t="s">
        <v>142</v>
      </c>
      <c r="AM23" s="137" t="s">
        <v>143</v>
      </c>
    </row>
    <row r="24" spans="8:39" s="139" customFormat="1" ht="42.75" customHeight="1" thickTop="1" x14ac:dyDescent="0.5">
      <c r="AK24" s="136" t="s">
        <v>127</v>
      </c>
      <c r="AL24" s="136" t="s">
        <v>127</v>
      </c>
      <c r="AM24" s="136" t="s">
        <v>127</v>
      </c>
    </row>
    <row r="25" spans="8:39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AK25" s="137" t="s">
        <v>146</v>
      </c>
      <c r="AL25" s="137" t="s">
        <v>145</v>
      </c>
      <c r="AM25" s="137" t="s">
        <v>144</v>
      </c>
    </row>
    <row r="26" spans="8:39" s="139" customFormat="1" ht="42.75" customHeight="1" thickTop="1" x14ac:dyDescent="0.5">
      <c r="AK26" s="136" t="s">
        <v>128</v>
      </c>
      <c r="AL26" s="136" t="s">
        <v>128</v>
      </c>
      <c r="AM26" s="136" t="s">
        <v>128</v>
      </c>
    </row>
    <row r="27" spans="8:39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AK27" s="137" t="s">
        <v>141</v>
      </c>
      <c r="AL27" s="137" t="s">
        <v>142</v>
      </c>
      <c r="AM27" s="137" t="s">
        <v>143</v>
      </c>
    </row>
    <row r="28" spans="8:39" s="138" customFormat="1" ht="42.75" customHeight="1" thickTop="1" x14ac:dyDescent="0.55000000000000004">
      <c r="AK28" s="136" t="s">
        <v>128</v>
      </c>
      <c r="AL28" s="136" t="s">
        <v>128</v>
      </c>
      <c r="AM28" s="136" t="s">
        <v>128</v>
      </c>
    </row>
    <row r="29" spans="8:39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AK29" s="137" t="s">
        <v>146</v>
      </c>
      <c r="AL29" s="137" t="s">
        <v>145</v>
      </c>
      <c r="AM29" s="137" t="s">
        <v>144</v>
      </c>
    </row>
    <row r="30" spans="8:39" s="138" customFormat="1" ht="42.75" customHeight="1" thickTop="1" x14ac:dyDescent="0.55000000000000004">
      <c r="AK30" s="136" t="s">
        <v>128</v>
      </c>
      <c r="AL30" s="136" t="s">
        <v>128</v>
      </c>
      <c r="AM30" s="136" t="s">
        <v>128</v>
      </c>
    </row>
    <row r="31" spans="8:39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AK31" s="137" t="s">
        <v>129</v>
      </c>
      <c r="AL31" s="137" t="s">
        <v>130</v>
      </c>
      <c r="AM31" s="137" t="s">
        <v>131</v>
      </c>
    </row>
    <row r="32" spans="8:39" s="138" customFormat="1" ht="42.75" customHeight="1" thickTop="1" x14ac:dyDescent="0.55000000000000004">
      <c r="AK32" s="136" t="s">
        <v>128</v>
      </c>
      <c r="AL32" s="136" t="s">
        <v>128</v>
      </c>
      <c r="AM32" s="136" t="s">
        <v>128</v>
      </c>
    </row>
    <row r="33" spans="8:39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AK33" s="137" t="s">
        <v>132</v>
      </c>
      <c r="AL33" s="137" t="s">
        <v>133</v>
      </c>
      <c r="AM33" s="137" t="s">
        <v>134</v>
      </c>
    </row>
    <row r="34" spans="8:39" s="138" customFormat="1" ht="42.75" customHeight="1" thickTop="1" x14ac:dyDescent="0.55000000000000004">
      <c r="AK34" s="136" t="s">
        <v>128</v>
      </c>
      <c r="AL34" s="136" t="s">
        <v>128</v>
      </c>
      <c r="AM34" s="136" t="s">
        <v>128</v>
      </c>
    </row>
    <row r="35" spans="8:39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AK35" s="137" t="s">
        <v>135</v>
      </c>
      <c r="AL35" s="137" t="s">
        <v>136</v>
      </c>
      <c r="AM35" s="137" t="s">
        <v>137</v>
      </c>
    </row>
    <row r="36" spans="8:39" s="138" customFormat="1" ht="42.75" customHeight="1" thickTop="1" x14ac:dyDescent="0.55000000000000004">
      <c r="AK36" s="136" t="s">
        <v>128</v>
      </c>
      <c r="AL36" s="136" t="s">
        <v>128</v>
      </c>
      <c r="AM36" s="136" t="s">
        <v>128</v>
      </c>
    </row>
    <row r="37" spans="8:39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AK37" s="137" t="s">
        <v>138</v>
      </c>
      <c r="AL37" s="137" t="s">
        <v>139</v>
      </c>
      <c r="AM37" s="137" t="s">
        <v>140</v>
      </c>
    </row>
    <row r="38" spans="8:39" ht="15.75" thickTop="1" x14ac:dyDescent="0.25"/>
  </sheetData>
  <phoneticPr fontId="5" type="noConversion"/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2017-03-29T08:18:29Z</cp:lastPrinted>
  <dcterms:created xsi:type="dcterms:W3CDTF">2012-03-15T06:52:24Z</dcterms:created>
  <dcterms:modified xsi:type="dcterms:W3CDTF">2017-03-29T08:20:49Z</dcterms:modified>
</cp:coreProperties>
</file>