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BR'!$A$25:$N$130</definedName>
    <definedName name="_xlnm._FilterDatabase" localSheetId="0" hidden="1">'TH-MV'!$A$16:$Q$51</definedName>
    <definedName name="Dong">IF(Loai=#REF!,ROW(Loai)-1,"")</definedName>
    <definedName name="Dong1">IF(Loai1=#REF!,ROW(Loai1)-1,"")</definedName>
    <definedName name="DSBR">'Huong dan BR'!$R$2:$S$65</definedName>
    <definedName name="DSMV">'Huong dan MV'!$R$2:$T$50</definedName>
    <definedName name="Loai">OFFSET('TH-MV'!$M$17,,,COUNTA('TH-MV'!$M$17:$M$38695))</definedName>
    <definedName name="Loai1">OFFSET('TH - BR'!$L$26,,,COUNTA('[1]TH-BR'!$L$18:$M$38745))</definedName>
    <definedName name="_xlnm.Print_Area" localSheetId="1">'TH - BR'!$B$1:$L$211</definedName>
    <definedName name="_xlnm.Print_Area" localSheetId="0">'TH-MV'!$B$1:$M$70</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H133" i="16" l="1"/>
  <c r="H131" i="16"/>
  <c r="K27" i="16"/>
  <c r="K28" i="16"/>
  <c r="K29" i="16"/>
  <c r="K30" i="16"/>
  <c r="K31" i="16"/>
  <c r="K32" i="16"/>
  <c r="K33" i="16"/>
  <c r="K34" i="16"/>
  <c r="K35" i="16"/>
  <c r="K36" i="16"/>
  <c r="K37" i="16"/>
  <c r="K38" i="16"/>
  <c r="K39" i="16"/>
  <c r="K40" i="16"/>
  <c r="K41" i="16"/>
  <c r="K42" i="16"/>
  <c r="K43" i="16"/>
  <c r="K44" i="16"/>
  <c r="K45" i="16"/>
  <c r="K46" i="16"/>
  <c r="K47" i="16"/>
  <c r="K48" i="16"/>
  <c r="K49" i="16"/>
  <c r="K50" i="16"/>
  <c r="K51" i="16"/>
  <c r="K52" i="16"/>
  <c r="K53"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8" i="16"/>
  <c r="K89" i="16"/>
  <c r="K90" i="16"/>
  <c r="K91" i="16"/>
  <c r="K92" i="16"/>
  <c r="K93" i="16"/>
  <c r="K94" i="16"/>
  <c r="K95" i="16"/>
  <c r="K96" i="16"/>
  <c r="K97" i="16"/>
  <c r="K98" i="16"/>
  <c r="K99"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26" i="16"/>
  <c r="H115" i="16"/>
  <c r="H116" i="16"/>
  <c r="H117" i="16"/>
  <c r="H118" i="16"/>
  <c r="H119" i="16"/>
  <c r="H120" i="16"/>
  <c r="H121" i="16"/>
  <c r="H122" i="16"/>
  <c r="H123" i="16"/>
  <c r="H124" i="16"/>
  <c r="H125" i="16"/>
  <c r="H126" i="16"/>
  <c r="H127" i="16"/>
  <c r="H128" i="16"/>
  <c r="H129" i="16"/>
  <c r="H130" i="16"/>
  <c r="H132"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H27" i="16"/>
  <c r="B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B107" i="16"/>
  <c r="B108" i="16"/>
  <c r="B89" i="16"/>
  <c r="B90" i="16"/>
  <c r="B91" i="16"/>
  <c r="B92" i="16"/>
  <c r="B93" i="16"/>
  <c r="B94" i="16"/>
  <c r="B95" i="16"/>
  <c r="B96" i="16"/>
  <c r="B97" i="16"/>
  <c r="B98" i="16"/>
  <c r="B99" i="16"/>
  <c r="B100" i="16"/>
  <c r="B101" i="16"/>
  <c r="B84" i="16"/>
  <c r="B85" i="16"/>
  <c r="B86" i="16"/>
  <c r="B66" i="16"/>
  <c r="B67" i="16"/>
  <c r="B68" i="16"/>
  <c r="B69" i="16"/>
  <c r="B70" i="16"/>
  <c r="B71" i="16"/>
  <c r="B72" i="16"/>
  <c r="B73" i="16"/>
  <c r="B74" i="16"/>
  <c r="B75" i="16"/>
  <c r="B76" i="16"/>
  <c r="B77" i="16"/>
  <c r="B78" i="16"/>
  <c r="B79" i="16"/>
  <c r="B80" i="16"/>
  <c r="B81" i="16"/>
  <c r="B82" i="16"/>
  <c r="B47" i="16"/>
  <c r="B48" i="16"/>
  <c r="B49" i="16"/>
  <c r="B50" i="16"/>
  <c r="B51" i="16"/>
  <c r="B52" i="16"/>
  <c r="B53" i="16"/>
  <c r="B54" i="16"/>
  <c r="B55" i="16"/>
  <c r="B56" i="16"/>
  <c r="B57" i="16"/>
  <c r="B58" i="16"/>
  <c r="B59" i="16"/>
  <c r="B60" i="16"/>
  <c r="B61" i="16"/>
  <c r="B31" i="16"/>
  <c r="B32" i="16"/>
  <c r="B33" i="16"/>
  <c r="B34" i="16"/>
  <c r="B35" i="16"/>
  <c r="B36" i="16"/>
  <c r="B37" i="16"/>
  <c r="B38" i="16"/>
  <c r="B39" i="16"/>
  <c r="B40" i="16"/>
  <c r="B41" i="16"/>
  <c r="B42" i="16"/>
  <c r="B43" i="16"/>
  <c r="B44" i="16"/>
  <c r="B45" i="16"/>
  <c r="B46" i="16"/>
  <c r="B28" i="16"/>
  <c r="B29" i="16"/>
  <c r="B30" i="16"/>
  <c r="B62" i="16"/>
  <c r="B63" i="16"/>
  <c r="B64" i="16"/>
  <c r="B65" i="16"/>
  <c r="B83" i="16"/>
  <c r="B87" i="16"/>
  <c r="B88" i="16"/>
  <c r="B102" i="16"/>
  <c r="B103" i="16"/>
  <c r="B104" i="16"/>
  <c r="B105" i="16"/>
  <c r="B106" i="16"/>
  <c r="B109" i="16"/>
  <c r="B110" i="16"/>
  <c r="B111" i="16"/>
  <c r="B112" i="16"/>
  <c r="B113" i="16"/>
  <c r="B114" i="16"/>
  <c r="B115" i="16"/>
  <c r="B116" i="16"/>
  <c r="B117" i="16"/>
  <c r="B118" i="16"/>
  <c r="B119" i="16"/>
  <c r="B120" i="16"/>
  <c r="B121" i="16"/>
  <c r="B122" i="16"/>
  <c r="B123" i="16"/>
  <c r="B124" i="16"/>
  <c r="B125" i="16"/>
  <c r="B126" i="16"/>
  <c r="B127" i="16"/>
  <c r="B128" i="16"/>
  <c r="B129" i="16"/>
  <c r="B130" i="16"/>
  <c r="B26" i="16"/>
  <c r="B38" i="15"/>
  <c r="D38" i="15"/>
  <c r="D37" i="15"/>
  <c r="B7" i="15"/>
  <c r="B7" i="16"/>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18" i="15"/>
  <c r="B19" i="15"/>
  <c r="B20" i="15"/>
  <c r="B21" i="15"/>
  <c r="B22" i="15"/>
  <c r="B17" i="15"/>
  <c r="J67" i="15"/>
  <c r="I208" i="16"/>
  <c r="K200" i="16"/>
  <c r="H206" i="16"/>
  <c r="J200" i="16"/>
  <c r="H205" i="16"/>
  <c r="L52" i="15"/>
  <c r="H66" i="15"/>
  <c r="J52" i="15"/>
  <c r="H65" i="15"/>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19" i="15"/>
  <c r="H18" i="15"/>
  <c r="D18" i="15"/>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<sst xmlns="http://schemas.openxmlformats.org/spreadsheetml/2006/main" count="1022" uniqueCount="388">
  <si>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</si>
  <si>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</si>
  <si>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</si>
  <si>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</si>
  <si>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</si>
  <si>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</si>
  <si>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</si>
  <si>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</si>
  <si>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</si>
  <si>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</si>
  <si>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</si>
  <si>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</si>
  <si>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</si>
  <si>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</si>
  <si>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</si>
  <si>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</si>
  <si>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</si>
  <si>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</si>
  <si>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</si>
  <si>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</si>
  <si>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</si>
  <si>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</si>
  <si>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</si>
  <si>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</si>
  <si>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</si>
  <si>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</si>
  <si>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</si>
  <si>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</si>
  <si>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</si>
  <si>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</si>
  <si>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</si>
  <si>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</si>
  <si>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</si>
  <si>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</si>
  <si>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</si>
  <si>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</si>
  <si>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</si>
  <si>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</si>
  <si>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</si>
  <si>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</si>
  <si>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</si>
  <si>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</si>
  <si>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</si>
  <si>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</si>
  <si>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</si>
  <si>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</si>
  <si>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</si>
  <si>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</si>
  <si>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</si>
  <si>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</si>
  <si>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</si>
  <si>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</si>
  <si>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</si>
  <si>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</si>
  <si>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</si>
  <si>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</si>
  <si>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</si>
  <si>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</si>
  <si>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</si>
  <si>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</si>
  <si>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</si>
  <si>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</si>
  <si>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</si>
  <si>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</si>
  <si>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</si>
  <si>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</si>
  <si>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</si>
  <si>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</si>
  <si>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</si>
  <si>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</si>
  <si>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</si>
  <si>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</si>
  <si>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</si>
  <si>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</si>
  <si>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</si>
  <si>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</si>
  <si>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</si>
  <si>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</si>
  <si>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</si>
  <si>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</si>
  <si>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</si>
  <si>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</si>
  <si>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</si>
  <si>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</si>
  <si>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</si>
  <si>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</si>
  <si>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</si>
  <si>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Văn phòng phẩm</t>
  </si>
  <si>
    <t>Thùng carton</t>
  </si>
  <si>
    <t>Dầu DO</t>
  </si>
  <si>
    <t>Giấy cuộn</t>
  </si>
  <si>
    <t>0313226291</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</si>
  <si>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</si>
  <si>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</si>
  <si>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</si>
  <si>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</si>
  <si>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</si>
  <si>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</si>
  <si>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0000201</t>
  </si>
  <si>
    <t>Cty Xăng Dầu Long An</t>
  </si>
  <si>
    <t>Cty TNHH SX TM DV Quang Mạnh</t>
  </si>
  <si>
    <t>Cty TNHH SX-TM Daky</t>
  </si>
  <si>
    <t>Cty TNHH MTV SX TM DV Thắng Hà Long An</t>
  </si>
  <si>
    <t>NH TMCP Vietcombank</t>
  </si>
  <si>
    <t>DNTN SX TM DV Dây Đông Nam</t>
  </si>
  <si>
    <t>0301600032</t>
  </si>
  <si>
    <t>Cty TNHH MTV Khởi Nguyên An</t>
  </si>
  <si>
    <t>3702076037</t>
  </si>
  <si>
    <t>1101329547</t>
  </si>
  <si>
    <t>1100108351</t>
  </si>
  <si>
    <t>1101810475</t>
  </si>
  <si>
    <t>0313728742</t>
  </si>
  <si>
    <t>0304443211</t>
  </si>
  <si>
    <t>0000224</t>
  </si>
  <si>
    <t>Cty TNHH TMDV VPP Khang Lê</t>
  </si>
  <si>
    <t>Củi cau su</t>
  </si>
  <si>
    <t>Mực in</t>
  </si>
  <si>
    <t>Tinh bột khoai mì</t>
  </si>
  <si>
    <t>0313796397</t>
  </si>
  <si>
    <t>DP/16P</t>
  </si>
  <si>
    <t>Cty TNHH SX TM DV Tân Nam An</t>
  </si>
  <si>
    <t>Cty TNHH Bao Bì Tiên Phong</t>
  </si>
  <si>
    <t>Cty TNHH thức ăn chăn nuôi Kyodo Sojitz</t>
  </si>
  <si>
    <t>Cty Cổ Phần Đất Sắt</t>
  </si>
  <si>
    <t>Cty TNHH Công Nghệ Cao Su Nhựa Độc Lập</t>
  </si>
  <si>
    <t>Cty TNHH Xuất Nhập Khẩu Vimex</t>
  </si>
  <si>
    <t>Cty TNHH SX TM DV XNK Hiệp Phát VN</t>
  </si>
  <si>
    <t>Cty TNHH TM DV Và Kỹ Thuật Tiến Phương</t>
  </si>
  <si>
    <t>Cty TNHH MTV TM Trường Phúc</t>
  </si>
  <si>
    <t>Cty TNHH Trái Cây Mekong</t>
  </si>
  <si>
    <t>Cty TNHH TM DV Phi Nguyễn</t>
  </si>
  <si>
    <t>Cty TNHH SXTM &amp; XNK Thiên Minh</t>
  </si>
  <si>
    <t>Cty Cổ Phần Vinshoes</t>
  </si>
  <si>
    <t>0000130</t>
  </si>
  <si>
    <t>0000133</t>
  </si>
  <si>
    <t>0000145</t>
  </si>
  <si>
    <t>Cty TNHH May Nhật Anh</t>
  </si>
  <si>
    <t>Cty TNHH Bao Bì Huỳnh Long</t>
  </si>
  <si>
    <t>1201062551</t>
  </si>
  <si>
    <t>0311674668</t>
  </si>
  <si>
    <t>0305811563</t>
  </si>
  <si>
    <t>0306194698</t>
  </si>
  <si>
    <t>0309539439</t>
  </si>
  <si>
    <t>0302020771</t>
  </si>
  <si>
    <t>0311138829</t>
  </si>
  <si>
    <t>0303173202</t>
  </si>
  <si>
    <t>1101396102</t>
  </si>
  <si>
    <t>0310228188</t>
  </si>
  <si>
    <t>0301895555</t>
  </si>
  <si>
    <t>6300249140</t>
  </si>
  <si>
    <t>1100780108</t>
  </si>
  <si>
    <t>0311463667</t>
  </si>
  <si>
    <t>QM/16P</t>
  </si>
  <si>
    <t>KL/16P</t>
  </si>
  <si>
    <t>TH/15P</t>
  </si>
  <si>
    <t>AA/15P</t>
  </si>
  <si>
    <t>MH/16P</t>
  </si>
  <si>
    <t>Cty TNHH MTV Hoàng Gia -Mỹ Hạnh</t>
  </si>
  <si>
    <t>0000172</t>
  </si>
  <si>
    <t>0000175</t>
  </si>
  <si>
    <t>0000177</t>
  </si>
  <si>
    <t>0000178</t>
  </si>
  <si>
    <t>0000180</t>
  </si>
  <si>
    <t>0000181</t>
  </si>
  <si>
    <t>0000182</t>
  </si>
  <si>
    <t>0000184</t>
  </si>
  <si>
    <t>0000186</t>
  </si>
  <si>
    <t>0000187</t>
  </si>
  <si>
    <t>0000188</t>
  </si>
  <si>
    <t>0000191</t>
  </si>
  <si>
    <t>0000193</t>
  </si>
  <si>
    <t>0000195</t>
  </si>
  <si>
    <t>0000196</t>
  </si>
  <si>
    <t>0000198</t>
  </si>
  <si>
    <t>0000199</t>
  </si>
  <si>
    <t>0000200</t>
  </si>
  <si>
    <t>0000202</t>
  </si>
  <si>
    <t>0000205</t>
  </si>
  <si>
    <t>0000206</t>
  </si>
  <si>
    <t>0000207</t>
  </si>
  <si>
    <t>0000208</t>
  </si>
  <si>
    <t>0000209</t>
  </si>
  <si>
    <t>0000210</t>
  </si>
  <si>
    <t>0000212</t>
  </si>
  <si>
    <t>0000213</t>
  </si>
  <si>
    <t>0000214</t>
  </si>
  <si>
    <t>0000216</t>
  </si>
  <si>
    <t>0000217</t>
  </si>
  <si>
    <t>0000218</t>
  </si>
  <si>
    <t>0000219</t>
  </si>
  <si>
    <t>0000220</t>
  </si>
  <si>
    <t>0000221</t>
  </si>
  <si>
    <t>0000222</t>
  </si>
  <si>
    <t>0000223</t>
  </si>
  <si>
    <t>0000227</t>
  </si>
  <si>
    <t>0000228</t>
  </si>
  <si>
    <t>0000230</t>
  </si>
  <si>
    <t>0000231</t>
  </si>
  <si>
    <t>0000232</t>
  </si>
  <si>
    <t>0000235</t>
  </si>
  <si>
    <t>0000236</t>
  </si>
  <si>
    <t>0000244</t>
  </si>
  <si>
    <t>0000247</t>
  </si>
  <si>
    <t>0000248</t>
  </si>
  <si>
    <t>0000249</t>
  </si>
  <si>
    <t>0000250</t>
  </si>
  <si>
    <t>0000251</t>
  </si>
  <si>
    <t>0000254</t>
  </si>
  <si>
    <t>0000255</t>
  </si>
  <si>
    <t>0000256</t>
  </si>
  <si>
    <t>Cty TNHH MTV Pho Season</t>
  </si>
  <si>
    <t>Giấy 2 lớp</t>
  </si>
  <si>
    <t xml:space="preserve">Giấy tấm </t>
  </si>
  <si>
    <t>Tấm lót</t>
  </si>
  <si>
    <t>Dây nylon</t>
  </si>
  <si>
    <t>Phí thuê xường T1/17</t>
  </si>
  <si>
    <t>Cty TNHH TMCB Thực Phẩm Hòa Phát</t>
  </si>
  <si>
    <t>0000745</t>
  </si>
  <si>
    <t>0112048</t>
  </si>
  <si>
    <t>0000540</t>
  </si>
  <si>
    <t>0000532</t>
  </si>
  <si>
    <t>0000961</t>
  </si>
  <si>
    <t>0001709</t>
  </si>
  <si>
    <t>0001708</t>
  </si>
  <si>
    <t>0001498</t>
  </si>
  <si>
    <t>0001077</t>
  </si>
  <si>
    <t>0001227</t>
  </si>
  <si>
    <t>0001249</t>
  </si>
  <si>
    <t>0001595</t>
  </si>
  <si>
    <t>DN/15P</t>
  </si>
  <si>
    <t>0312994519</t>
  </si>
  <si>
    <t>HP/16P</t>
  </si>
  <si>
    <t>AD/16P</t>
  </si>
  <si>
    <t>0000173</t>
  </si>
  <si>
    <t>0000174</t>
  </si>
  <si>
    <t>0000176</t>
  </si>
  <si>
    <t>0000179</t>
  </si>
  <si>
    <t>0000183</t>
  </si>
  <si>
    <t>0000185</t>
  </si>
  <si>
    <t>0000189</t>
  </si>
  <si>
    <t>0000190</t>
  </si>
  <si>
    <t>0000192</t>
  </si>
  <si>
    <t>0000194</t>
  </si>
  <si>
    <t>0000197</t>
  </si>
  <si>
    <t>0000203</t>
  </si>
  <si>
    <t>0000204</t>
  </si>
  <si>
    <t>0000211</t>
  </si>
  <si>
    <t>0000215</t>
  </si>
  <si>
    <t>0000225</t>
  </si>
  <si>
    <t>0000226</t>
  </si>
  <si>
    <t>0000229</t>
  </si>
  <si>
    <t>0000233</t>
  </si>
  <si>
    <t>0000234</t>
  </si>
  <si>
    <t>0000237</t>
  </si>
  <si>
    <t>0000238</t>
  </si>
  <si>
    <t>0000239</t>
  </si>
  <si>
    <t>0000240</t>
  </si>
  <si>
    <t>0000241</t>
  </si>
  <si>
    <t>0000242</t>
  </si>
  <si>
    <t>0000243</t>
  </si>
  <si>
    <t>0000245</t>
  </si>
  <si>
    <t>0000246</t>
  </si>
  <si>
    <t>0000252</t>
  </si>
  <si>
    <t>0000253</t>
  </si>
  <si>
    <t>0000257</t>
  </si>
  <si>
    <t>0000258</t>
  </si>
  <si>
    <t>0000259</t>
  </si>
  <si>
    <t>0000260</t>
  </si>
  <si>
    <t>0000261</t>
  </si>
  <si>
    <t>0000262</t>
  </si>
  <si>
    <t>0000263</t>
  </si>
  <si>
    <t>0000264</t>
  </si>
  <si>
    <t>0000265</t>
  </si>
  <si>
    <t>0000266</t>
  </si>
  <si>
    <t>0000267</t>
  </si>
  <si>
    <t>0000268</t>
  </si>
  <si>
    <t>0000269</t>
  </si>
  <si>
    <t>0000270</t>
  </si>
  <si>
    <t>0000271</t>
  </si>
  <si>
    <t>0000272</t>
  </si>
  <si>
    <t>0000273</t>
  </si>
  <si>
    <t>0000274</t>
  </si>
  <si>
    <t>0000275</t>
  </si>
  <si>
    <t>0000171</t>
  </si>
  <si>
    <t>0000276</t>
  </si>
  <si>
    <t>0000277</t>
  </si>
  <si>
    <t>0000278</t>
  </si>
  <si>
    <t>0000279</t>
  </si>
  <si>
    <t>0000280</t>
  </si>
  <si>
    <t>0000281</t>
  </si>
  <si>
    <t>0000282</t>
  </si>
  <si>
    <t>0000283</t>
  </si>
  <si>
    <t>0000284</t>
  </si>
  <si>
    <t>0000285</t>
  </si>
  <si>
    <t>0000286</t>
  </si>
  <si>
    <t>0000287</t>
  </si>
  <si>
    <t>0000288</t>
  </si>
  <si>
    <t>0000289</t>
  </si>
  <si>
    <t>0000290</t>
  </si>
  <si>
    <t>0000291</t>
  </si>
  <si>
    <t>0000292</t>
  </si>
  <si>
    <t>0000293</t>
  </si>
  <si>
    <t>0000294</t>
  </si>
  <si>
    <t>0000295</t>
  </si>
  <si>
    <t>0000296</t>
  </si>
  <si>
    <t>0000297</t>
  </si>
  <si>
    <t>0000298</t>
  </si>
  <si>
    <t>0000299</t>
  </si>
  <si>
    <t>0000300</t>
  </si>
  <si>
    <t>0000301</t>
  </si>
  <si>
    <t>0000302</t>
  </si>
  <si>
    <t>0000303</t>
  </si>
  <si>
    <t>0000304</t>
  </si>
  <si>
    <t>0000305</t>
  </si>
  <si>
    <t>0000306</t>
  </si>
  <si>
    <t>0000307</t>
  </si>
  <si>
    <t>0000308</t>
  </si>
  <si>
    <t>0000309</t>
  </si>
  <si>
    <t>0000310</t>
  </si>
  <si>
    <t>0000311</t>
  </si>
  <si>
    <t>0000312</t>
  </si>
  <si>
    <t>0000313</t>
  </si>
  <si>
    <t>0000314</t>
  </si>
  <si>
    <t>0000315</t>
  </si>
  <si>
    <t>0000316</t>
  </si>
  <si>
    <t>0000317</t>
  </si>
  <si>
    <t>0000318</t>
  </si>
  <si>
    <t>0000319</t>
  </si>
  <si>
    <t>0000320</t>
  </si>
  <si>
    <t>0000321</t>
  </si>
  <si>
    <t>0000322</t>
  </si>
  <si>
    <t>0000323</t>
  </si>
  <si>
    <t>0000324</t>
  </si>
  <si>
    <t>0000325</t>
  </si>
  <si>
    <t>0000326</t>
  </si>
  <si>
    <t>0000327</t>
  </si>
  <si>
    <t>0000328</t>
  </si>
  <si>
    <t>0000329</t>
  </si>
  <si>
    <t>0000330</t>
  </si>
  <si>
    <t>0000331</t>
  </si>
  <si>
    <t>0000332</t>
  </si>
  <si>
    <t>0000333</t>
  </si>
  <si>
    <t>0000334</t>
  </si>
  <si>
    <t>0000335</t>
  </si>
  <si>
    <t>0000336</t>
  </si>
  <si>
    <t>0000337</t>
  </si>
  <si>
    <t>0000338</t>
  </si>
  <si>
    <t>0000339</t>
  </si>
  <si>
    <t>0000340</t>
  </si>
  <si>
    <t>0000341</t>
  </si>
  <si>
    <t>0000342</t>
  </si>
  <si>
    <t>0000343</t>
  </si>
  <si>
    <t>Cty TNHH Hải Sản An Lạc</t>
  </si>
  <si>
    <t>1100878093</t>
  </si>
  <si>
    <t>1101793269</t>
  </si>
  <si>
    <t>Cty TNHH Công Nghệ DDT</t>
  </si>
  <si>
    <t>0313039397</t>
  </si>
  <si>
    <t>Cty TNHH SXTM Nhựa Đại Dương</t>
  </si>
  <si>
    <t>0304221106</t>
  </si>
  <si>
    <t>Cty TNHH Trang Dy</t>
  </si>
  <si>
    <t>0312983411</t>
  </si>
  <si>
    <t>Cty CP Bao Bì Bình Minh</t>
  </si>
  <si>
    <t>0305122228</t>
  </si>
  <si>
    <t>Cty TNHH TMDV Tân An Khang</t>
  </si>
  <si>
    <t>3600668919</t>
  </si>
  <si>
    <t>Cty TNHH Nhựa Đỉnh Phát</t>
  </si>
  <si>
    <t>0304419924</t>
  </si>
  <si>
    <t>Cty TNHH Thiết Kế Chế Tạo Nhật Minh</t>
  </si>
  <si>
    <t>0304851154</t>
  </si>
  <si>
    <t>CN DNTN Nam Trường Tín</t>
  </si>
  <si>
    <t>Cty TNHH SX TM DV Giấy An Sương</t>
  </si>
  <si>
    <t>0003535</t>
  </si>
  <si>
    <t>0001293</t>
  </si>
  <si>
    <t>0001339</t>
  </si>
  <si>
    <t>0001416</t>
  </si>
  <si>
    <t>0000858</t>
  </si>
  <si>
    <t>0000785</t>
  </si>
  <si>
    <t>0000812</t>
  </si>
  <si>
    <t>0000147</t>
  </si>
  <si>
    <t>0000154</t>
  </si>
  <si>
    <t>Phí sử dụng đường bộ</t>
  </si>
  <si>
    <t>Giấy cuộn xeo</t>
  </si>
  <si>
    <t>Phí thuê xường T2/17</t>
  </si>
  <si>
    <t>Phí thuê xường T3/17</t>
  </si>
  <si>
    <t>0303680315</t>
  </si>
  <si>
    <t>TT/16P</t>
  </si>
  <si>
    <t>0312106139</t>
  </si>
  <si>
    <t>AS/15P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</si>
</sst>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6">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71"/>
  <sheetViews>
    <sheetView tabSelected="1" topLeftCell="A12" zoomScale="90" zoomScaleNormal="90" workbookViewId="0">
      <pane ySplit="5" topLeftCell="A35" activePane="bottomLeft" state="frozen"/>
      <selection activeCell="A12" sqref="A12"/>
      <selection pane="bottomLeft" activeCell="M50" sqref="M50"/>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55.7109375" style="1" customWidth="1"/>
    <col min="8" max="8" width="15.5703125" style="1" customWidth="1"/>
    <col min="9" max="9" width="35.7109375" style="1" customWidth="1"/>
    <col min="10" max="10" width="14.28515625" style="1" customWidth="1"/>
    <col min="11" max="11" width="5.28515625" style="1" customWidth="1"/>
    <col min="12" max="12" width="14.7109375" style="1" customWidth="1"/>
    <col min="13" max="13" width="6.85546875" style="1" customWidth="1"/>
    <col min="14" max="14" width="15.140625" style="1" customWidth="1"/>
    <col min="15" max="15" width="6.42578125" style="1" customWidth="1"/>
    <col min="16" max="16" width="16" style="1" bestFit="1" customWidth="1"/>
    <col min="17" max="16384" width="9.140625" style="1"/>
  </cols>
  <sheetData>
    <row r="1" spans="1:15" s="37" customFormat="1" x14ac:dyDescent="0.2">
      <c r="D1" s="38"/>
      <c r="E1" s="39"/>
      <c r="F1" s="38"/>
      <c r="G1" s="38"/>
      <c r="H1" s="38"/>
      <c r="I1" s="38"/>
      <c r="K1" s="40"/>
      <c r="M1" s="38"/>
    </row>
    <row r="2" spans="1:15" s="37" customFormat="1" x14ac:dyDescent="0.2">
      <c r="D2" s="38"/>
      <c r="E2" s="39"/>
      <c r="F2" s="38"/>
      <c r="G2" s="38"/>
      <c r="H2" s="38"/>
      <c r="I2" s="38"/>
      <c r="K2" s="40"/>
      <c r="M2" s="38"/>
    </row>
    <row r="3" spans="1:15" s="37" customFormat="1" x14ac:dyDescent="0.2">
      <c r="B3" s="41"/>
      <c r="C3" s="41"/>
      <c r="D3" s="38"/>
      <c r="E3" s="39"/>
      <c r="F3" s="38"/>
      <c r="G3" s="38"/>
      <c r="H3" s="38"/>
      <c r="I3" s="38"/>
      <c r="K3" s="40"/>
      <c r="M3" s="38"/>
    </row>
    <row r="4" spans="1:15" s="37" customFormat="1" ht="30.75" customHeight="1" x14ac:dyDescent="0.2">
      <c r="B4" s="120" t="s">
        <v>62</v>
      </c>
      <c r="C4" s="120"/>
      <c r="D4" s="120"/>
      <c r="E4" s="120"/>
      <c r="F4" s="120"/>
      <c r="G4" s="120"/>
      <c r="H4" s="120"/>
      <c r="I4" s="120"/>
      <c r="J4" s="120"/>
      <c r="K4" s="120"/>
      <c r="L4" s="120"/>
      <c r="M4" s="120"/>
    </row>
    <row r="5" spans="1:15" s="37" customFormat="1" hidden="1" x14ac:dyDescent="0.2">
      <c r="A5" s="37" t="s">
        <v>63</v>
      </c>
      <c r="B5" s="121"/>
      <c r="C5" s="121"/>
      <c r="D5" s="121"/>
      <c r="E5" s="121"/>
      <c r="F5" s="121"/>
      <c r="G5" s="121"/>
      <c r="H5" s="121"/>
      <c r="I5" s="121"/>
      <c r="J5" s="121"/>
      <c r="K5" s="121"/>
      <c r="L5" s="121"/>
      <c r="M5" s="121"/>
    </row>
    <row r="6" spans="1:15" s="37" customFormat="1" ht="23.25" customHeight="1" x14ac:dyDescent="0.2">
      <c r="B6" s="122" t="s">
        <v>0</v>
      </c>
      <c r="C6" s="122"/>
      <c r="D6" s="122"/>
      <c r="E6" s="122"/>
      <c r="F6" s="122"/>
      <c r="G6" s="122"/>
      <c r="H6" s="122"/>
      <c r="I6" s="122"/>
      <c r="J6" s="122"/>
      <c r="K6" s="122"/>
      <c r="L6" s="122"/>
      <c r="M6" s="122"/>
    </row>
    <row r="7" spans="1:15" s="37" customFormat="1" x14ac:dyDescent="0.2">
      <c r="B7" s="122" t="str">
        <f>"Kỳ tính thuế: Quý "&amp;O14&amp;" Năm "&amp;YEAR(F17)</f>
        <v>Kỳ tính thuế: Quý 3 Năm 2017</v>
      </c>
      <c r="C7" s="122"/>
      <c r="D7" s="122"/>
      <c r="E7" s="122"/>
      <c r="F7" s="122"/>
      <c r="G7" s="122"/>
      <c r="H7" s="122"/>
      <c r="I7" s="122"/>
      <c r="J7" s="122"/>
      <c r="K7" s="122"/>
      <c r="L7" s="122"/>
      <c r="M7" s="122"/>
    </row>
    <row r="8" spans="1:15" s="37" customFormat="1" x14ac:dyDescent="0.2">
      <c r="B8" s="39"/>
      <c r="C8" s="39"/>
      <c r="D8" s="38"/>
      <c r="E8" s="39"/>
      <c r="F8" s="38"/>
      <c r="G8" s="38"/>
      <c r="H8" s="38"/>
      <c r="I8" s="38"/>
      <c r="K8" s="40"/>
      <c r="M8" s="38"/>
    </row>
    <row r="9" spans="1:15" s="37" customFormat="1" x14ac:dyDescent="0.2">
      <c r="B9" s="15" t="s">
        <v>95</v>
      </c>
    </row>
    <row r="10" spans="1:15" s="37" customFormat="1" x14ac:dyDescent="0.2">
      <c r="B10" s="15" t="s">
        <v>94</v>
      </c>
    </row>
    <row r="11" spans="1:15" s="37" customFormat="1" x14ac:dyDescent="0.2">
      <c r="B11" s="123" t="s">
        <v>1</v>
      </c>
      <c r="C11" s="123"/>
      <c r="D11" s="123"/>
      <c r="E11" s="123"/>
      <c r="F11" s="123"/>
      <c r="G11" s="123"/>
      <c r="H11" s="123"/>
      <c r="I11" s="123"/>
      <c r="J11" s="123"/>
      <c r="K11" s="123"/>
      <c r="L11" s="123"/>
      <c r="M11" s="123"/>
    </row>
    <row r="12" spans="1:15" s="37" customFormat="1" ht="12.75" customHeight="1" x14ac:dyDescent="0.2">
      <c r="B12" s="126" t="s">
        <v>2</v>
      </c>
      <c r="C12" s="127"/>
      <c r="D12" s="127"/>
      <c r="E12" s="127"/>
      <c r="F12" s="128"/>
      <c r="G12" s="124" t="s">
        <v>64</v>
      </c>
      <c r="H12" s="124" t="s">
        <v>65</v>
      </c>
      <c r="I12" s="124" t="s">
        <v>4</v>
      </c>
      <c r="J12" s="124" t="s">
        <v>66</v>
      </c>
      <c r="K12" s="125" t="s">
        <v>67</v>
      </c>
      <c r="L12" s="124" t="s">
        <v>5</v>
      </c>
      <c r="M12" s="124" t="s">
        <v>6</v>
      </c>
    </row>
    <row r="13" spans="1:15" s="37" customFormat="1" ht="4.5" customHeight="1" x14ac:dyDescent="0.2">
      <c r="B13" s="126"/>
      <c r="C13" s="129"/>
      <c r="D13" s="129"/>
      <c r="E13" s="129"/>
      <c r="F13" s="130"/>
      <c r="G13" s="124"/>
      <c r="H13" s="124"/>
      <c r="I13" s="124"/>
      <c r="J13" s="124"/>
      <c r="K13" s="125"/>
      <c r="L13" s="124"/>
      <c r="M13" s="124"/>
    </row>
    <row r="14" spans="1:15" s="37" customFormat="1" ht="43.5" customHeight="1" x14ac:dyDescent="0.2">
      <c r="B14" s="126"/>
      <c r="C14" s="42" t="s">
        <v>43</v>
      </c>
      <c r="D14" s="42" t="s">
        <v>7</v>
      </c>
      <c r="E14" s="42" t="s">
        <v>8</v>
      </c>
      <c r="F14" s="42" t="s">
        <v>9</v>
      </c>
      <c r="G14" s="124"/>
      <c r="H14" s="124"/>
      <c r="I14" s="124"/>
      <c r="J14" s="124"/>
      <c r="K14" s="125"/>
      <c r="L14" s="124"/>
      <c r="M14" s="124"/>
      <c r="O14" s="119">
        <v>3</v>
      </c>
    </row>
    <row r="15" spans="1:15" s="37" customFormat="1"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IF(G17&lt;&gt;"",ROW()-16,"")</f>
        <v>1</v>
      </c>
      <c r="C17" s="49"/>
      <c r="D17" s="50" t="str">
        <f t="shared" ref="D17:D50" si="0">IF(ISNA(VLOOKUP(G17,DSMV,3,0)),"",VLOOKUP(G17,DSMV,3,0))</f>
        <v>AA/15P</v>
      </c>
      <c r="E17" s="51" t="s">
        <v>222</v>
      </c>
      <c r="F17" s="90">
        <v>42739</v>
      </c>
      <c r="G17" s="52" t="s">
        <v>101</v>
      </c>
      <c r="H17" s="92" t="str">
        <f t="shared" ref="H17:H50" si="1">IF(ISNA(VLOOKUP(G17,DSMV,2,0)),"",VLOOKUP(G17,DSMV,2,0))</f>
        <v>0304443211</v>
      </c>
      <c r="I17" s="53" t="s">
        <v>116</v>
      </c>
      <c r="J17" s="54">
        <v>8280000</v>
      </c>
      <c r="K17" s="55">
        <v>0.1</v>
      </c>
      <c r="L17" s="54">
        <v>828000</v>
      </c>
      <c r="M17" s="64">
        <v>1</v>
      </c>
      <c r="N17" s="56"/>
      <c r="O17" s="57"/>
      <c r="P17" s="56"/>
      <c r="Q17" s="58"/>
    </row>
    <row r="18" spans="2:17" s="37" customFormat="1" ht="21.75" customHeight="1" x14ac:dyDescent="0.2">
      <c r="B18" s="48">
        <f t="shared" ref="B18:B50" si="2">IF(G18&lt;&gt;"",ROW()-16,"")</f>
        <v>2</v>
      </c>
      <c r="C18" s="59"/>
      <c r="D18" s="60" t="str">
        <f t="shared" si="0"/>
        <v>AA/15P</v>
      </c>
      <c r="E18" s="61" t="s">
        <v>223</v>
      </c>
      <c r="F18" s="91">
        <v>42739</v>
      </c>
      <c r="G18" s="11" t="s">
        <v>101</v>
      </c>
      <c r="H18" s="93" t="str">
        <f t="shared" si="1"/>
        <v>0304443211</v>
      </c>
      <c r="I18" s="62" t="s">
        <v>116</v>
      </c>
      <c r="J18" s="63">
        <v>6960000</v>
      </c>
      <c r="K18" s="55">
        <v>0.1</v>
      </c>
      <c r="L18" s="63">
        <v>696000</v>
      </c>
      <c r="M18" s="64">
        <v>1</v>
      </c>
      <c r="N18" s="56"/>
      <c r="O18" s="57"/>
      <c r="P18" s="56"/>
      <c r="Q18" s="58"/>
    </row>
    <row r="19" spans="2:17" s="37" customFormat="1" ht="21.75" customHeight="1" x14ac:dyDescent="0.2">
      <c r="B19" s="48">
        <f t="shared" si="2"/>
        <v>3</v>
      </c>
      <c r="C19" s="59"/>
      <c r="D19" s="60" t="str">
        <f t="shared" si="0"/>
        <v>MH/16P</v>
      </c>
      <c r="E19" s="59" t="s">
        <v>220</v>
      </c>
      <c r="F19" s="91">
        <v>42740</v>
      </c>
      <c r="G19" s="62" t="s">
        <v>157</v>
      </c>
      <c r="H19" s="93" t="str">
        <f t="shared" si="1"/>
        <v>1101810475</v>
      </c>
      <c r="I19" s="62" t="s">
        <v>89</v>
      </c>
      <c r="J19" s="63">
        <v>2375000</v>
      </c>
      <c r="K19" s="55">
        <v>0.1</v>
      </c>
      <c r="L19" s="63">
        <v>237500</v>
      </c>
      <c r="M19" s="64">
        <v>1</v>
      </c>
      <c r="N19" s="56"/>
      <c r="O19" s="57"/>
      <c r="P19" s="56"/>
    </row>
    <row r="20" spans="2:17" s="37" customFormat="1" ht="21.75" customHeight="1" x14ac:dyDescent="0.2">
      <c r="B20" s="48">
        <f t="shared" si="2"/>
        <v>4</v>
      </c>
      <c r="C20" s="59"/>
      <c r="D20" s="60" t="str">
        <f t="shared" si="0"/>
        <v>MH/16P</v>
      </c>
      <c r="E20" s="59" t="s">
        <v>219</v>
      </c>
      <c r="F20" s="91">
        <v>42741</v>
      </c>
      <c r="G20" s="62" t="s">
        <v>157</v>
      </c>
      <c r="H20" s="93" t="str">
        <f t="shared" si="1"/>
        <v>1101810475</v>
      </c>
      <c r="I20" s="62" t="s">
        <v>89</v>
      </c>
      <c r="J20" s="63">
        <v>2737500</v>
      </c>
      <c r="K20" s="55">
        <v>0.1</v>
      </c>
      <c r="L20" s="63">
        <v>273750</v>
      </c>
      <c r="M20" s="64">
        <v>1</v>
      </c>
      <c r="N20" s="56"/>
      <c r="O20" s="57"/>
      <c r="P20" s="56"/>
    </row>
    <row r="21" spans="2:17" s="37" customFormat="1" ht="21.75" customHeight="1" x14ac:dyDescent="0.2">
      <c r="B21" s="48">
        <f t="shared" si="2"/>
        <v>5</v>
      </c>
      <c r="C21" s="59"/>
      <c r="D21" s="60" t="str">
        <f t="shared" si="0"/>
        <v>AD/16P</v>
      </c>
      <c r="E21" s="59" t="s">
        <v>218</v>
      </c>
      <c r="F21" s="91">
        <v>42757</v>
      </c>
      <c r="G21" s="62" t="s">
        <v>99</v>
      </c>
      <c r="H21" s="93" t="str">
        <f t="shared" si="1"/>
        <v>1100108351</v>
      </c>
      <c r="I21" s="62" t="s">
        <v>89</v>
      </c>
      <c r="J21" s="13">
        <v>454545</v>
      </c>
      <c r="K21" s="55">
        <v>0.1</v>
      </c>
      <c r="L21" s="63">
        <v>45455</v>
      </c>
      <c r="M21" s="64">
        <v>1</v>
      </c>
      <c r="N21" s="56"/>
      <c r="O21" s="57"/>
      <c r="P21" s="56"/>
    </row>
    <row r="22" spans="2:17" s="37" customFormat="1" ht="21.75" customHeight="1" x14ac:dyDescent="0.2">
      <c r="B22" s="48" t="str">
        <f t="shared" si="2"/>
        <v/>
      </c>
      <c r="C22" s="59"/>
      <c r="D22" s="60" t="str">
        <f t="shared" si="0"/>
        <v/>
      </c>
      <c r="E22" s="59"/>
      <c r="F22" s="91">
        <v>42766</v>
      </c>
      <c r="G22" s="62"/>
      <c r="H22" s="93" t="str">
        <f t="shared" si="1"/>
        <v/>
      </c>
      <c r="I22" s="62" t="s">
        <v>380</v>
      </c>
      <c r="J22" s="63">
        <v>359091</v>
      </c>
      <c r="K22" s="55">
        <v>0.1</v>
      </c>
      <c r="L22" s="63">
        <v>35909</v>
      </c>
      <c r="M22" s="64">
        <v>1</v>
      </c>
      <c r="N22" s="56"/>
      <c r="O22" s="57"/>
      <c r="P22" s="56"/>
    </row>
    <row r="23" spans="2:17" s="37" customFormat="1" ht="21.75" customHeight="1" x14ac:dyDescent="0.2">
      <c r="B23" s="48">
        <f t="shared" si="2"/>
        <v>7</v>
      </c>
      <c r="C23" s="59"/>
      <c r="D23" s="60" t="str">
        <f t="shared" si="0"/>
        <v>KL/16P</v>
      </c>
      <c r="E23" s="59" t="s">
        <v>135</v>
      </c>
      <c r="F23" s="91">
        <v>42774</v>
      </c>
      <c r="G23" s="62" t="s">
        <v>114</v>
      </c>
      <c r="H23" s="93" t="str">
        <f t="shared" si="1"/>
        <v>0313796397</v>
      </c>
      <c r="I23" s="62" t="s">
        <v>87</v>
      </c>
      <c r="J23" s="63">
        <v>1861000</v>
      </c>
      <c r="K23" s="55">
        <v>0.1</v>
      </c>
      <c r="L23" s="63">
        <v>186100</v>
      </c>
      <c r="M23" s="64">
        <v>1</v>
      </c>
      <c r="N23" s="56"/>
      <c r="O23" s="57"/>
      <c r="P23" s="56"/>
    </row>
    <row r="24" spans="2:17" s="37" customFormat="1" ht="21.75" customHeight="1" x14ac:dyDescent="0.2">
      <c r="B24" s="48">
        <f t="shared" si="2"/>
        <v>8</v>
      </c>
      <c r="C24" s="59"/>
      <c r="D24" s="60" t="str">
        <f t="shared" si="0"/>
        <v>MH/16P</v>
      </c>
      <c r="E24" s="59" t="s">
        <v>221</v>
      </c>
      <c r="F24" s="91">
        <v>42794</v>
      </c>
      <c r="G24" s="62" t="s">
        <v>157</v>
      </c>
      <c r="H24" s="93" t="str">
        <f t="shared" si="1"/>
        <v>1101810475</v>
      </c>
      <c r="I24" s="62" t="s">
        <v>89</v>
      </c>
      <c r="J24" s="63">
        <v>8099000</v>
      </c>
      <c r="K24" s="55">
        <v>0.1</v>
      </c>
      <c r="L24" s="63">
        <v>809900</v>
      </c>
      <c r="M24" s="64">
        <v>1</v>
      </c>
      <c r="N24" s="56"/>
      <c r="O24" s="57"/>
    </row>
    <row r="25" spans="2:17" s="37" customFormat="1" ht="21.75" customHeight="1" x14ac:dyDescent="0.2">
      <c r="B25" s="48" t="str">
        <f t="shared" si="2"/>
        <v/>
      </c>
      <c r="C25" s="65"/>
      <c r="D25" s="60" t="str">
        <f t="shared" si="0"/>
        <v/>
      </c>
      <c r="E25" s="59"/>
      <c r="F25" s="91">
        <v>42794</v>
      </c>
      <c r="G25" s="62"/>
      <c r="H25" s="93" t="str">
        <f t="shared" si="1"/>
        <v/>
      </c>
      <c r="I25" s="62" t="s">
        <v>380</v>
      </c>
      <c r="J25" s="63">
        <v>563636</v>
      </c>
      <c r="K25" s="55">
        <v>0.1</v>
      </c>
      <c r="L25" s="63">
        <v>56364</v>
      </c>
      <c r="M25" s="64">
        <v>1</v>
      </c>
      <c r="N25" s="56"/>
      <c r="O25" s="57"/>
    </row>
    <row r="26" spans="2:17" s="37" customFormat="1" ht="21.75" customHeight="1" x14ac:dyDescent="0.2">
      <c r="B26" s="48">
        <f t="shared" si="2"/>
        <v>10</v>
      </c>
      <c r="C26" s="65"/>
      <c r="D26" s="60" t="str">
        <f t="shared" si="0"/>
        <v>TT/16P</v>
      </c>
      <c r="E26" s="59" t="s">
        <v>371</v>
      </c>
      <c r="F26" s="91">
        <v>42809</v>
      </c>
      <c r="G26" s="62" t="s">
        <v>369</v>
      </c>
      <c r="H26" s="93" t="str">
        <f t="shared" si="1"/>
        <v>0303680315</v>
      </c>
      <c r="I26" s="62" t="s">
        <v>89</v>
      </c>
      <c r="J26" s="63">
        <v>7915745</v>
      </c>
      <c r="K26" s="55">
        <v>0.1</v>
      </c>
      <c r="L26" s="63">
        <v>791575</v>
      </c>
      <c r="M26" s="64">
        <v>1</v>
      </c>
      <c r="N26" s="56"/>
      <c r="O26" s="57"/>
    </row>
    <row r="27" spans="2:17" s="37" customFormat="1" ht="21.75" customHeight="1" x14ac:dyDescent="0.2">
      <c r="B27" s="48">
        <f t="shared" si="2"/>
        <v>11</v>
      </c>
      <c r="C27" s="65"/>
      <c r="D27" s="60" t="str">
        <f t="shared" si="0"/>
        <v>MH/16P</v>
      </c>
      <c r="E27" s="59" t="s">
        <v>372</v>
      </c>
      <c r="F27" s="91">
        <v>42824</v>
      </c>
      <c r="G27" s="62" t="s">
        <v>157</v>
      </c>
      <c r="H27" s="93" t="str">
        <f t="shared" si="1"/>
        <v>1101810475</v>
      </c>
      <c r="I27" s="62" t="s">
        <v>89</v>
      </c>
      <c r="J27" s="63">
        <v>5657727</v>
      </c>
      <c r="K27" s="55">
        <v>0.1</v>
      </c>
      <c r="L27" s="63">
        <v>565773</v>
      </c>
      <c r="M27" s="64">
        <v>1</v>
      </c>
      <c r="N27" s="56"/>
      <c r="O27" s="57"/>
    </row>
    <row r="28" spans="2:17" s="37" customFormat="1" ht="21.75" customHeight="1" x14ac:dyDescent="0.2">
      <c r="B28" s="48" t="str">
        <f t="shared" si="2"/>
        <v/>
      </c>
      <c r="C28" s="65"/>
      <c r="D28" s="60" t="str">
        <f t="shared" si="0"/>
        <v/>
      </c>
      <c r="E28" s="59"/>
      <c r="F28" s="91">
        <v>42825</v>
      </c>
      <c r="G28" s="62"/>
      <c r="H28" s="93" t="str">
        <f t="shared" si="1"/>
        <v/>
      </c>
      <c r="I28" s="62" t="s">
        <v>380</v>
      </c>
      <c r="J28" s="63">
        <v>440909</v>
      </c>
      <c r="K28" s="55">
        <v>0.1</v>
      </c>
      <c r="L28" s="63">
        <v>44091</v>
      </c>
      <c r="M28" s="64">
        <v>1</v>
      </c>
      <c r="N28" s="56"/>
      <c r="O28" s="57"/>
    </row>
    <row r="29" spans="2:17" s="37" customFormat="1" ht="21.75" customHeight="1" x14ac:dyDescent="0.2">
      <c r="B29" s="48">
        <f t="shared" si="2"/>
        <v>13</v>
      </c>
      <c r="C29" s="65"/>
      <c r="D29" s="60" t="str">
        <f t="shared" si="0"/>
        <v>QM/16P</v>
      </c>
      <c r="E29" s="59" t="s">
        <v>225</v>
      </c>
      <c r="F29" s="91">
        <v>42738</v>
      </c>
      <c r="G29" s="62" t="s">
        <v>100</v>
      </c>
      <c r="H29" s="93" t="str">
        <f t="shared" si="1"/>
        <v>0313728742</v>
      </c>
      <c r="I29" s="62" t="s">
        <v>115</v>
      </c>
      <c r="J29" s="63">
        <v>9568000</v>
      </c>
      <c r="K29" s="55">
        <v>0.1</v>
      </c>
      <c r="L29" s="63">
        <v>956800</v>
      </c>
      <c r="M29" s="64">
        <v>1</v>
      </c>
      <c r="N29" s="56"/>
      <c r="O29" s="57"/>
    </row>
    <row r="30" spans="2:17" s="37" customFormat="1" ht="21.75" customHeight="1" x14ac:dyDescent="0.2">
      <c r="B30" s="48">
        <f t="shared" si="2"/>
        <v>14</v>
      </c>
      <c r="C30" s="65"/>
      <c r="D30" s="60" t="str">
        <f t="shared" si="0"/>
        <v>DN/15P</v>
      </c>
      <c r="E30" s="59" t="s">
        <v>224</v>
      </c>
      <c r="F30" s="91">
        <v>42745</v>
      </c>
      <c r="G30" s="62" t="s">
        <v>104</v>
      </c>
      <c r="H30" s="93" t="str">
        <f t="shared" si="1"/>
        <v>0301600032</v>
      </c>
      <c r="I30" s="62" t="s">
        <v>214</v>
      </c>
      <c r="J30" s="63">
        <v>984000</v>
      </c>
      <c r="K30" s="55">
        <v>0.1</v>
      </c>
      <c r="L30" s="63">
        <v>98400</v>
      </c>
      <c r="M30" s="64">
        <v>1</v>
      </c>
      <c r="N30" s="56"/>
      <c r="O30" s="57"/>
    </row>
    <row r="31" spans="2:17" s="37" customFormat="1" ht="21.75" customHeight="1" x14ac:dyDescent="0.2">
      <c r="B31" s="48">
        <f t="shared" si="2"/>
        <v>15</v>
      </c>
      <c r="C31" s="65"/>
      <c r="D31" s="60" t="str">
        <f t="shared" si="0"/>
        <v>QM/16P</v>
      </c>
      <c r="E31" s="59" t="s">
        <v>226</v>
      </c>
      <c r="F31" s="91">
        <v>42777</v>
      </c>
      <c r="G31" s="62" t="s">
        <v>100</v>
      </c>
      <c r="H31" s="93" t="str">
        <f t="shared" si="1"/>
        <v>0313728742</v>
      </c>
      <c r="I31" s="62" t="s">
        <v>115</v>
      </c>
      <c r="J31" s="63">
        <v>8552000</v>
      </c>
      <c r="K31" s="55">
        <v>0.1</v>
      </c>
      <c r="L31" s="63">
        <v>855200</v>
      </c>
      <c r="M31" s="64">
        <v>1</v>
      </c>
      <c r="N31" s="56"/>
      <c r="O31" s="57"/>
    </row>
    <row r="32" spans="2:17" s="37" customFormat="1" ht="21.75" customHeight="1" x14ac:dyDescent="0.2">
      <c r="B32" s="48">
        <f t="shared" si="2"/>
        <v>16</v>
      </c>
      <c r="C32" s="65"/>
      <c r="D32" s="60" t="str">
        <f t="shared" si="0"/>
        <v>HP/16P</v>
      </c>
      <c r="E32" s="59" t="s">
        <v>133</v>
      </c>
      <c r="F32" s="91">
        <v>42780</v>
      </c>
      <c r="G32" s="62" t="s">
        <v>216</v>
      </c>
      <c r="H32" s="93" t="str">
        <f t="shared" si="1"/>
        <v>0312994519</v>
      </c>
      <c r="I32" s="62" t="s">
        <v>117</v>
      </c>
      <c r="J32" s="63">
        <v>17000000</v>
      </c>
      <c r="K32" s="55">
        <v>0.1</v>
      </c>
      <c r="L32" s="63">
        <v>1700000</v>
      </c>
      <c r="M32" s="64">
        <v>1</v>
      </c>
      <c r="N32" s="56"/>
      <c r="O32" s="57"/>
    </row>
    <row r="33" spans="2:15" s="37" customFormat="1" ht="21.75" customHeight="1" x14ac:dyDescent="0.2">
      <c r="B33" s="48">
        <f t="shared" si="2"/>
        <v>17</v>
      </c>
      <c r="C33" s="65"/>
      <c r="D33" s="60" t="str">
        <f t="shared" si="0"/>
        <v>QM/16P</v>
      </c>
      <c r="E33" s="59" t="s">
        <v>227</v>
      </c>
      <c r="F33" s="91">
        <v>42782</v>
      </c>
      <c r="G33" s="62" t="s">
        <v>100</v>
      </c>
      <c r="H33" s="93" t="str">
        <f t="shared" si="1"/>
        <v>0313728742</v>
      </c>
      <c r="I33" s="62" t="s">
        <v>115</v>
      </c>
      <c r="J33" s="63">
        <v>10176000</v>
      </c>
      <c r="K33" s="55">
        <v>0.1</v>
      </c>
      <c r="L33" s="63">
        <v>1017600</v>
      </c>
      <c r="M33" s="64">
        <v>1</v>
      </c>
      <c r="N33" s="56"/>
      <c r="O33" s="57"/>
    </row>
    <row r="34" spans="2:15" s="37" customFormat="1" ht="21.75" customHeight="1" x14ac:dyDescent="0.2">
      <c r="B34" s="48">
        <f t="shared" si="2"/>
        <v>18</v>
      </c>
      <c r="C34" s="65"/>
      <c r="D34" s="60" t="str">
        <f t="shared" si="0"/>
        <v>DN/15P</v>
      </c>
      <c r="E34" s="59" t="s">
        <v>228</v>
      </c>
      <c r="F34" s="91">
        <v>42793</v>
      </c>
      <c r="G34" s="62" t="s">
        <v>104</v>
      </c>
      <c r="H34" s="93" t="str">
        <f t="shared" si="1"/>
        <v>0301600032</v>
      </c>
      <c r="I34" s="62" t="s">
        <v>214</v>
      </c>
      <c r="J34" s="63">
        <v>1008000</v>
      </c>
      <c r="K34" s="55">
        <v>0.1</v>
      </c>
      <c r="L34" s="63">
        <v>100800</v>
      </c>
      <c r="M34" s="64">
        <v>1</v>
      </c>
      <c r="N34" s="56"/>
      <c r="O34" s="57"/>
    </row>
    <row r="35" spans="2:15" s="37" customFormat="1" ht="21.75" customHeight="1" x14ac:dyDescent="0.2">
      <c r="B35" s="48">
        <f t="shared" si="2"/>
        <v>19</v>
      </c>
      <c r="C35" s="65"/>
      <c r="D35" s="60" t="str">
        <f t="shared" si="0"/>
        <v>QM/16P</v>
      </c>
      <c r="E35" s="59" t="s">
        <v>373</v>
      </c>
      <c r="F35" s="91">
        <v>42804</v>
      </c>
      <c r="G35" s="62" t="s">
        <v>100</v>
      </c>
      <c r="H35" s="93" t="str">
        <f t="shared" si="1"/>
        <v>0313728742</v>
      </c>
      <c r="I35" s="62" t="s">
        <v>115</v>
      </c>
      <c r="J35" s="63">
        <v>10008000</v>
      </c>
      <c r="K35" s="55">
        <v>0.1</v>
      </c>
      <c r="L35" s="63">
        <v>1000800</v>
      </c>
      <c r="M35" s="64">
        <v>1</v>
      </c>
      <c r="N35" s="56"/>
      <c r="O35" s="57"/>
    </row>
    <row r="36" spans="2:15" s="37" customFormat="1" ht="21.75" customHeight="1" x14ac:dyDescent="0.2">
      <c r="B36" s="48">
        <f t="shared" si="2"/>
        <v>20</v>
      </c>
      <c r="C36" s="65"/>
      <c r="D36" s="60" t="str">
        <f t="shared" si="0"/>
        <v>QM/16P</v>
      </c>
      <c r="E36" s="59" t="s">
        <v>374</v>
      </c>
      <c r="F36" s="91">
        <v>42823</v>
      </c>
      <c r="G36" s="62" t="s">
        <v>100</v>
      </c>
      <c r="H36" s="93" t="str">
        <f t="shared" si="1"/>
        <v>0313728742</v>
      </c>
      <c r="I36" s="62" t="s">
        <v>115</v>
      </c>
      <c r="J36" s="63">
        <v>7318500</v>
      </c>
      <c r="K36" s="55">
        <v>0.1</v>
      </c>
      <c r="L36" s="63">
        <v>731850</v>
      </c>
      <c r="M36" s="64">
        <v>1</v>
      </c>
      <c r="N36" s="56"/>
      <c r="O36" s="57"/>
    </row>
    <row r="37" spans="2:15" s="37" customFormat="1" ht="21.75" customHeight="1" x14ac:dyDescent="0.2">
      <c r="B37" s="48">
        <f t="shared" si="2"/>
        <v>21</v>
      </c>
      <c r="C37" s="65"/>
      <c r="D37" s="60" t="str">
        <f>IF(ISNA(VLOOKUP(G37,DSMV,3,0)),"",VLOOKUP(G37,DSMV,3,0))</f>
        <v>KN/12P</v>
      </c>
      <c r="E37" s="59" t="s">
        <v>217</v>
      </c>
      <c r="F37" s="91">
        <v>42741</v>
      </c>
      <c r="G37" s="62" t="s">
        <v>106</v>
      </c>
      <c r="H37" s="93" t="str">
        <f t="shared" si="1"/>
        <v>3702076037</v>
      </c>
      <c r="I37" s="62" t="s">
        <v>90</v>
      </c>
      <c r="J37" s="63">
        <v>310800000</v>
      </c>
      <c r="K37" s="55">
        <v>0.1</v>
      </c>
      <c r="L37" s="63">
        <v>31080000</v>
      </c>
      <c r="M37" s="64">
        <v>1</v>
      </c>
      <c r="N37" s="56"/>
      <c r="O37" s="57"/>
    </row>
    <row r="38" spans="2:15" s="37" customFormat="1" ht="21.75" customHeight="1" x14ac:dyDescent="0.2">
      <c r="B38" s="48">
        <f>IF(G38&lt;&gt;"",ROW()-16,"")</f>
        <v>22</v>
      </c>
      <c r="C38" s="65"/>
      <c r="D38" s="60" t="str">
        <f>IF(ISNA(VLOOKUP(G38,DSMV,3,0)),"",VLOOKUP(G38,DSMV,3,0))</f>
        <v>AS/15P</v>
      </c>
      <c r="E38" s="59" t="s">
        <v>375</v>
      </c>
      <c r="F38" s="91">
        <v>42778</v>
      </c>
      <c r="G38" s="62" t="s">
        <v>370</v>
      </c>
      <c r="H38" s="93" t="str">
        <f t="shared" si="1"/>
        <v>0312106139</v>
      </c>
      <c r="I38" s="62" t="s">
        <v>381</v>
      </c>
      <c r="J38" s="63">
        <v>216437700</v>
      </c>
      <c r="K38" s="55">
        <v>0.1</v>
      </c>
      <c r="L38" s="63">
        <v>21643770</v>
      </c>
      <c r="M38" s="64">
        <v>1</v>
      </c>
      <c r="N38" s="56"/>
      <c r="O38" s="57"/>
    </row>
    <row r="39" spans="2:15" s="37" customFormat="1" ht="21.75" customHeight="1" x14ac:dyDescent="0.2">
      <c r="B39" s="48">
        <f t="shared" si="2"/>
        <v>23</v>
      </c>
      <c r="C39" s="65"/>
      <c r="D39" s="60" t="str">
        <f t="shared" si="0"/>
        <v>KN/12P</v>
      </c>
      <c r="E39" s="59" t="s">
        <v>376</v>
      </c>
      <c r="F39" s="91">
        <v>42794</v>
      </c>
      <c r="G39" s="62" t="s">
        <v>106</v>
      </c>
      <c r="H39" s="93" t="str">
        <f t="shared" si="1"/>
        <v>3702076037</v>
      </c>
      <c r="I39" s="62" t="s">
        <v>90</v>
      </c>
      <c r="J39" s="63">
        <v>352800000</v>
      </c>
      <c r="K39" s="55">
        <v>0.1</v>
      </c>
      <c r="L39" s="63">
        <v>35280000</v>
      </c>
      <c r="M39" s="64">
        <v>1</v>
      </c>
      <c r="N39" s="56"/>
      <c r="O39" s="57"/>
    </row>
    <row r="40" spans="2:15" s="37" customFormat="1" ht="21.75" customHeight="1" x14ac:dyDescent="0.2">
      <c r="B40" s="48">
        <f t="shared" si="2"/>
        <v>24</v>
      </c>
      <c r="C40" s="65"/>
      <c r="D40" s="60" t="str">
        <f t="shared" si="0"/>
        <v>KN/12P</v>
      </c>
      <c r="E40" s="59" t="s">
        <v>377</v>
      </c>
      <c r="F40" s="91">
        <v>42825</v>
      </c>
      <c r="G40" s="62" t="s">
        <v>106</v>
      </c>
      <c r="H40" s="93" t="str">
        <f t="shared" si="1"/>
        <v>3702076037</v>
      </c>
      <c r="I40" s="62" t="s">
        <v>90</v>
      </c>
      <c r="J40" s="63">
        <v>213360000</v>
      </c>
      <c r="K40" s="55">
        <v>0.1</v>
      </c>
      <c r="L40" s="63">
        <v>21336000</v>
      </c>
      <c r="M40" s="64">
        <v>1</v>
      </c>
      <c r="N40" s="56"/>
      <c r="O40" s="57"/>
    </row>
    <row r="41" spans="2:15" s="37" customFormat="1" ht="21.75" customHeight="1" x14ac:dyDescent="0.2">
      <c r="B41" s="48">
        <f t="shared" si="2"/>
        <v>25</v>
      </c>
      <c r="C41" s="65"/>
      <c r="D41" s="60" t="str">
        <f t="shared" si="0"/>
        <v>TH/15P</v>
      </c>
      <c r="E41" s="59" t="s">
        <v>134</v>
      </c>
      <c r="F41" s="91">
        <v>42755</v>
      </c>
      <c r="G41" s="62" t="s">
        <v>102</v>
      </c>
      <c r="H41" s="93" t="str">
        <f t="shared" si="1"/>
        <v>1101329547</v>
      </c>
      <c r="I41" s="62" t="s">
        <v>215</v>
      </c>
      <c r="J41" s="63">
        <v>37000000</v>
      </c>
      <c r="K41" s="55">
        <v>0.1</v>
      </c>
      <c r="L41" s="63">
        <v>3700000</v>
      </c>
      <c r="M41" s="64">
        <v>1</v>
      </c>
      <c r="N41" s="56"/>
      <c r="O41" s="57"/>
    </row>
    <row r="42" spans="2:15" s="37" customFormat="1" ht="21.75" customHeight="1" x14ac:dyDescent="0.2">
      <c r="B42" s="48">
        <f t="shared" si="2"/>
        <v>26</v>
      </c>
      <c r="C42" s="65"/>
      <c r="D42" s="60" t="str">
        <f t="shared" si="0"/>
        <v>TH/15P</v>
      </c>
      <c r="E42" s="59" t="s">
        <v>378</v>
      </c>
      <c r="F42" s="91">
        <v>42791</v>
      </c>
      <c r="G42" s="62" t="s">
        <v>102</v>
      </c>
      <c r="H42" s="93" t="str">
        <f t="shared" si="1"/>
        <v>1101329547</v>
      </c>
      <c r="I42" s="62" t="s">
        <v>382</v>
      </c>
      <c r="J42" s="63">
        <v>37000000</v>
      </c>
      <c r="K42" s="55">
        <v>0.1</v>
      </c>
      <c r="L42" s="63">
        <v>3700000</v>
      </c>
      <c r="M42" s="64">
        <v>1</v>
      </c>
      <c r="N42" s="56"/>
      <c r="O42" s="57"/>
    </row>
    <row r="43" spans="2:15" s="37" customFormat="1" ht="21.75" customHeight="1" x14ac:dyDescent="0.2">
      <c r="B43" s="48">
        <f t="shared" si="2"/>
        <v>27</v>
      </c>
      <c r="C43" s="65"/>
      <c r="D43" s="60" t="str">
        <f t="shared" si="0"/>
        <v>TH/15P</v>
      </c>
      <c r="E43" s="59" t="s">
        <v>379</v>
      </c>
      <c r="F43" s="91">
        <v>42825</v>
      </c>
      <c r="G43" s="62" t="s">
        <v>102</v>
      </c>
      <c r="H43" s="93" t="str">
        <f t="shared" si="1"/>
        <v>1101329547</v>
      </c>
      <c r="I43" s="62" t="s">
        <v>383</v>
      </c>
      <c r="J43" s="63">
        <v>37000000</v>
      </c>
      <c r="K43" s="55">
        <v>0.1</v>
      </c>
      <c r="L43" s="63">
        <v>3700000</v>
      </c>
      <c r="M43" s="64">
        <v>1</v>
      </c>
      <c r="N43" s="56"/>
      <c r="O43" s="57"/>
    </row>
    <row r="44" spans="2:15" s="37" customFormat="1" ht="21.75" customHeight="1" x14ac:dyDescent="0.2">
      <c r="B44" s="48" t="str">
        <f t="shared" si="2"/>
        <v/>
      </c>
      <c r="C44" s="65"/>
      <c r="D44" s="60" t="str">
        <f t="shared" si="0"/>
        <v/>
      </c>
      <c r="E44" s="59"/>
      <c r="F44" s="91"/>
      <c r="G44" s="62"/>
      <c r="H44" s="93" t="str">
        <f t="shared" si="1"/>
        <v/>
      </c>
      <c r="I44" s="62"/>
      <c r="J44" s="63"/>
      <c r="K44" s="55">
        <v>0.1</v>
      </c>
      <c r="L44" s="63"/>
      <c r="M44" s="64"/>
      <c r="N44" s="56"/>
      <c r="O44" s="57"/>
    </row>
    <row r="45" spans="2:15" s="37" customFormat="1" ht="21.75" customHeight="1" x14ac:dyDescent="0.2">
      <c r="B45" s="48" t="str">
        <f t="shared" si="2"/>
        <v/>
      </c>
      <c r="C45" s="65"/>
      <c r="D45" s="60" t="str">
        <f t="shared" si="0"/>
        <v/>
      </c>
      <c r="E45" s="59"/>
      <c r="F45" s="91"/>
      <c r="G45" s="62"/>
      <c r="H45" s="93" t="str">
        <f t="shared" si="1"/>
        <v/>
      </c>
      <c r="I45" s="62"/>
      <c r="J45" s="63"/>
      <c r="K45" s="55">
        <v>0.1</v>
      </c>
      <c r="L45" s="63"/>
      <c r="M45" s="64"/>
      <c r="N45" s="56"/>
      <c r="O45" s="57"/>
    </row>
    <row r="46" spans="2:15" s="37" customFormat="1" ht="21.75" customHeight="1" x14ac:dyDescent="0.2">
      <c r="B46" s="48" t="str">
        <f t="shared" si="2"/>
        <v/>
      </c>
      <c r="C46" s="65"/>
      <c r="D46" s="60" t="str">
        <f t="shared" si="0"/>
        <v/>
      </c>
      <c r="E46" s="59"/>
      <c r="F46" s="91"/>
      <c r="G46" s="62"/>
      <c r="H46" s="93" t="str">
        <f t="shared" si="1"/>
        <v/>
      </c>
      <c r="I46" s="62"/>
      <c r="J46" s="63"/>
      <c r="K46" s="55">
        <v>0.1</v>
      </c>
      <c r="L46" s="63"/>
      <c r="M46" s="64"/>
      <c r="N46" s="56"/>
      <c r="O46" s="57"/>
    </row>
    <row r="47" spans="2:15" s="37" customFormat="1" ht="21.75" customHeight="1" x14ac:dyDescent="0.2">
      <c r="B47" s="48" t="str">
        <f t="shared" si="2"/>
        <v/>
      </c>
      <c r="C47" s="65"/>
      <c r="D47" s="60" t="str">
        <f t="shared" si="0"/>
        <v/>
      </c>
      <c r="E47" s="59"/>
      <c r="F47" s="91"/>
      <c r="G47" s="62"/>
      <c r="H47" s="93" t="str">
        <f t="shared" si="1"/>
        <v/>
      </c>
      <c r="I47" s="62"/>
      <c r="J47" s="63"/>
      <c r="K47" s="55">
        <v>0.1</v>
      </c>
      <c r="L47" s="63"/>
      <c r="M47" s="64"/>
      <c r="N47" s="56"/>
      <c r="O47" s="57"/>
    </row>
    <row r="48" spans="2:15" s="37" customFormat="1" ht="21.75" customHeight="1" x14ac:dyDescent="0.2">
      <c r="B48" s="48" t="str">
        <f t="shared" si="2"/>
        <v/>
      </c>
      <c r="C48" s="65"/>
      <c r="D48" s="60" t="str">
        <f t="shared" si="0"/>
        <v/>
      </c>
      <c r="E48" s="59"/>
      <c r="F48" s="91"/>
      <c r="G48" s="62"/>
      <c r="H48" s="93" t="str">
        <f t="shared" si="1"/>
        <v/>
      </c>
      <c r="I48" s="62"/>
      <c r="J48" s="63"/>
      <c r="K48" s="55">
        <v>0.1</v>
      </c>
      <c r="L48" s="63"/>
      <c r="M48" s="64"/>
      <c r="N48" s="56"/>
      <c r="O48" s="57"/>
    </row>
    <row r="49" spans="2:15" s="37" customFormat="1" ht="21.75" customHeight="1" x14ac:dyDescent="0.2">
      <c r="B49" s="48" t="str">
        <f t="shared" si="2"/>
        <v/>
      </c>
      <c r="C49" s="65"/>
      <c r="D49" s="60" t="str">
        <f t="shared" si="0"/>
        <v/>
      </c>
      <c r="E49" s="59"/>
      <c r="F49" s="91"/>
      <c r="G49" s="62"/>
      <c r="H49" s="93" t="str">
        <f t="shared" si="1"/>
        <v/>
      </c>
      <c r="I49" s="62"/>
      <c r="J49" s="63"/>
      <c r="K49" s="55">
        <v>0.1</v>
      </c>
      <c r="L49" s="63"/>
      <c r="M49" s="64"/>
      <c r="N49" s="56"/>
      <c r="O49" s="57"/>
    </row>
    <row r="50" spans="2:15" s="37" customFormat="1" ht="21.75" customHeight="1" x14ac:dyDescent="0.2">
      <c r="B50" s="48" t="str">
        <f t="shared" si="2"/>
        <v/>
      </c>
      <c r="C50" s="65"/>
      <c r="D50" s="60" t="str">
        <f t="shared" si="0"/>
        <v/>
      </c>
      <c r="E50" s="59"/>
      <c r="F50" s="91"/>
      <c r="G50" s="62"/>
      <c r="H50" s="93" t="str">
        <f t="shared" si="1"/>
        <v/>
      </c>
      <c r="I50" s="62"/>
      <c r="J50" s="63"/>
      <c r="K50" s="55">
        <v>0.1</v>
      </c>
      <c r="L50" s="63"/>
      <c r="M50" s="64"/>
      <c r="N50" s="56"/>
      <c r="O50" s="57"/>
    </row>
    <row r="51" spans="2:15" s="37" customFormat="1" ht="21.75" customHeight="1" x14ac:dyDescent="0.2">
      <c r="B51" s="48" t="str">
        <f t="shared" ref="B51" si="3">IF(G51&lt;&gt;"",ROW()-16,"")</f>
        <v/>
      </c>
      <c r="C51" s="65"/>
      <c r="D51" s="60"/>
      <c r="E51" s="59"/>
      <c r="F51" s="91"/>
      <c r="G51" s="62"/>
      <c r="H51" s="93"/>
      <c r="I51" s="62"/>
      <c r="J51" s="63"/>
      <c r="K51" s="55"/>
      <c r="L51" s="63"/>
      <c r="M51" s="66"/>
      <c r="N51" s="56"/>
      <c r="O51" s="57"/>
    </row>
    <row r="52" spans="2:15" s="67" customFormat="1" ht="21.75" customHeight="1" x14ac:dyDescent="0.2">
      <c r="B52" s="68" t="s">
        <v>11</v>
      </c>
      <c r="C52" s="69"/>
      <c r="D52" s="70"/>
      <c r="E52" s="71"/>
      <c r="F52" s="70"/>
      <c r="G52" s="70"/>
      <c r="H52" s="70"/>
      <c r="I52" s="70"/>
      <c r="J52" s="72">
        <f>SUBTOTAL(9,J17:J51)</f>
        <v>1314716353</v>
      </c>
      <c r="K52" s="72"/>
      <c r="L52" s="72">
        <f>SUBTOTAL(9,L17:L51)</f>
        <v>131471637</v>
      </c>
      <c r="M52" s="70"/>
      <c r="N52" s="57"/>
    </row>
    <row r="53" spans="2:15" s="67" customFormat="1" ht="21.75" hidden="1" customHeight="1" x14ac:dyDescent="0.2">
      <c r="B53" s="73"/>
      <c r="C53" s="74"/>
      <c r="D53" s="75"/>
      <c r="E53" s="76"/>
      <c r="F53" s="75"/>
      <c r="G53" s="75"/>
      <c r="H53" s="75"/>
      <c r="I53" s="75"/>
      <c r="J53" s="77"/>
      <c r="K53" s="77"/>
      <c r="L53" s="77"/>
      <c r="M53" s="78"/>
      <c r="N53" s="57"/>
    </row>
    <row r="54" spans="2:15" s="37" customFormat="1" ht="21.75" customHeight="1" x14ac:dyDescent="0.2">
      <c r="B54" s="79" t="s">
        <v>70</v>
      </c>
      <c r="C54" s="80"/>
      <c r="D54" s="80"/>
      <c r="E54" s="80"/>
      <c r="F54" s="80"/>
      <c r="G54" s="80"/>
      <c r="H54" s="80"/>
      <c r="I54" s="80"/>
      <c r="J54" s="81"/>
      <c r="K54" s="82"/>
      <c r="L54" s="81"/>
      <c r="M54" s="83"/>
      <c r="N54" s="57"/>
    </row>
    <row r="55" spans="2:15" s="67" customFormat="1" ht="21.75" customHeight="1" x14ac:dyDescent="0.2">
      <c r="B55" s="68" t="s">
        <v>11</v>
      </c>
      <c r="C55" s="69"/>
      <c r="D55" s="70"/>
      <c r="E55" s="71"/>
      <c r="F55" s="70"/>
      <c r="G55" s="70"/>
      <c r="H55" s="70"/>
      <c r="I55" s="70"/>
      <c r="J55" s="84"/>
      <c r="K55" s="84"/>
      <c r="L55" s="84"/>
      <c r="M55" s="70"/>
      <c r="N55" s="57"/>
    </row>
    <row r="56" spans="2:15" s="37" customFormat="1" ht="21.75" customHeight="1" x14ac:dyDescent="0.2">
      <c r="B56" s="79" t="s">
        <v>71</v>
      </c>
      <c r="C56" s="80"/>
      <c r="D56" s="80"/>
      <c r="E56" s="80"/>
      <c r="F56" s="80"/>
      <c r="G56" s="80"/>
      <c r="H56" s="80"/>
      <c r="I56" s="80"/>
      <c r="J56" s="81"/>
      <c r="K56" s="82"/>
      <c r="L56" s="81"/>
      <c r="M56" s="83"/>
      <c r="N56" s="57"/>
    </row>
    <row r="57" spans="2:15" s="37" customFormat="1" ht="21.75" customHeight="1" x14ac:dyDescent="0.2">
      <c r="B57" s="47"/>
      <c r="C57" s="85"/>
      <c r="D57" s="85"/>
      <c r="E57" s="44"/>
      <c r="F57" s="86"/>
      <c r="G57" s="85"/>
      <c r="H57" s="44"/>
      <c r="I57" s="85"/>
      <c r="J57" s="87"/>
      <c r="K57" s="85"/>
      <c r="L57" s="87"/>
      <c r="M57" s="85"/>
      <c r="N57" s="57"/>
    </row>
    <row r="58" spans="2:15" s="67" customFormat="1" ht="21.75" customHeight="1" x14ac:dyDescent="0.2">
      <c r="B58" s="68" t="s">
        <v>11</v>
      </c>
      <c r="C58" s="69"/>
      <c r="D58" s="70"/>
      <c r="E58" s="71"/>
      <c r="F58" s="70"/>
      <c r="G58" s="70"/>
      <c r="H58" s="70"/>
      <c r="I58" s="70"/>
      <c r="J58" s="84"/>
      <c r="K58" s="70"/>
      <c r="L58" s="84"/>
      <c r="M58" s="70"/>
      <c r="N58" s="57"/>
    </row>
    <row r="59" spans="2:15" s="67" customFormat="1" ht="21.75" customHeight="1" x14ac:dyDescent="0.2">
      <c r="B59" s="79" t="s">
        <v>72</v>
      </c>
      <c r="C59" s="80"/>
      <c r="D59" s="80"/>
      <c r="E59" s="80"/>
      <c r="F59" s="80"/>
      <c r="G59" s="80"/>
      <c r="H59" s="80"/>
      <c r="I59" s="80"/>
      <c r="J59" s="81"/>
      <c r="K59" s="82"/>
      <c r="L59" s="81"/>
      <c r="M59" s="83"/>
      <c r="N59" s="57"/>
    </row>
    <row r="60" spans="2:15" s="67" customFormat="1" ht="21.75" customHeight="1" x14ac:dyDescent="0.2">
      <c r="B60" s="47"/>
      <c r="C60" s="85"/>
      <c r="D60" s="85"/>
      <c r="E60" s="44"/>
      <c r="F60" s="86"/>
      <c r="G60" s="85"/>
      <c r="H60" s="44"/>
      <c r="I60" s="85"/>
      <c r="J60" s="87"/>
      <c r="K60" s="85"/>
      <c r="L60" s="87"/>
      <c r="M60" s="85"/>
      <c r="N60" s="57"/>
    </row>
    <row r="61" spans="2:15" s="67" customFormat="1" ht="21.75" customHeight="1" x14ac:dyDescent="0.2">
      <c r="B61" s="68" t="s">
        <v>11</v>
      </c>
      <c r="C61" s="69"/>
      <c r="D61" s="70"/>
      <c r="E61" s="71"/>
      <c r="F61" s="70"/>
      <c r="G61" s="70"/>
      <c r="H61" s="70"/>
      <c r="I61" s="70"/>
      <c r="J61" s="84"/>
      <c r="K61" s="70"/>
      <c r="L61" s="84"/>
      <c r="M61" s="70"/>
      <c r="N61" s="57"/>
    </row>
    <row r="62" spans="2:15" s="37" customFormat="1" ht="21.75" customHeight="1" x14ac:dyDescent="0.2">
      <c r="B62" s="79" t="s">
        <v>40</v>
      </c>
      <c r="C62" s="80"/>
      <c r="D62" s="80"/>
      <c r="E62" s="80"/>
      <c r="F62" s="80"/>
      <c r="G62" s="80"/>
      <c r="H62" s="80"/>
      <c r="I62" s="80"/>
      <c r="J62" s="81"/>
      <c r="K62" s="82"/>
      <c r="L62" s="81"/>
      <c r="M62" s="83"/>
      <c r="N62" s="57"/>
    </row>
    <row r="63" spans="2:15" s="37" customFormat="1" ht="21.75" customHeight="1" x14ac:dyDescent="0.2">
      <c r="B63" s="47"/>
      <c r="C63" s="85"/>
      <c r="D63" s="85"/>
      <c r="E63" s="44"/>
      <c r="F63" s="86"/>
      <c r="G63" s="85"/>
      <c r="H63" s="44"/>
      <c r="I63" s="85"/>
      <c r="J63" s="87"/>
      <c r="K63" s="85"/>
      <c r="L63" s="87"/>
      <c r="M63" s="85"/>
      <c r="N63" s="57"/>
    </row>
    <row r="64" spans="2:15" s="67" customFormat="1" ht="21.75" customHeight="1" x14ac:dyDescent="0.2">
      <c r="B64" s="68" t="s">
        <v>11</v>
      </c>
      <c r="C64" s="69"/>
      <c r="D64" s="70"/>
      <c r="E64" s="71"/>
      <c r="F64" s="70"/>
      <c r="G64" s="70"/>
      <c r="H64" s="70"/>
      <c r="I64" s="70"/>
      <c r="J64" s="84"/>
      <c r="K64" s="70"/>
      <c r="L64" s="84"/>
      <c r="M64" s="70"/>
      <c r="N64" s="88"/>
    </row>
    <row r="65" spans="2:14" s="37" customFormat="1" x14ac:dyDescent="0.2">
      <c r="D65" s="38"/>
      <c r="E65" s="39"/>
      <c r="F65" s="37" t="s">
        <v>92</v>
      </c>
      <c r="G65" s="38"/>
      <c r="H65" s="88">
        <f>J52</f>
        <v>1314716353</v>
      </c>
      <c r="I65" s="38"/>
      <c r="K65" s="40"/>
      <c r="M65" s="38"/>
      <c r="N65" s="57"/>
    </row>
    <row r="66" spans="2:14" s="37" customFormat="1" x14ac:dyDescent="0.2">
      <c r="D66" s="38"/>
      <c r="E66" s="39"/>
      <c r="F66" s="37" t="s">
        <v>93</v>
      </c>
      <c r="G66" s="38"/>
      <c r="H66" s="88">
        <f>L52</f>
        <v>131471637</v>
      </c>
      <c r="I66" s="38"/>
      <c r="K66" s="40"/>
      <c r="M66" s="38"/>
      <c r="N66" s="57"/>
    </row>
    <row r="67" spans="2:14" s="37" customFormat="1" x14ac:dyDescent="0.2">
      <c r="B67" s="89"/>
      <c r="C67" s="89"/>
      <c r="D67" s="38"/>
      <c r="E67" s="39"/>
      <c r="F67" s="38"/>
      <c r="G67" s="38"/>
      <c r="H67" s="38"/>
      <c r="I67" s="38"/>
      <c r="J67" s="115" t="e">
        <f>"Bình Dương, "&amp;IF($O$14=1,"Ngày 31 Tháng 03  ",IF($O$14=2,"Ngày 30 Tháng 06  ",IF($O$14=3,"Ngày 30 Tháng 09  ",IF($O$14=4,"Ngày 31 Tháng 12  "))))&amp;"Năm  "&amp;YEAR(#REF!)</f>
        <v>#REF!</v>
      </c>
      <c r="K67" s="115"/>
      <c r="N67" s="57"/>
    </row>
    <row r="68" spans="2:14" s="37" customFormat="1" x14ac:dyDescent="0.2">
      <c r="D68" s="38"/>
      <c r="E68" s="39"/>
      <c r="F68" s="38"/>
      <c r="G68" s="38"/>
      <c r="H68" s="38"/>
      <c r="I68" s="38"/>
      <c r="J68" s="113" t="s">
        <v>15</v>
      </c>
      <c r="K68" s="113"/>
      <c r="L68" s="113"/>
      <c r="M68" s="113"/>
    </row>
    <row r="69" spans="2:14" s="37" customFormat="1" x14ac:dyDescent="0.2">
      <c r="D69" s="38"/>
      <c r="E69" s="39"/>
      <c r="F69" s="38"/>
      <c r="G69" s="38"/>
      <c r="H69" s="38"/>
      <c r="I69" s="38"/>
      <c r="J69" s="113" t="s">
        <v>16</v>
      </c>
      <c r="K69" s="113"/>
      <c r="L69" s="113"/>
      <c r="M69" s="113"/>
    </row>
    <row r="70" spans="2:14" s="37" customFormat="1" x14ac:dyDescent="0.2">
      <c r="D70" s="38"/>
      <c r="E70" s="39"/>
      <c r="F70" s="38"/>
      <c r="G70" s="38"/>
      <c r="H70" s="38"/>
      <c r="I70" s="38"/>
      <c r="J70" s="113" t="s">
        <v>17</v>
      </c>
      <c r="K70" s="113"/>
      <c r="L70" s="113"/>
      <c r="M70" s="113"/>
    </row>
    <row r="71" spans="2:14" s="37" customFormat="1" x14ac:dyDescent="0.2">
      <c r="D71" s="38"/>
      <c r="E71" s="39"/>
      <c r="F71" s="38"/>
      <c r="G71" s="38"/>
      <c r="H71" s="38"/>
      <c r="I71" s="38"/>
      <c r="K71" s="40"/>
      <c r="M71" s="38"/>
    </row>
  </sheetData>
  <autoFilter ref="A16:Q51"/>
  <sortState ref="A168:Q177">
    <sortCondition ref="F168:F177"/>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12"/>
  <sheetViews>
    <sheetView topLeftCell="A12" zoomScale="90" zoomScaleNormal="90" workbookViewId="0">
      <pane ySplit="4" topLeftCell="A127" activePane="bottomLeft" state="frozen"/>
      <selection activeCell="A12" sqref="A12"/>
      <selection pane="bottomLeft" activeCell="E52" sqref="E52"/>
    </sheetView>
  </sheetViews>
  <sheetFormatPr defaultRowHeight="15" x14ac:dyDescent="0.2"/>
  <cols>
    <col min="1" max="1" width="2.140625" style="15" customWidth="1"/>
    <col min="2" max="2" width="5.5703125" style="15" customWidth="1"/>
    <col min="3" max="3" width="13.7109375" style="15" customWidth="1"/>
    <col min="4" max="4" width="8.5703125" style="15" customWidth="1"/>
    <col min="5" max="5" width="10.7109375" style="15" customWidth="1"/>
    <col min="6" max="6" width="12" style="15" customWidth="1"/>
    <col min="7" max="7" width="48.140625" style="15" customWidth="1"/>
    <col min="8" max="8" width="14.5703125" style="15" customWidth="1"/>
    <col min="9" max="9" width="20.5703125" style="15" customWidth="1"/>
    <col min="10" max="11" width="15.5703125" style="15" customWidth="1"/>
    <col min="12" max="12" width="8.5703125" style="15" customWidth="1"/>
    <col min="13" max="16384" width="9.140625" style="15"/>
  </cols>
  <sheetData>
    <row r="1" spans="1:14" x14ac:dyDescent="0.2">
      <c r="B1" s="16"/>
      <c r="C1" s="16"/>
      <c r="D1" s="16"/>
      <c r="E1" s="16"/>
      <c r="F1" s="16"/>
      <c r="G1" s="16"/>
      <c r="H1" s="16"/>
      <c r="I1" s="16"/>
      <c r="L1" s="16"/>
    </row>
    <row r="2" spans="1:14" x14ac:dyDescent="0.2">
      <c r="B2" s="16"/>
      <c r="C2" s="16"/>
      <c r="D2" s="16"/>
      <c r="E2" s="16"/>
      <c r="F2" s="16"/>
      <c r="G2" s="16"/>
      <c r="H2" s="16"/>
      <c r="I2" s="16"/>
      <c r="L2" s="16"/>
    </row>
    <row r="3" spans="1:14" x14ac:dyDescent="0.2">
      <c r="B3" s="17"/>
      <c r="C3" s="17"/>
      <c r="D3" s="16"/>
      <c r="E3" s="16"/>
      <c r="F3" s="16"/>
      <c r="G3" s="16"/>
      <c r="H3" s="16"/>
      <c r="I3" s="16"/>
      <c r="L3" s="16"/>
    </row>
    <row r="4" spans="1:14" ht="28.5" customHeight="1" x14ac:dyDescent="0.2">
      <c r="B4" s="131" t="s">
        <v>18</v>
      </c>
      <c r="C4" s="131"/>
      <c r="D4" s="131"/>
      <c r="E4" s="131"/>
      <c r="F4" s="131"/>
      <c r="G4" s="131"/>
      <c r="H4" s="131"/>
      <c r="I4" s="131"/>
      <c r="J4" s="131"/>
      <c r="K4" s="131"/>
      <c r="L4" s="131"/>
    </row>
    <row r="5" spans="1:14" hidden="1" x14ac:dyDescent="0.2">
      <c r="A5" s="15" t="s">
        <v>31</v>
      </c>
      <c r="B5" s="132"/>
      <c r="C5" s="132"/>
      <c r="D5" s="132"/>
      <c r="E5" s="132"/>
      <c r="F5" s="132"/>
      <c r="G5" s="132"/>
      <c r="H5" s="132"/>
      <c r="I5" s="132"/>
      <c r="J5" s="132"/>
      <c r="K5" s="132"/>
      <c r="L5" s="132"/>
    </row>
    <row r="6" spans="1:14" x14ac:dyDescent="0.2">
      <c r="B6" s="133" t="s">
        <v>0</v>
      </c>
      <c r="C6" s="133"/>
      <c r="D6" s="133"/>
      <c r="E6" s="133"/>
      <c r="F6" s="133"/>
      <c r="G6" s="133"/>
      <c r="H6" s="133"/>
      <c r="I6" s="133"/>
      <c r="J6" s="133"/>
      <c r="K6" s="133"/>
      <c r="L6" s="133"/>
    </row>
    <row r="7" spans="1:14" x14ac:dyDescent="0.2">
      <c r="B7" s="133" t="str">
        <f>"Kỳ tính thuế: Quý "&amp;N14&amp;" Năm "&amp;YEAR(F26)</f>
        <v>Kỳ tính thuế: Quý 4 Năm 2017</v>
      </c>
      <c r="C7" s="133"/>
      <c r="D7" s="133"/>
      <c r="E7" s="133"/>
      <c r="F7" s="133"/>
      <c r="G7" s="133"/>
      <c r="H7" s="133"/>
      <c r="I7" s="133"/>
      <c r="J7" s="133"/>
      <c r="K7" s="133"/>
      <c r="L7" s="133"/>
    </row>
    <row r="8" spans="1:14" x14ac:dyDescent="0.2">
      <c r="B8" s="18"/>
      <c r="C8" s="18"/>
      <c r="D8" s="16"/>
      <c r="E8" s="16"/>
      <c r="F8" s="16"/>
      <c r="G8" s="16"/>
      <c r="H8" s="16"/>
      <c r="I8" s="16"/>
      <c r="L8" s="16"/>
    </row>
    <row r="9" spans="1:14" x14ac:dyDescent="0.2">
      <c r="B9" s="15" t="s">
        <v>95</v>
      </c>
    </row>
    <row r="10" spans="1:14" x14ac:dyDescent="0.2">
      <c r="B10" s="15" t="s">
        <v>94</v>
      </c>
    </row>
    <row r="11" spans="1:14" x14ac:dyDescent="0.2">
      <c r="B11" s="136" t="s">
        <v>1</v>
      </c>
      <c r="C11" s="136"/>
      <c r="D11" s="136"/>
      <c r="E11" s="136"/>
      <c r="F11" s="136"/>
      <c r="G11" s="136"/>
      <c r="H11" s="136"/>
      <c r="I11" s="136"/>
      <c r="J11" s="136"/>
      <c r="K11" s="136"/>
      <c r="L11" s="136"/>
    </row>
    <row r="12" spans="1:14" ht="12.75" customHeight="1" x14ac:dyDescent="0.2">
      <c r="B12" s="137" t="s">
        <v>2</v>
      </c>
      <c r="C12" s="137"/>
      <c r="D12" s="137"/>
      <c r="E12" s="137"/>
      <c r="F12" s="137"/>
      <c r="G12" s="137" t="s">
        <v>3</v>
      </c>
      <c r="H12" s="137" t="s">
        <v>29</v>
      </c>
      <c r="I12" s="137" t="s">
        <v>4</v>
      </c>
      <c r="J12" s="137" t="s">
        <v>30</v>
      </c>
      <c r="K12" s="137" t="s">
        <v>5</v>
      </c>
      <c r="L12" s="137" t="s">
        <v>6</v>
      </c>
    </row>
    <row r="13" spans="1:14" ht="4.5" customHeight="1" x14ac:dyDescent="0.2">
      <c r="B13" s="137"/>
      <c r="C13" s="137"/>
      <c r="D13" s="137"/>
      <c r="E13" s="137"/>
      <c r="F13" s="137"/>
      <c r="G13" s="137"/>
      <c r="H13" s="137"/>
      <c r="I13" s="137"/>
      <c r="J13" s="137"/>
      <c r="K13" s="137"/>
      <c r="L13" s="137"/>
    </row>
    <row r="14" spans="1:14" ht="40.5" customHeight="1" x14ac:dyDescent="0.2">
      <c r="B14" s="137"/>
      <c r="C14" s="114" t="s">
        <v>43</v>
      </c>
      <c r="D14" s="114" t="s">
        <v>7</v>
      </c>
      <c r="E14" s="114" t="s">
        <v>8</v>
      </c>
      <c r="F14" s="114" t="s">
        <v>9</v>
      </c>
      <c r="G14" s="137"/>
      <c r="H14" s="137"/>
      <c r="I14" s="137"/>
      <c r="J14" s="137"/>
      <c r="K14" s="137"/>
      <c r="L14" s="137"/>
      <c r="N14" s="116">
        <v>4</v>
      </c>
    </row>
    <row r="15" spans="1:14" x14ac:dyDescent="0.2">
      <c r="B15" s="2" t="s">
        <v>19</v>
      </c>
      <c r="C15" s="2" t="s">
        <v>20</v>
      </c>
      <c r="D15" s="2" t="s">
        <v>21</v>
      </c>
      <c r="E15" s="2" t="s">
        <v>22</v>
      </c>
      <c r="F15" s="2" t="s">
        <v>23</v>
      </c>
      <c r="G15" s="2" t="s">
        <v>24</v>
      </c>
      <c r="H15" s="2" t="s">
        <v>25</v>
      </c>
      <c r="I15" s="19" t="s">
        <v>26</v>
      </c>
      <c r="J15" s="19" t="s">
        <v>27</v>
      </c>
      <c r="K15" s="2" t="s">
        <v>28</v>
      </c>
      <c r="L15" s="2" t="s">
        <v>44</v>
      </c>
    </row>
    <row r="16" spans="1:14" ht="21" customHeight="1" x14ac:dyDescent="0.2">
      <c r="B16" s="134" t="s">
        <v>46</v>
      </c>
      <c r="C16" s="135"/>
      <c r="D16" s="135"/>
      <c r="E16" s="135"/>
      <c r="F16" s="135"/>
      <c r="G16" s="135"/>
      <c r="H16" s="135"/>
      <c r="I16" s="135"/>
      <c r="J16" s="20"/>
      <c r="K16" s="20"/>
      <c r="L16" s="21"/>
    </row>
    <row r="17" spans="2:12" ht="21" customHeight="1" x14ac:dyDescent="0.2">
      <c r="B17" s="8"/>
      <c r="C17" s="8"/>
      <c r="D17" s="8"/>
      <c r="E17" s="8"/>
      <c r="F17" s="5"/>
      <c r="G17" s="8"/>
      <c r="H17" s="2"/>
      <c r="I17" s="8"/>
      <c r="J17" s="7"/>
      <c r="K17" s="7"/>
      <c r="L17" s="8"/>
    </row>
    <row r="18" spans="2:12" s="22" customFormat="1" ht="21" customHeight="1" x14ac:dyDescent="0.2">
      <c r="B18" s="23" t="s">
        <v>11</v>
      </c>
      <c r="C18" s="23"/>
      <c r="D18" s="23"/>
      <c r="E18" s="23"/>
      <c r="F18" s="23"/>
      <c r="G18" s="23"/>
      <c r="H18" s="23"/>
      <c r="I18" s="23"/>
      <c r="J18" s="24"/>
      <c r="K18" s="24"/>
      <c r="L18" s="23"/>
    </row>
    <row r="19" spans="2:12" ht="21" customHeight="1" x14ac:dyDescent="0.2">
      <c r="B19" s="134" t="s">
        <v>12</v>
      </c>
      <c r="C19" s="135"/>
      <c r="D19" s="135"/>
      <c r="E19" s="135"/>
      <c r="F19" s="135"/>
      <c r="G19" s="135"/>
      <c r="H19" s="135"/>
      <c r="I19" s="135"/>
      <c r="J19" s="20"/>
      <c r="K19" s="20"/>
      <c r="L19" s="25"/>
    </row>
    <row r="20" spans="2:12" ht="21" customHeight="1" x14ac:dyDescent="0.2">
      <c r="B20" s="2"/>
      <c r="C20" s="3"/>
      <c r="D20" s="3"/>
      <c r="E20" s="4"/>
      <c r="F20" s="5"/>
      <c r="G20" s="6"/>
      <c r="H20" s="6"/>
      <c r="I20" s="6"/>
      <c r="J20" s="7"/>
      <c r="K20" s="7"/>
      <c r="L20" s="8"/>
    </row>
    <row r="21" spans="2:12" s="22" customFormat="1" ht="21" customHeight="1" x14ac:dyDescent="0.2">
      <c r="B21" s="23" t="s">
        <v>11</v>
      </c>
      <c r="C21" s="23"/>
      <c r="D21" s="23"/>
      <c r="E21" s="23"/>
      <c r="F21" s="23"/>
      <c r="G21" s="23"/>
      <c r="H21" s="23"/>
      <c r="I21" s="23"/>
      <c r="J21" s="24"/>
      <c r="K21" s="24"/>
      <c r="L21" s="23"/>
    </row>
    <row r="22" spans="2:12" ht="21" customHeight="1" x14ac:dyDescent="0.2">
      <c r="B22" s="134" t="s">
        <v>13</v>
      </c>
      <c r="C22" s="135"/>
      <c r="D22" s="135"/>
      <c r="E22" s="135"/>
      <c r="F22" s="135"/>
      <c r="G22" s="135"/>
      <c r="H22" s="135"/>
      <c r="I22" s="135"/>
      <c r="J22" s="20"/>
      <c r="K22" s="20"/>
      <c r="L22" s="25"/>
    </row>
    <row r="23" spans="2:12" ht="21" customHeight="1" x14ac:dyDescent="0.2">
      <c r="B23" s="8"/>
      <c r="C23" s="8"/>
      <c r="D23" s="8"/>
      <c r="E23" s="8"/>
      <c r="F23" s="5"/>
      <c r="G23" s="8"/>
      <c r="H23" s="2"/>
      <c r="I23" s="8"/>
      <c r="J23" s="7"/>
      <c r="K23" s="7"/>
      <c r="L23" s="8"/>
    </row>
    <row r="24" spans="2:12" s="22" customFormat="1" ht="21" customHeight="1" x14ac:dyDescent="0.2">
      <c r="B24" s="23" t="s">
        <v>11</v>
      </c>
      <c r="C24" s="23"/>
      <c r="D24" s="23"/>
      <c r="E24" s="23"/>
      <c r="F24" s="23"/>
      <c r="G24" s="23"/>
      <c r="H24" s="23"/>
      <c r="I24" s="23"/>
      <c r="J24" s="24"/>
      <c r="K24" s="24"/>
      <c r="L24" s="23"/>
    </row>
    <row r="25" spans="2:12" s="22" customFormat="1" ht="21" customHeight="1" x14ac:dyDescent="0.2">
      <c r="B25" s="117" t="s">
        <v>14</v>
      </c>
      <c r="C25" s="118"/>
      <c r="D25" s="118"/>
      <c r="E25" s="118"/>
      <c r="F25" s="118"/>
      <c r="G25" s="118"/>
      <c r="H25" s="118"/>
      <c r="I25" s="118"/>
      <c r="J25" s="26"/>
      <c r="K25" s="26"/>
      <c r="L25" s="27"/>
    </row>
    <row r="26" spans="2:12" ht="21" customHeight="1" x14ac:dyDescent="0.2">
      <c r="B26" s="9">
        <f>IF(G26&lt;&gt;"",ROW()-25,"")</f>
        <v>1</v>
      </c>
      <c r="C26" s="32" t="s">
        <v>85</v>
      </c>
      <c r="D26" s="32" t="s">
        <v>119</v>
      </c>
      <c r="E26" s="10" t="s">
        <v>283</v>
      </c>
      <c r="F26" s="33">
        <v>42738</v>
      </c>
      <c r="G26" s="11" t="s">
        <v>352</v>
      </c>
      <c r="H26" s="34" t="str">
        <f t="shared" ref="H26:H114" si="0">IF(ISNA(VLOOKUP(G26,DSBR,2,0)),"",VLOOKUP(G26,DSBR,2,0))</f>
        <v>1100878093</v>
      </c>
      <c r="I26" s="12" t="s">
        <v>88</v>
      </c>
      <c r="J26" s="13">
        <v>17221000</v>
      </c>
      <c r="K26" s="13">
        <f>ROUND(J26*10%,0)</f>
        <v>1722100</v>
      </c>
      <c r="L26" s="64">
        <v>1</v>
      </c>
    </row>
    <row r="27" spans="2:12" ht="21" customHeight="1" x14ac:dyDescent="0.2">
      <c r="B27" s="9">
        <f>IF(G27&lt;&gt;"",ROW()-25,"")</f>
        <v>2</v>
      </c>
      <c r="C27" s="32" t="s">
        <v>85</v>
      </c>
      <c r="D27" s="32" t="s">
        <v>119</v>
      </c>
      <c r="E27" s="10" t="s">
        <v>158</v>
      </c>
      <c r="F27" s="33">
        <v>42738</v>
      </c>
      <c r="G27" s="11" t="s">
        <v>123</v>
      </c>
      <c r="H27" s="34" t="str">
        <f t="shared" ref="H27" si="1">IF(ISNA(VLOOKUP(G27,DSBR,2,0)),"",VLOOKUP(G27,DSBR,2,0))</f>
        <v>0306194698</v>
      </c>
      <c r="I27" s="12" t="s">
        <v>211</v>
      </c>
      <c r="J27" s="13">
        <v>1162500</v>
      </c>
      <c r="K27" s="13">
        <f t="shared" ref="K27:K90" si="2">ROUND(J27*10%,0)</f>
        <v>116250</v>
      </c>
      <c r="L27" s="64">
        <v>1</v>
      </c>
    </row>
    <row r="28" spans="2:12" ht="21" customHeight="1" x14ac:dyDescent="0.2">
      <c r="B28" s="9">
        <f t="shared" ref="B28:B30" si="3">IF(G28&lt;&gt;"",ROW()-25,"")</f>
        <v>3</v>
      </c>
      <c r="C28" s="32" t="s">
        <v>85</v>
      </c>
      <c r="D28" s="32" t="s">
        <v>119</v>
      </c>
      <c r="E28" s="10" t="s">
        <v>233</v>
      </c>
      <c r="F28" s="33">
        <v>42739</v>
      </c>
      <c r="G28" s="11" t="s">
        <v>352</v>
      </c>
      <c r="H28" s="34" t="str">
        <f t="shared" si="0"/>
        <v>1100878093</v>
      </c>
      <c r="I28" s="12" t="s">
        <v>88</v>
      </c>
      <c r="J28" s="13">
        <v>17229500</v>
      </c>
      <c r="K28" s="13">
        <f t="shared" si="2"/>
        <v>1722950</v>
      </c>
      <c r="L28" s="64">
        <v>1</v>
      </c>
    </row>
    <row r="29" spans="2:12" ht="21" customHeight="1" x14ac:dyDescent="0.2">
      <c r="B29" s="9" t="str">
        <f t="shared" si="3"/>
        <v/>
      </c>
      <c r="C29" s="32" t="s">
        <v>85</v>
      </c>
      <c r="D29" s="32" t="s">
        <v>119</v>
      </c>
      <c r="E29" s="10" t="s">
        <v>234</v>
      </c>
      <c r="F29" s="33"/>
      <c r="G29" s="11"/>
      <c r="H29" s="34" t="str">
        <f t="shared" si="0"/>
        <v/>
      </c>
      <c r="I29" s="12"/>
      <c r="J29" s="13"/>
      <c r="K29" s="13">
        <f t="shared" si="2"/>
        <v>0</v>
      </c>
      <c r="L29" s="64">
        <v>1</v>
      </c>
    </row>
    <row r="30" spans="2:12" ht="21" customHeight="1" x14ac:dyDescent="0.2">
      <c r="B30" s="9">
        <f t="shared" si="3"/>
        <v>5</v>
      </c>
      <c r="C30" s="32" t="s">
        <v>85</v>
      </c>
      <c r="D30" s="32" t="s">
        <v>119</v>
      </c>
      <c r="E30" s="10" t="s">
        <v>159</v>
      </c>
      <c r="F30" s="33">
        <v>42739</v>
      </c>
      <c r="G30" s="11" t="s">
        <v>129</v>
      </c>
      <c r="H30" s="34" t="str">
        <f t="shared" si="0"/>
        <v>6300249140</v>
      </c>
      <c r="I30" s="12" t="s">
        <v>88</v>
      </c>
      <c r="J30" s="13">
        <v>82800000</v>
      </c>
      <c r="K30" s="13">
        <f t="shared" si="2"/>
        <v>8280000</v>
      </c>
      <c r="L30" s="64">
        <v>1</v>
      </c>
    </row>
    <row r="31" spans="2:12" ht="21" customHeight="1" x14ac:dyDescent="0.2">
      <c r="B31" s="9">
        <f t="shared" ref="B31:B46" si="4">IF(G31&lt;&gt;"",ROW()-25,"")</f>
        <v>6</v>
      </c>
      <c r="C31" s="32" t="s">
        <v>85</v>
      </c>
      <c r="D31" s="32" t="s">
        <v>119</v>
      </c>
      <c r="E31" s="10" t="s">
        <v>235</v>
      </c>
      <c r="F31" s="33">
        <v>42740</v>
      </c>
      <c r="G31" s="11" t="s">
        <v>352</v>
      </c>
      <c r="H31" s="34" t="str">
        <f t="shared" si="0"/>
        <v>1100878093</v>
      </c>
      <c r="I31" s="12" t="s">
        <v>88</v>
      </c>
      <c r="J31" s="13">
        <v>17229500</v>
      </c>
      <c r="K31" s="13">
        <f t="shared" si="2"/>
        <v>1722950</v>
      </c>
      <c r="L31" s="64">
        <v>1</v>
      </c>
    </row>
    <row r="32" spans="2:12" ht="21" customHeight="1" x14ac:dyDescent="0.2">
      <c r="B32" s="9">
        <f t="shared" si="4"/>
        <v>7</v>
      </c>
      <c r="C32" s="32" t="s">
        <v>85</v>
      </c>
      <c r="D32" s="32" t="s">
        <v>119</v>
      </c>
      <c r="E32" s="10" t="s">
        <v>160</v>
      </c>
      <c r="F32" s="33">
        <v>42740</v>
      </c>
      <c r="G32" s="11" t="s">
        <v>136</v>
      </c>
      <c r="H32" s="34" t="str">
        <f t="shared" si="0"/>
        <v>0310228188</v>
      </c>
      <c r="I32" s="12" t="s">
        <v>88</v>
      </c>
      <c r="J32" s="13">
        <v>3776000</v>
      </c>
      <c r="K32" s="13">
        <f t="shared" si="2"/>
        <v>377600</v>
      </c>
      <c r="L32" s="64">
        <v>1</v>
      </c>
    </row>
    <row r="33" spans="2:12" ht="21" customHeight="1" x14ac:dyDescent="0.2">
      <c r="B33" s="9">
        <f t="shared" si="4"/>
        <v>8</v>
      </c>
      <c r="C33" s="32" t="s">
        <v>85</v>
      </c>
      <c r="D33" s="32" t="s">
        <v>119</v>
      </c>
      <c r="E33" s="10" t="s">
        <v>161</v>
      </c>
      <c r="F33" s="33">
        <v>42741</v>
      </c>
      <c r="G33" s="11" t="s">
        <v>127</v>
      </c>
      <c r="H33" s="34" t="str">
        <f t="shared" si="0"/>
        <v>0309539439</v>
      </c>
      <c r="I33" s="12" t="s">
        <v>88</v>
      </c>
      <c r="J33" s="13">
        <v>4891000</v>
      </c>
      <c r="K33" s="13">
        <f t="shared" si="2"/>
        <v>489100</v>
      </c>
      <c r="L33" s="64">
        <v>1</v>
      </c>
    </row>
    <row r="34" spans="2:12" ht="21" customHeight="1" x14ac:dyDescent="0.2">
      <c r="B34" s="9" t="str">
        <f t="shared" si="4"/>
        <v/>
      </c>
      <c r="C34" s="32" t="s">
        <v>85</v>
      </c>
      <c r="D34" s="32" t="s">
        <v>119</v>
      </c>
      <c r="E34" s="10" t="s">
        <v>236</v>
      </c>
      <c r="F34" s="33"/>
      <c r="G34" s="11"/>
      <c r="H34" s="34" t="str">
        <f t="shared" si="0"/>
        <v/>
      </c>
      <c r="I34" s="12"/>
      <c r="J34" s="13"/>
      <c r="K34" s="13">
        <f t="shared" si="2"/>
        <v>0</v>
      </c>
      <c r="L34" s="64">
        <v>1</v>
      </c>
    </row>
    <row r="35" spans="2:12" ht="21" customHeight="1" x14ac:dyDescent="0.2">
      <c r="B35" s="9">
        <f t="shared" si="4"/>
        <v>10</v>
      </c>
      <c r="C35" s="32" t="s">
        <v>85</v>
      </c>
      <c r="D35" s="32" t="s">
        <v>119</v>
      </c>
      <c r="E35" s="10" t="s">
        <v>162</v>
      </c>
      <c r="F35" s="33">
        <v>42741</v>
      </c>
      <c r="G35" s="11" t="s">
        <v>124</v>
      </c>
      <c r="H35" s="34" t="str">
        <f t="shared" si="0"/>
        <v>0302020771</v>
      </c>
      <c r="I35" s="12" t="s">
        <v>88</v>
      </c>
      <c r="J35" s="13">
        <v>1974000</v>
      </c>
      <c r="K35" s="13">
        <f t="shared" si="2"/>
        <v>197400</v>
      </c>
      <c r="L35" s="64">
        <v>1</v>
      </c>
    </row>
    <row r="36" spans="2:12" ht="21" customHeight="1" x14ac:dyDescent="0.2">
      <c r="B36" s="9">
        <f t="shared" si="4"/>
        <v>11</v>
      </c>
      <c r="C36" s="32" t="s">
        <v>85</v>
      </c>
      <c r="D36" s="32" t="s">
        <v>119</v>
      </c>
      <c r="E36" s="10" t="s">
        <v>163</v>
      </c>
      <c r="F36" s="33">
        <v>42744</v>
      </c>
      <c r="G36" s="11" t="s">
        <v>131</v>
      </c>
      <c r="H36" s="34" t="str">
        <f t="shared" si="0"/>
        <v>1100780108</v>
      </c>
      <c r="I36" s="12" t="s">
        <v>88</v>
      </c>
      <c r="J36" s="13">
        <v>3803400</v>
      </c>
      <c r="K36" s="13">
        <f t="shared" si="2"/>
        <v>380340</v>
      </c>
      <c r="L36" s="64">
        <v>1</v>
      </c>
    </row>
    <row r="37" spans="2:12" ht="21" customHeight="1" x14ac:dyDescent="0.2">
      <c r="B37" s="9">
        <f t="shared" si="4"/>
        <v>12</v>
      </c>
      <c r="C37" s="32" t="s">
        <v>85</v>
      </c>
      <c r="D37" s="32" t="s">
        <v>119</v>
      </c>
      <c r="E37" s="10" t="s">
        <v>164</v>
      </c>
      <c r="F37" s="33">
        <v>42744</v>
      </c>
      <c r="G37" s="11" t="s">
        <v>123</v>
      </c>
      <c r="H37" s="34" t="str">
        <f t="shared" si="0"/>
        <v>0306194698</v>
      </c>
      <c r="I37" s="12" t="s">
        <v>211</v>
      </c>
      <c r="J37" s="13">
        <v>3803700</v>
      </c>
      <c r="K37" s="13">
        <f t="shared" si="2"/>
        <v>380370</v>
      </c>
      <c r="L37" s="64">
        <v>1</v>
      </c>
    </row>
    <row r="38" spans="2:12" ht="21" customHeight="1" x14ac:dyDescent="0.2">
      <c r="B38" s="9">
        <f t="shared" si="4"/>
        <v>13</v>
      </c>
      <c r="C38" s="32" t="s">
        <v>85</v>
      </c>
      <c r="D38" s="32" t="s">
        <v>119</v>
      </c>
      <c r="E38" s="10" t="s">
        <v>237</v>
      </c>
      <c r="F38" s="33">
        <v>42744</v>
      </c>
      <c r="G38" s="11" t="s">
        <v>352</v>
      </c>
      <c r="H38" s="34" t="str">
        <f t="shared" si="0"/>
        <v>1100878093</v>
      </c>
      <c r="I38" s="12" t="s">
        <v>88</v>
      </c>
      <c r="J38" s="13">
        <v>17229500</v>
      </c>
      <c r="K38" s="13">
        <f t="shared" si="2"/>
        <v>1722950</v>
      </c>
      <c r="L38" s="64">
        <v>1</v>
      </c>
    </row>
    <row r="39" spans="2:12" ht="21" customHeight="1" x14ac:dyDescent="0.2">
      <c r="B39" s="9">
        <f t="shared" si="4"/>
        <v>14</v>
      </c>
      <c r="C39" s="32" t="s">
        <v>85</v>
      </c>
      <c r="D39" s="32" t="s">
        <v>119</v>
      </c>
      <c r="E39" s="10" t="s">
        <v>165</v>
      </c>
      <c r="F39" s="33">
        <v>42747</v>
      </c>
      <c r="G39" s="11" t="s">
        <v>132</v>
      </c>
      <c r="H39" s="34" t="str">
        <f t="shared" si="0"/>
        <v>0313226291</v>
      </c>
      <c r="I39" s="12" t="s">
        <v>88</v>
      </c>
      <c r="J39" s="13">
        <v>222480</v>
      </c>
      <c r="K39" s="13">
        <f t="shared" si="2"/>
        <v>22248</v>
      </c>
      <c r="L39" s="64">
        <v>1</v>
      </c>
    </row>
    <row r="40" spans="2:12" ht="21" customHeight="1" x14ac:dyDescent="0.2">
      <c r="B40" s="9" t="str">
        <f t="shared" si="4"/>
        <v/>
      </c>
      <c r="C40" s="32" t="s">
        <v>85</v>
      </c>
      <c r="D40" s="32" t="s">
        <v>119</v>
      </c>
      <c r="E40" s="10" t="s">
        <v>238</v>
      </c>
      <c r="F40" s="33"/>
      <c r="G40" s="11"/>
      <c r="H40" s="34" t="str">
        <f t="shared" si="0"/>
        <v/>
      </c>
      <c r="I40" s="12"/>
      <c r="J40" s="13"/>
      <c r="K40" s="13">
        <f t="shared" si="2"/>
        <v>0</v>
      </c>
      <c r="L40" s="64">
        <v>1</v>
      </c>
    </row>
    <row r="41" spans="2:12" ht="21" customHeight="1" x14ac:dyDescent="0.2">
      <c r="B41" s="9">
        <f t="shared" si="4"/>
        <v>16</v>
      </c>
      <c r="C41" s="32" t="s">
        <v>85</v>
      </c>
      <c r="D41" s="32" t="s">
        <v>119</v>
      </c>
      <c r="E41" s="10" t="s">
        <v>166</v>
      </c>
      <c r="F41" s="33">
        <v>42747</v>
      </c>
      <c r="G41" s="11" t="s">
        <v>126</v>
      </c>
      <c r="H41" s="34" t="str">
        <f t="shared" si="0"/>
        <v>0311138829</v>
      </c>
      <c r="I41" s="12" t="s">
        <v>212</v>
      </c>
      <c r="J41" s="13">
        <v>5827500</v>
      </c>
      <c r="K41" s="13">
        <f t="shared" si="2"/>
        <v>582750</v>
      </c>
      <c r="L41" s="64">
        <v>1</v>
      </c>
    </row>
    <row r="42" spans="2:12" ht="21" customHeight="1" x14ac:dyDescent="0.2">
      <c r="B42" s="9">
        <f t="shared" si="4"/>
        <v>17</v>
      </c>
      <c r="C42" s="32" t="s">
        <v>85</v>
      </c>
      <c r="D42" s="32" t="s">
        <v>119</v>
      </c>
      <c r="E42" s="10" t="s">
        <v>167</v>
      </c>
      <c r="F42" s="33">
        <v>42747</v>
      </c>
      <c r="G42" s="11" t="s">
        <v>132</v>
      </c>
      <c r="H42" s="34" t="str">
        <f t="shared" si="0"/>
        <v>0313226291</v>
      </c>
      <c r="I42" s="12" t="s">
        <v>88</v>
      </c>
      <c r="J42" s="13">
        <v>1834941</v>
      </c>
      <c r="K42" s="13">
        <f t="shared" si="2"/>
        <v>183494</v>
      </c>
      <c r="L42" s="64">
        <v>1</v>
      </c>
    </row>
    <row r="43" spans="2:12" ht="21" customHeight="1" x14ac:dyDescent="0.2">
      <c r="B43" s="9">
        <f t="shared" si="4"/>
        <v>18</v>
      </c>
      <c r="C43" s="32" t="s">
        <v>85</v>
      </c>
      <c r="D43" s="32" t="s">
        <v>119</v>
      </c>
      <c r="E43" s="10" t="s">
        <v>168</v>
      </c>
      <c r="F43" s="33">
        <v>42749</v>
      </c>
      <c r="G43" s="11" t="s">
        <v>120</v>
      </c>
      <c r="H43" s="34" t="str">
        <f t="shared" si="0"/>
        <v>0303173202</v>
      </c>
      <c r="I43" s="12" t="s">
        <v>88</v>
      </c>
      <c r="J43" s="13">
        <v>12194393</v>
      </c>
      <c r="K43" s="13">
        <f t="shared" si="2"/>
        <v>1219439</v>
      </c>
      <c r="L43" s="64">
        <v>1</v>
      </c>
    </row>
    <row r="44" spans="2:12" ht="21" customHeight="1" x14ac:dyDescent="0.2">
      <c r="B44" s="9">
        <f t="shared" si="4"/>
        <v>19</v>
      </c>
      <c r="C44" s="32" t="s">
        <v>85</v>
      </c>
      <c r="D44" s="32" t="s">
        <v>119</v>
      </c>
      <c r="E44" s="10" t="s">
        <v>239</v>
      </c>
      <c r="F44" s="33">
        <v>42749</v>
      </c>
      <c r="G44" s="11" t="s">
        <v>352</v>
      </c>
      <c r="H44" s="34" t="str">
        <f t="shared" si="0"/>
        <v>1100878093</v>
      </c>
      <c r="I44" s="12" t="s">
        <v>88</v>
      </c>
      <c r="J44" s="13">
        <v>17229500</v>
      </c>
      <c r="K44" s="13">
        <f t="shared" si="2"/>
        <v>1722950</v>
      </c>
      <c r="L44" s="64">
        <v>1</v>
      </c>
    </row>
    <row r="45" spans="2:12" ht="21" customHeight="1" x14ac:dyDescent="0.2">
      <c r="B45" s="9">
        <f t="shared" si="4"/>
        <v>20</v>
      </c>
      <c r="C45" s="32" t="s">
        <v>85</v>
      </c>
      <c r="D45" s="32" t="s">
        <v>119</v>
      </c>
      <c r="E45" s="10" t="s">
        <v>240</v>
      </c>
      <c r="F45" s="33">
        <v>42751</v>
      </c>
      <c r="G45" s="11" t="s">
        <v>352</v>
      </c>
      <c r="H45" s="34" t="str">
        <f t="shared" si="0"/>
        <v>1100878093</v>
      </c>
      <c r="I45" s="12" t="s">
        <v>88</v>
      </c>
      <c r="J45" s="13">
        <v>17229500</v>
      </c>
      <c r="K45" s="13">
        <f t="shared" si="2"/>
        <v>1722950</v>
      </c>
      <c r="L45" s="64">
        <v>1</v>
      </c>
    </row>
    <row r="46" spans="2:12" ht="21" customHeight="1" x14ac:dyDescent="0.2">
      <c r="B46" s="9">
        <f t="shared" si="4"/>
        <v>21</v>
      </c>
      <c r="C46" s="32" t="s">
        <v>85</v>
      </c>
      <c r="D46" s="32" t="s">
        <v>119</v>
      </c>
      <c r="E46" s="10" t="s">
        <v>169</v>
      </c>
      <c r="F46" s="33">
        <v>42751</v>
      </c>
      <c r="G46" s="11" t="s">
        <v>130</v>
      </c>
      <c r="H46" s="34" t="str">
        <f t="shared" si="0"/>
        <v>0305811563</v>
      </c>
      <c r="I46" s="12" t="s">
        <v>88</v>
      </c>
      <c r="J46" s="13">
        <v>3805500</v>
      </c>
      <c r="K46" s="13">
        <f t="shared" si="2"/>
        <v>380550</v>
      </c>
      <c r="L46" s="64">
        <v>1</v>
      </c>
    </row>
    <row r="47" spans="2:12" ht="21" customHeight="1" x14ac:dyDescent="0.2">
      <c r="B47" s="9" t="str">
        <f t="shared" ref="B47:B61" si="5">IF(G47&lt;&gt;"",ROW()-25,"")</f>
        <v/>
      </c>
      <c r="C47" s="32" t="s">
        <v>85</v>
      </c>
      <c r="D47" s="32" t="s">
        <v>119</v>
      </c>
      <c r="E47" s="10" t="s">
        <v>241</v>
      </c>
      <c r="F47" s="33"/>
      <c r="G47" s="11"/>
      <c r="H47" s="34" t="str">
        <f t="shared" si="0"/>
        <v/>
      </c>
      <c r="I47" s="12"/>
      <c r="J47" s="13"/>
      <c r="K47" s="13">
        <f t="shared" si="2"/>
        <v>0</v>
      </c>
      <c r="L47" s="64">
        <v>1</v>
      </c>
    </row>
    <row r="48" spans="2:12" ht="21" customHeight="1" x14ac:dyDescent="0.2">
      <c r="B48" s="9">
        <f t="shared" si="5"/>
        <v>23</v>
      </c>
      <c r="C48" s="32" t="s">
        <v>85</v>
      </c>
      <c r="D48" s="32" t="s">
        <v>119</v>
      </c>
      <c r="E48" s="10" t="s">
        <v>170</v>
      </c>
      <c r="F48" s="33">
        <v>42751</v>
      </c>
      <c r="G48" s="11" t="s">
        <v>129</v>
      </c>
      <c r="H48" s="34" t="str">
        <f t="shared" si="0"/>
        <v>6300249140</v>
      </c>
      <c r="I48" s="12" t="s">
        <v>88</v>
      </c>
      <c r="J48" s="13">
        <v>12960800</v>
      </c>
      <c r="K48" s="13">
        <f t="shared" si="2"/>
        <v>1296080</v>
      </c>
      <c r="L48" s="64">
        <v>1</v>
      </c>
    </row>
    <row r="49" spans="2:12" ht="21" customHeight="1" x14ac:dyDescent="0.2">
      <c r="B49" s="9">
        <f t="shared" si="5"/>
        <v>24</v>
      </c>
      <c r="C49" s="32" t="s">
        <v>85</v>
      </c>
      <c r="D49" s="32" t="s">
        <v>119</v>
      </c>
      <c r="E49" s="10" t="s">
        <v>242</v>
      </c>
      <c r="F49" s="33">
        <v>42753</v>
      </c>
      <c r="G49" s="11" t="s">
        <v>352</v>
      </c>
      <c r="H49" s="34" t="str">
        <f t="shared" si="0"/>
        <v>1100878093</v>
      </c>
      <c r="I49" s="12" t="s">
        <v>88</v>
      </c>
      <c r="J49" s="13">
        <v>17187000</v>
      </c>
      <c r="K49" s="13">
        <f t="shared" si="2"/>
        <v>1718700</v>
      </c>
      <c r="L49" s="64">
        <v>1</v>
      </c>
    </row>
    <row r="50" spans="2:12" ht="21" customHeight="1" x14ac:dyDescent="0.2">
      <c r="B50" s="9">
        <f t="shared" si="5"/>
        <v>25</v>
      </c>
      <c r="C50" s="32" t="s">
        <v>85</v>
      </c>
      <c r="D50" s="32" t="s">
        <v>119</v>
      </c>
      <c r="E50" s="10" t="s">
        <v>171</v>
      </c>
      <c r="F50" s="33">
        <v>42753</v>
      </c>
      <c r="G50" s="11" t="s">
        <v>137</v>
      </c>
      <c r="H50" s="34" t="str">
        <f t="shared" si="0"/>
        <v>0311463667</v>
      </c>
      <c r="I50" s="12" t="s">
        <v>213</v>
      </c>
      <c r="J50" s="13">
        <v>24932830</v>
      </c>
      <c r="K50" s="13">
        <f t="shared" si="2"/>
        <v>2493283</v>
      </c>
      <c r="L50" s="64">
        <v>1</v>
      </c>
    </row>
    <row r="51" spans="2:12" ht="21" customHeight="1" x14ac:dyDescent="0.2">
      <c r="B51" s="9">
        <f t="shared" si="5"/>
        <v>26</v>
      </c>
      <c r="C51" s="32" t="s">
        <v>85</v>
      </c>
      <c r="D51" s="32" t="s">
        <v>119</v>
      </c>
      <c r="E51" s="10" t="s">
        <v>172</v>
      </c>
      <c r="F51" s="33">
        <v>42753</v>
      </c>
      <c r="G51" s="11" t="s">
        <v>124</v>
      </c>
      <c r="H51" s="34" t="str">
        <f t="shared" si="0"/>
        <v>0302020771</v>
      </c>
      <c r="I51" s="12" t="s">
        <v>88</v>
      </c>
      <c r="J51" s="13">
        <v>4427800</v>
      </c>
      <c r="K51" s="13">
        <f t="shared" si="2"/>
        <v>442780</v>
      </c>
      <c r="L51" s="64">
        <v>1</v>
      </c>
    </row>
    <row r="52" spans="2:12" ht="21" customHeight="1" x14ac:dyDescent="0.2">
      <c r="B52" s="9" t="str">
        <f t="shared" si="5"/>
        <v/>
      </c>
      <c r="C52" s="32" t="s">
        <v>85</v>
      </c>
      <c r="D52" s="32" t="s">
        <v>119</v>
      </c>
      <c r="E52" s="10" t="s">
        <v>243</v>
      </c>
      <c r="F52" s="33"/>
      <c r="G52" s="11"/>
      <c r="H52" s="34" t="str">
        <f t="shared" si="0"/>
        <v/>
      </c>
      <c r="I52" s="12"/>
      <c r="J52" s="13"/>
      <c r="K52" s="13">
        <f t="shared" si="2"/>
        <v>0</v>
      </c>
      <c r="L52" s="64">
        <v>1</v>
      </c>
    </row>
    <row r="53" spans="2:12" ht="21" customHeight="1" x14ac:dyDescent="0.2">
      <c r="B53" s="9">
        <f t="shared" si="5"/>
        <v>28</v>
      </c>
      <c r="C53" s="32" t="s">
        <v>85</v>
      </c>
      <c r="D53" s="32" t="s">
        <v>119</v>
      </c>
      <c r="E53" s="10" t="s">
        <v>173</v>
      </c>
      <c r="F53" s="33">
        <v>42754</v>
      </c>
      <c r="G53" s="11" t="s">
        <v>120</v>
      </c>
      <c r="H53" s="34" t="str">
        <f t="shared" si="0"/>
        <v>0303173202</v>
      </c>
      <c r="I53" s="12" t="s">
        <v>88</v>
      </c>
      <c r="J53" s="13">
        <v>9427584</v>
      </c>
      <c r="K53" s="13">
        <f t="shared" si="2"/>
        <v>942758</v>
      </c>
      <c r="L53" s="64">
        <v>1</v>
      </c>
    </row>
    <row r="54" spans="2:12" ht="21" customHeight="1" x14ac:dyDescent="0.2">
      <c r="B54" s="9">
        <f t="shared" si="5"/>
        <v>29</v>
      </c>
      <c r="C54" s="32" t="s">
        <v>85</v>
      </c>
      <c r="D54" s="32" t="s">
        <v>119</v>
      </c>
      <c r="E54" s="10" t="s">
        <v>174</v>
      </c>
      <c r="F54" s="33">
        <v>42755</v>
      </c>
      <c r="G54" s="11" t="s">
        <v>120</v>
      </c>
      <c r="H54" s="34" t="str">
        <f t="shared" si="0"/>
        <v>0303173202</v>
      </c>
      <c r="I54" s="12" t="s">
        <v>88</v>
      </c>
      <c r="J54" s="13">
        <v>9660674</v>
      </c>
      <c r="K54" s="13">
        <f t="shared" si="2"/>
        <v>966067</v>
      </c>
      <c r="L54" s="64">
        <v>1</v>
      </c>
    </row>
    <row r="55" spans="2:12" ht="21" customHeight="1" x14ac:dyDescent="0.2">
      <c r="B55" s="9">
        <f t="shared" si="5"/>
        <v>30</v>
      </c>
      <c r="C55" s="32" t="s">
        <v>85</v>
      </c>
      <c r="D55" s="32" t="s">
        <v>119</v>
      </c>
      <c r="E55" s="10" t="s">
        <v>175</v>
      </c>
      <c r="F55" s="33">
        <v>42756</v>
      </c>
      <c r="G55" s="11" t="s">
        <v>210</v>
      </c>
      <c r="H55" s="34" t="str">
        <f t="shared" si="0"/>
        <v>1101793269</v>
      </c>
      <c r="I55" s="12" t="s">
        <v>88</v>
      </c>
      <c r="J55" s="13">
        <v>1433000</v>
      </c>
      <c r="K55" s="13">
        <f t="shared" si="2"/>
        <v>143300</v>
      </c>
      <c r="L55" s="64">
        <v>1</v>
      </c>
    </row>
    <row r="56" spans="2:12" ht="21" customHeight="1" x14ac:dyDescent="0.2">
      <c r="B56" s="9">
        <f t="shared" si="5"/>
        <v>31</v>
      </c>
      <c r="C56" s="32" t="s">
        <v>85</v>
      </c>
      <c r="D56" s="32" t="s">
        <v>119</v>
      </c>
      <c r="E56" s="10" t="s">
        <v>98</v>
      </c>
      <c r="F56" s="33">
        <v>42756</v>
      </c>
      <c r="G56" s="11" t="s">
        <v>131</v>
      </c>
      <c r="H56" s="34" t="str">
        <f t="shared" si="0"/>
        <v>1100780108</v>
      </c>
      <c r="I56" s="12" t="s">
        <v>88</v>
      </c>
      <c r="J56" s="13">
        <v>9981400</v>
      </c>
      <c r="K56" s="13">
        <f t="shared" si="2"/>
        <v>998140</v>
      </c>
      <c r="L56" s="64">
        <v>1</v>
      </c>
    </row>
    <row r="57" spans="2:12" ht="21" customHeight="1" x14ac:dyDescent="0.2">
      <c r="B57" s="9">
        <f t="shared" si="5"/>
        <v>32</v>
      </c>
      <c r="C57" s="32" t="s">
        <v>85</v>
      </c>
      <c r="D57" s="32" t="s">
        <v>119</v>
      </c>
      <c r="E57" s="10" t="s">
        <v>176</v>
      </c>
      <c r="F57" s="33">
        <v>42756</v>
      </c>
      <c r="G57" s="11" t="s">
        <v>121</v>
      </c>
      <c r="H57" s="34" t="str">
        <f t="shared" si="0"/>
        <v>1201062551</v>
      </c>
      <c r="I57" s="12" t="s">
        <v>88</v>
      </c>
      <c r="J57" s="13">
        <v>8257900</v>
      </c>
      <c r="K57" s="13">
        <f t="shared" si="2"/>
        <v>825790</v>
      </c>
      <c r="L57" s="64">
        <v>1</v>
      </c>
    </row>
    <row r="58" spans="2:12" ht="21" customHeight="1" x14ac:dyDescent="0.2">
      <c r="B58" s="9" t="str">
        <f t="shared" si="5"/>
        <v/>
      </c>
      <c r="C58" s="32" t="s">
        <v>85</v>
      </c>
      <c r="D58" s="32" t="s">
        <v>119</v>
      </c>
      <c r="E58" s="10" t="s">
        <v>244</v>
      </c>
      <c r="F58" s="33"/>
      <c r="G58" s="11"/>
      <c r="H58" s="34" t="str">
        <f t="shared" si="0"/>
        <v/>
      </c>
      <c r="I58" s="12"/>
      <c r="J58" s="13"/>
      <c r="K58" s="13">
        <f t="shared" si="2"/>
        <v>0</v>
      </c>
      <c r="L58" s="64">
        <v>1</v>
      </c>
    </row>
    <row r="59" spans="2:12" ht="21" customHeight="1" x14ac:dyDescent="0.2">
      <c r="B59" s="9" t="str">
        <f t="shared" si="5"/>
        <v/>
      </c>
      <c r="C59" s="32" t="s">
        <v>85</v>
      </c>
      <c r="D59" s="32" t="s">
        <v>119</v>
      </c>
      <c r="E59" s="10" t="s">
        <v>245</v>
      </c>
      <c r="F59" s="33"/>
      <c r="G59" s="11"/>
      <c r="H59" s="34" t="str">
        <f t="shared" si="0"/>
        <v/>
      </c>
      <c r="I59" s="12"/>
      <c r="J59" s="13"/>
      <c r="K59" s="13">
        <f t="shared" si="2"/>
        <v>0</v>
      </c>
      <c r="L59" s="64">
        <v>1</v>
      </c>
    </row>
    <row r="60" spans="2:12" ht="21" customHeight="1" x14ac:dyDescent="0.2">
      <c r="B60" s="9">
        <f t="shared" si="5"/>
        <v>35</v>
      </c>
      <c r="C60" s="32" t="s">
        <v>85</v>
      </c>
      <c r="D60" s="32" t="s">
        <v>119</v>
      </c>
      <c r="E60" s="10" t="s">
        <v>177</v>
      </c>
      <c r="F60" s="33">
        <v>42756</v>
      </c>
      <c r="G60" s="11" t="s">
        <v>121</v>
      </c>
      <c r="H60" s="34" t="str">
        <f t="shared" si="0"/>
        <v>1201062551</v>
      </c>
      <c r="I60" s="12" t="s">
        <v>88</v>
      </c>
      <c r="J60" s="13">
        <v>4481880</v>
      </c>
      <c r="K60" s="13">
        <f t="shared" si="2"/>
        <v>448188</v>
      </c>
      <c r="L60" s="64">
        <v>1</v>
      </c>
    </row>
    <row r="61" spans="2:12" ht="21" customHeight="1" x14ac:dyDescent="0.2">
      <c r="B61" s="9">
        <f t="shared" si="5"/>
        <v>36</v>
      </c>
      <c r="C61" s="32" t="s">
        <v>85</v>
      </c>
      <c r="D61" s="32" t="s">
        <v>119</v>
      </c>
      <c r="E61" s="10" t="s">
        <v>178</v>
      </c>
      <c r="F61" s="33">
        <v>42756</v>
      </c>
      <c r="G61" s="11" t="s">
        <v>121</v>
      </c>
      <c r="H61" s="34" t="str">
        <f t="shared" si="0"/>
        <v>1201062551</v>
      </c>
      <c r="I61" s="12" t="s">
        <v>88</v>
      </c>
      <c r="J61" s="13">
        <v>4714500</v>
      </c>
      <c r="K61" s="13">
        <f t="shared" si="2"/>
        <v>471450</v>
      </c>
      <c r="L61" s="64">
        <v>1</v>
      </c>
    </row>
    <row r="62" spans="2:12" ht="21" customHeight="1" x14ac:dyDescent="0.2">
      <c r="B62" s="9">
        <f t="shared" ref="B62:B121" si="6">IF(G62&lt;&gt;"",ROW()-25,"")</f>
        <v>37</v>
      </c>
      <c r="C62" s="32" t="s">
        <v>85</v>
      </c>
      <c r="D62" s="32" t="s">
        <v>119</v>
      </c>
      <c r="E62" s="10" t="s">
        <v>179</v>
      </c>
      <c r="F62" s="33">
        <v>42756</v>
      </c>
      <c r="G62" s="11" t="s">
        <v>121</v>
      </c>
      <c r="H62" s="34" t="str">
        <f t="shared" si="0"/>
        <v>1201062551</v>
      </c>
      <c r="I62" s="12" t="s">
        <v>88</v>
      </c>
      <c r="J62" s="13">
        <v>5896620</v>
      </c>
      <c r="K62" s="13">
        <f t="shared" si="2"/>
        <v>589662</v>
      </c>
      <c r="L62" s="64">
        <v>1</v>
      </c>
    </row>
    <row r="63" spans="2:12" ht="21" customHeight="1" x14ac:dyDescent="0.2">
      <c r="B63" s="9">
        <f t="shared" si="6"/>
        <v>38</v>
      </c>
      <c r="C63" s="32" t="s">
        <v>85</v>
      </c>
      <c r="D63" s="32" t="s">
        <v>119</v>
      </c>
      <c r="E63" s="10" t="s">
        <v>180</v>
      </c>
      <c r="F63" s="33">
        <v>42756</v>
      </c>
      <c r="G63" s="11" t="s">
        <v>121</v>
      </c>
      <c r="H63" s="34" t="str">
        <f t="shared" si="0"/>
        <v>1201062551</v>
      </c>
      <c r="I63" s="12" t="s">
        <v>88</v>
      </c>
      <c r="J63" s="13">
        <v>11507370</v>
      </c>
      <c r="K63" s="13">
        <f t="shared" si="2"/>
        <v>1150737</v>
      </c>
      <c r="L63" s="64">
        <v>1</v>
      </c>
    </row>
    <row r="64" spans="2:12" ht="21" customHeight="1" x14ac:dyDescent="0.2">
      <c r="B64" s="9">
        <f t="shared" si="6"/>
        <v>39</v>
      </c>
      <c r="C64" s="32" t="s">
        <v>85</v>
      </c>
      <c r="D64" s="32" t="s">
        <v>119</v>
      </c>
      <c r="E64" s="10" t="s">
        <v>181</v>
      </c>
      <c r="F64" s="33">
        <v>42756</v>
      </c>
      <c r="G64" s="11" t="s">
        <v>121</v>
      </c>
      <c r="H64" s="34" t="str">
        <f t="shared" si="0"/>
        <v>1201062551</v>
      </c>
      <c r="I64" s="12" t="s">
        <v>88</v>
      </c>
      <c r="J64" s="13">
        <v>7031850</v>
      </c>
      <c r="K64" s="13">
        <f t="shared" si="2"/>
        <v>703185</v>
      </c>
      <c r="L64" s="64">
        <v>1</v>
      </c>
    </row>
    <row r="65" spans="2:12" ht="21" customHeight="1" x14ac:dyDescent="0.2">
      <c r="B65" s="9">
        <f t="shared" si="6"/>
        <v>40</v>
      </c>
      <c r="C65" s="32" t="s">
        <v>85</v>
      </c>
      <c r="D65" s="32" t="s">
        <v>119</v>
      </c>
      <c r="E65" s="10" t="s">
        <v>182</v>
      </c>
      <c r="F65" s="33">
        <v>42757</v>
      </c>
      <c r="G65" s="11" t="s">
        <v>120</v>
      </c>
      <c r="H65" s="34" t="str">
        <f t="shared" si="0"/>
        <v>0303173202</v>
      </c>
      <c r="I65" s="12" t="s">
        <v>88</v>
      </c>
      <c r="J65" s="13">
        <v>13475516</v>
      </c>
      <c r="K65" s="13">
        <f t="shared" si="2"/>
        <v>1347552</v>
      </c>
      <c r="L65" s="64">
        <v>1</v>
      </c>
    </row>
    <row r="66" spans="2:12" ht="21" customHeight="1" x14ac:dyDescent="0.2">
      <c r="B66" s="9">
        <f t="shared" ref="B66:B82" si="7">IF(G66&lt;&gt;"",ROW()-25,"")</f>
        <v>41</v>
      </c>
      <c r="C66" s="32" t="s">
        <v>85</v>
      </c>
      <c r="D66" s="32" t="s">
        <v>119</v>
      </c>
      <c r="E66" s="10" t="s">
        <v>246</v>
      </c>
      <c r="F66" s="33">
        <v>42767</v>
      </c>
      <c r="G66" s="11" t="s">
        <v>352</v>
      </c>
      <c r="H66" s="34" t="str">
        <f t="shared" si="0"/>
        <v>1100878093</v>
      </c>
      <c r="I66" s="12" t="s">
        <v>88</v>
      </c>
      <c r="J66" s="13">
        <v>17187000</v>
      </c>
      <c r="K66" s="13">
        <f t="shared" si="2"/>
        <v>1718700</v>
      </c>
      <c r="L66" s="64">
        <v>1</v>
      </c>
    </row>
    <row r="67" spans="2:12" ht="21" customHeight="1" x14ac:dyDescent="0.2">
      <c r="B67" s="9">
        <f t="shared" si="7"/>
        <v>42</v>
      </c>
      <c r="C67" s="32" t="s">
        <v>85</v>
      </c>
      <c r="D67" s="32" t="s">
        <v>119</v>
      </c>
      <c r="E67" s="10" t="s">
        <v>183</v>
      </c>
      <c r="F67" s="33">
        <v>42772</v>
      </c>
      <c r="G67" s="11" t="s">
        <v>106</v>
      </c>
      <c r="H67" s="34" t="str">
        <f t="shared" si="0"/>
        <v>3702076037</v>
      </c>
      <c r="I67" s="12" t="s">
        <v>88</v>
      </c>
      <c r="J67" s="13">
        <v>58092300</v>
      </c>
      <c r="K67" s="13">
        <f t="shared" si="2"/>
        <v>5809230</v>
      </c>
      <c r="L67" s="64">
        <v>1</v>
      </c>
    </row>
    <row r="68" spans="2:12" ht="21" customHeight="1" x14ac:dyDescent="0.2">
      <c r="B68" s="9">
        <f t="shared" si="7"/>
        <v>43</v>
      </c>
      <c r="C68" s="32" t="s">
        <v>85</v>
      </c>
      <c r="D68" s="32" t="s">
        <v>119</v>
      </c>
      <c r="E68" s="10" t="s">
        <v>184</v>
      </c>
      <c r="F68" s="33">
        <v>42776</v>
      </c>
      <c r="G68" s="11" t="s">
        <v>120</v>
      </c>
      <c r="H68" s="34" t="str">
        <f t="shared" si="0"/>
        <v>0303173202</v>
      </c>
      <c r="I68" s="12" t="s">
        <v>88</v>
      </c>
      <c r="J68" s="13">
        <v>9705273</v>
      </c>
      <c r="K68" s="13">
        <f t="shared" si="2"/>
        <v>970527</v>
      </c>
      <c r="L68" s="64">
        <v>1</v>
      </c>
    </row>
    <row r="69" spans="2:12" ht="21" customHeight="1" x14ac:dyDescent="0.2">
      <c r="B69" s="9">
        <f t="shared" si="7"/>
        <v>44</v>
      </c>
      <c r="C69" s="32" t="s">
        <v>85</v>
      </c>
      <c r="D69" s="32" t="s">
        <v>119</v>
      </c>
      <c r="E69" s="10" t="s">
        <v>185</v>
      </c>
      <c r="F69" s="33">
        <v>42777</v>
      </c>
      <c r="G69" s="11" t="s">
        <v>125</v>
      </c>
      <c r="H69" s="34" t="str">
        <f t="shared" si="0"/>
        <v>0311674668</v>
      </c>
      <c r="I69" s="12" t="s">
        <v>88</v>
      </c>
      <c r="J69" s="13">
        <v>5555000</v>
      </c>
      <c r="K69" s="13">
        <f t="shared" si="2"/>
        <v>555500</v>
      </c>
      <c r="L69" s="64">
        <v>1</v>
      </c>
    </row>
    <row r="70" spans="2:12" ht="21" customHeight="1" x14ac:dyDescent="0.2">
      <c r="B70" s="9" t="str">
        <f t="shared" si="7"/>
        <v/>
      </c>
      <c r="C70" s="32" t="s">
        <v>85</v>
      </c>
      <c r="D70" s="32" t="s">
        <v>119</v>
      </c>
      <c r="E70" s="10" t="s">
        <v>247</v>
      </c>
      <c r="F70" s="33"/>
      <c r="G70" s="11"/>
      <c r="H70" s="34" t="str">
        <f t="shared" si="0"/>
        <v/>
      </c>
      <c r="I70" s="12"/>
      <c r="J70" s="13"/>
      <c r="K70" s="13">
        <f t="shared" si="2"/>
        <v>0</v>
      </c>
      <c r="L70" s="64">
        <v>1</v>
      </c>
    </row>
    <row r="71" spans="2:12" ht="21" customHeight="1" x14ac:dyDescent="0.2">
      <c r="B71" s="9">
        <f t="shared" si="7"/>
        <v>46</v>
      </c>
      <c r="C71" s="32" t="s">
        <v>85</v>
      </c>
      <c r="D71" s="32" t="s">
        <v>119</v>
      </c>
      <c r="E71" s="10" t="s">
        <v>186</v>
      </c>
      <c r="F71" s="33">
        <v>42778</v>
      </c>
      <c r="G71" s="11" t="s">
        <v>132</v>
      </c>
      <c r="H71" s="34" t="str">
        <f t="shared" si="0"/>
        <v>0313226291</v>
      </c>
      <c r="I71" s="12" t="s">
        <v>88</v>
      </c>
      <c r="J71" s="13">
        <v>3646200</v>
      </c>
      <c r="K71" s="13">
        <f t="shared" si="2"/>
        <v>364620</v>
      </c>
      <c r="L71" s="64">
        <v>1</v>
      </c>
    </row>
    <row r="72" spans="2:12" ht="21" customHeight="1" x14ac:dyDescent="0.2">
      <c r="B72" s="9">
        <f t="shared" si="7"/>
        <v>47</v>
      </c>
      <c r="C72" s="32" t="s">
        <v>85</v>
      </c>
      <c r="D72" s="32" t="s">
        <v>119</v>
      </c>
      <c r="E72" s="10" t="s">
        <v>187</v>
      </c>
      <c r="F72" s="33">
        <v>42779</v>
      </c>
      <c r="G72" s="11" t="s">
        <v>129</v>
      </c>
      <c r="H72" s="34" t="str">
        <f t="shared" si="0"/>
        <v>6300249140</v>
      </c>
      <c r="I72" s="12" t="s">
        <v>88</v>
      </c>
      <c r="J72" s="13">
        <v>77280000</v>
      </c>
      <c r="K72" s="13">
        <f t="shared" si="2"/>
        <v>7728000</v>
      </c>
      <c r="L72" s="64">
        <v>1</v>
      </c>
    </row>
    <row r="73" spans="2:12" ht="21" customHeight="1" x14ac:dyDescent="0.2">
      <c r="B73" s="9">
        <f t="shared" si="7"/>
        <v>48</v>
      </c>
      <c r="C73" s="32" t="s">
        <v>85</v>
      </c>
      <c r="D73" s="32" t="s">
        <v>119</v>
      </c>
      <c r="E73" s="10" t="s">
        <v>188</v>
      </c>
      <c r="F73" s="33">
        <v>42780</v>
      </c>
      <c r="G73" s="11" t="s">
        <v>124</v>
      </c>
      <c r="H73" s="34" t="str">
        <f t="shared" si="0"/>
        <v>0302020771</v>
      </c>
      <c r="I73" s="12" t="s">
        <v>88</v>
      </c>
      <c r="J73" s="13">
        <v>3895800</v>
      </c>
      <c r="K73" s="13">
        <f t="shared" si="2"/>
        <v>389580</v>
      </c>
      <c r="L73" s="64">
        <v>1</v>
      </c>
    </row>
    <row r="74" spans="2:12" ht="21" customHeight="1" x14ac:dyDescent="0.2">
      <c r="B74" s="9">
        <f t="shared" si="7"/>
        <v>49</v>
      </c>
      <c r="C74" s="32" t="s">
        <v>85</v>
      </c>
      <c r="D74" s="32" t="s">
        <v>119</v>
      </c>
      <c r="E74" s="10" t="s">
        <v>189</v>
      </c>
      <c r="F74" s="33">
        <v>42781</v>
      </c>
      <c r="G74" s="11" t="s">
        <v>130</v>
      </c>
      <c r="H74" s="34" t="str">
        <f t="shared" si="0"/>
        <v>0305811563</v>
      </c>
      <c r="I74" s="12" t="s">
        <v>88</v>
      </c>
      <c r="J74" s="13">
        <v>6053400</v>
      </c>
      <c r="K74" s="13">
        <f t="shared" si="2"/>
        <v>605340</v>
      </c>
      <c r="L74" s="64">
        <v>1</v>
      </c>
    </row>
    <row r="75" spans="2:12" ht="21" customHeight="1" x14ac:dyDescent="0.2">
      <c r="B75" s="9">
        <f t="shared" si="7"/>
        <v>50</v>
      </c>
      <c r="C75" s="32" t="s">
        <v>85</v>
      </c>
      <c r="D75" s="32" t="s">
        <v>119</v>
      </c>
      <c r="E75" s="10" t="s">
        <v>190</v>
      </c>
      <c r="F75" s="33">
        <v>42782</v>
      </c>
      <c r="G75" s="11" t="s">
        <v>121</v>
      </c>
      <c r="H75" s="34" t="str">
        <f t="shared" si="0"/>
        <v>1201062551</v>
      </c>
      <c r="I75" s="12" t="s">
        <v>88</v>
      </c>
      <c r="J75" s="13">
        <v>5458600</v>
      </c>
      <c r="K75" s="13">
        <f t="shared" si="2"/>
        <v>545860</v>
      </c>
      <c r="L75" s="64">
        <v>1</v>
      </c>
    </row>
    <row r="76" spans="2:12" ht="21" customHeight="1" x14ac:dyDescent="0.2">
      <c r="B76" s="9">
        <f t="shared" si="7"/>
        <v>51</v>
      </c>
      <c r="C76" s="32" t="s">
        <v>85</v>
      </c>
      <c r="D76" s="32" t="s">
        <v>119</v>
      </c>
      <c r="E76" s="10" t="s">
        <v>191</v>
      </c>
      <c r="F76" s="33">
        <v>42782</v>
      </c>
      <c r="G76" s="11" t="s">
        <v>121</v>
      </c>
      <c r="H76" s="34" t="str">
        <f t="shared" si="0"/>
        <v>1201062551</v>
      </c>
      <c r="I76" s="12" t="s">
        <v>88</v>
      </c>
      <c r="J76" s="13">
        <v>7783300</v>
      </c>
      <c r="K76" s="13">
        <f t="shared" si="2"/>
        <v>778330</v>
      </c>
      <c r="L76" s="64">
        <v>1</v>
      </c>
    </row>
    <row r="77" spans="2:12" ht="21" customHeight="1" x14ac:dyDescent="0.2">
      <c r="B77" s="9">
        <f t="shared" si="7"/>
        <v>52</v>
      </c>
      <c r="C77" s="32" t="s">
        <v>85</v>
      </c>
      <c r="D77" s="32" t="s">
        <v>119</v>
      </c>
      <c r="E77" s="10" t="s">
        <v>192</v>
      </c>
      <c r="F77" s="33">
        <v>42782</v>
      </c>
      <c r="G77" s="11" t="s">
        <v>121</v>
      </c>
      <c r="H77" s="34" t="str">
        <f t="shared" si="0"/>
        <v>1201062551</v>
      </c>
      <c r="I77" s="12" t="s">
        <v>88</v>
      </c>
      <c r="J77" s="13">
        <v>3678400</v>
      </c>
      <c r="K77" s="13">
        <f t="shared" si="2"/>
        <v>367840</v>
      </c>
      <c r="L77" s="64">
        <v>1</v>
      </c>
    </row>
    <row r="78" spans="2:12" ht="21" customHeight="1" x14ac:dyDescent="0.2">
      <c r="B78" s="9">
        <f t="shared" si="7"/>
        <v>53</v>
      </c>
      <c r="C78" s="32" t="s">
        <v>85</v>
      </c>
      <c r="D78" s="32" t="s">
        <v>119</v>
      </c>
      <c r="E78" s="10" t="s">
        <v>193</v>
      </c>
      <c r="F78" s="33">
        <v>42783</v>
      </c>
      <c r="G78" s="11" t="s">
        <v>106</v>
      </c>
      <c r="H78" s="34" t="str">
        <f t="shared" si="0"/>
        <v>3702076037</v>
      </c>
      <c r="I78" s="12" t="s">
        <v>88</v>
      </c>
      <c r="J78" s="13">
        <v>36008800</v>
      </c>
      <c r="K78" s="13">
        <f t="shared" si="2"/>
        <v>3600880</v>
      </c>
      <c r="L78" s="64">
        <v>1</v>
      </c>
    </row>
    <row r="79" spans="2:12" ht="21" customHeight="1" x14ac:dyDescent="0.2">
      <c r="B79" s="9">
        <f t="shared" si="7"/>
        <v>54</v>
      </c>
      <c r="C79" s="32" t="s">
        <v>85</v>
      </c>
      <c r="D79" s="32" t="s">
        <v>119</v>
      </c>
      <c r="E79" s="10" t="s">
        <v>113</v>
      </c>
      <c r="F79" s="33">
        <v>42784</v>
      </c>
      <c r="G79" s="11" t="s">
        <v>122</v>
      </c>
      <c r="H79" s="34" t="str">
        <f t="shared" si="0"/>
        <v>1101396102</v>
      </c>
      <c r="I79" s="12" t="s">
        <v>88</v>
      </c>
      <c r="J79" s="13">
        <v>19827600</v>
      </c>
      <c r="K79" s="13">
        <f t="shared" si="2"/>
        <v>1982760</v>
      </c>
      <c r="L79" s="64">
        <v>1</v>
      </c>
    </row>
    <row r="80" spans="2:12" ht="21" customHeight="1" x14ac:dyDescent="0.2">
      <c r="B80" s="9">
        <f t="shared" si="7"/>
        <v>55</v>
      </c>
      <c r="C80" s="32" t="s">
        <v>85</v>
      </c>
      <c r="D80" s="32" t="s">
        <v>119</v>
      </c>
      <c r="E80" s="10" t="s">
        <v>248</v>
      </c>
      <c r="F80" s="33">
        <v>42784</v>
      </c>
      <c r="G80" s="11" t="s">
        <v>352</v>
      </c>
      <c r="H80" s="34" t="str">
        <f t="shared" si="0"/>
        <v>1100878093</v>
      </c>
      <c r="I80" s="12" t="s">
        <v>88</v>
      </c>
      <c r="J80" s="13">
        <v>17187000</v>
      </c>
      <c r="K80" s="13">
        <f t="shared" si="2"/>
        <v>1718700</v>
      </c>
      <c r="L80" s="64">
        <v>1</v>
      </c>
    </row>
    <row r="81" spans="2:12" ht="21" customHeight="1" x14ac:dyDescent="0.2">
      <c r="B81" s="9">
        <f t="shared" si="7"/>
        <v>56</v>
      </c>
      <c r="C81" s="32" t="s">
        <v>85</v>
      </c>
      <c r="D81" s="32" t="s">
        <v>119</v>
      </c>
      <c r="E81" s="10" t="s">
        <v>249</v>
      </c>
      <c r="F81" s="33">
        <v>42787</v>
      </c>
      <c r="G81" s="11" t="s">
        <v>352</v>
      </c>
      <c r="H81" s="34" t="str">
        <f t="shared" si="0"/>
        <v>1100878093</v>
      </c>
      <c r="I81" s="12" t="s">
        <v>88</v>
      </c>
      <c r="J81" s="13">
        <v>17187000</v>
      </c>
      <c r="K81" s="13">
        <f t="shared" si="2"/>
        <v>1718700</v>
      </c>
      <c r="L81" s="64">
        <v>1</v>
      </c>
    </row>
    <row r="82" spans="2:12" ht="21" customHeight="1" x14ac:dyDescent="0.2">
      <c r="B82" s="9">
        <f t="shared" si="7"/>
        <v>57</v>
      </c>
      <c r="C82" s="32" t="s">
        <v>85</v>
      </c>
      <c r="D82" s="32" t="s">
        <v>119</v>
      </c>
      <c r="E82" s="10" t="s">
        <v>194</v>
      </c>
      <c r="F82" s="33">
        <v>42787</v>
      </c>
      <c r="G82" s="11" t="s">
        <v>124</v>
      </c>
      <c r="H82" s="34" t="str">
        <f t="shared" si="0"/>
        <v>0302020771</v>
      </c>
      <c r="I82" s="12" t="s">
        <v>88</v>
      </c>
      <c r="J82" s="13">
        <v>2369600</v>
      </c>
      <c r="K82" s="13">
        <f t="shared" si="2"/>
        <v>236960</v>
      </c>
      <c r="L82" s="64">
        <v>1</v>
      </c>
    </row>
    <row r="83" spans="2:12" ht="21" customHeight="1" x14ac:dyDescent="0.2">
      <c r="B83" s="9">
        <f t="shared" si="6"/>
        <v>58</v>
      </c>
      <c r="C83" s="32" t="s">
        <v>85</v>
      </c>
      <c r="D83" s="32" t="s">
        <v>119</v>
      </c>
      <c r="E83" s="10" t="s">
        <v>195</v>
      </c>
      <c r="F83" s="33">
        <v>42787</v>
      </c>
      <c r="G83" s="11" t="s">
        <v>120</v>
      </c>
      <c r="H83" s="34" t="str">
        <f t="shared" si="0"/>
        <v>0303173202</v>
      </c>
      <c r="I83" s="12" t="s">
        <v>88</v>
      </c>
      <c r="J83" s="13">
        <v>11200000</v>
      </c>
      <c r="K83" s="13">
        <f t="shared" si="2"/>
        <v>1120000</v>
      </c>
      <c r="L83" s="64">
        <v>1</v>
      </c>
    </row>
    <row r="84" spans="2:12" ht="21" customHeight="1" x14ac:dyDescent="0.2">
      <c r="B84" s="9">
        <f t="shared" si="6"/>
        <v>59</v>
      </c>
      <c r="C84" s="32" t="s">
        <v>85</v>
      </c>
      <c r="D84" s="32" t="s">
        <v>119</v>
      </c>
      <c r="E84" s="10" t="s">
        <v>250</v>
      </c>
      <c r="F84" s="33">
        <v>42790</v>
      </c>
      <c r="G84" s="11" t="s">
        <v>352</v>
      </c>
      <c r="H84" s="34" t="str">
        <f t="shared" si="0"/>
        <v>1100878093</v>
      </c>
      <c r="I84" s="12" t="s">
        <v>88</v>
      </c>
      <c r="J84" s="13">
        <v>17178500</v>
      </c>
      <c r="K84" s="13">
        <f t="shared" si="2"/>
        <v>1717850</v>
      </c>
      <c r="L84" s="64">
        <v>1</v>
      </c>
    </row>
    <row r="85" spans="2:12" ht="21" customHeight="1" x14ac:dyDescent="0.2">
      <c r="B85" s="9">
        <f t="shared" ref="B85:B86" si="8">IF(G85&lt;&gt;"",ROW()-25,"")</f>
        <v>60</v>
      </c>
      <c r="C85" s="32" t="s">
        <v>85</v>
      </c>
      <c r="D85" s="32" t="s">
        <v>119</v>
      </c>
      <c r="E85" s="10" t="s">
        <v>196</v>
      </c>
      <c r="F85" s="33">
        <v>42790</v>
      </c>
      <c r="G85" s="11" t="s">
        <v>137</v>
      </c>
      <c r="H85" s="34" t="str">
        <f t="shared" si="0"/>
        <v>0311463667</v>
      </c>
      <c r="I85" s="12" t="s">
        <v>213</v>
      </c>
      <c r="J85" s="13">
        <v>15443598</v>
      </c>
      <c r="K85" s="13">
        <f t="shared" si="2"/>
        <v>1544360</v>
      </c>
      <c r="L85" s="64">
        <v>1</v>
      </c>
    </row>
    <row r="86" spans="2:12" ht="21" customHeight="1" x14ac:dyDescent="0.2">
      <c r="B86" s="9">
        <f t="shared" si="8"/>
        <v>61</v>
      </c>
      <c r="C86" s="32" t="s">
        <v>85</v>
      </c>
      <c r="D86" s="32" t="s">
        <v>119</v>
      </c>
      <c r="E86" s="10" t="s">
        <v>197</v>
      </c>
      <c r="F86" s="33">
        <v>42790</v>
      </c>
      <c r="G86" s="11" t="s">
        <v>137</v>
      </c>
      <c r="H86" s="34" t="str">
        <f t="shared" si="0"/>
        <v>0311463667</v>
      </c>
      <c r="I86" s="12" t="s">
        <v>213</v>
      </c>
      <c r="J86" s="13">
        <v>15580010</v>
      </c>
      <c r="K86" s="13">
        <f t="shared" si="2"/>
        <v>1558001</v>
      </c>
      <c r="L86" s="64">
        <v>1</v>
      </c>
    </row>
    <row r="87" spans="2:12" ht="21" customHeight="1" x14ac:dyDescent="0.2">
      <c r="B87" s="9">
        <f t="shared" si="6"/>
        <v>62</v>
      </c>
      <c r="C87" s="32" t="s">
        <v>85</v>
      </c>
      <c r="D87" s="32" t="s">
        <v>119</v>
      </c>
      <c r="E87" s="10" t="s">
        <v>198</v>
      </c>
      <c r="F87" s="33">
        <v>42790</v>
      </c>
      <c r="G87" s="11" t="s">
        <v>137</v>
      </c>
      <c r="H87" s="34" t="str">
        <f t="shared" si="0"/>
        <v>0311463667</v>
      </c>
      <c r="I87" s="12" t="s">
        <v>213</v>
      </c>
      <c r="J87" s="13">
        <v>9876942</v>
      </c>
      <c r="K87" s="13">
        <f t="shared" si="2"/>
        <v>987694</v>
      </c>
      <c r="L87" s="64">
        <v>1</v>
      </c>
    </row>
    <row r="88" spans="2:12" ht="21" customHeight="1" x14ac:dyDescent="0.2">
      <c r="B88" s="9">
        <f t="shared" si="6"/>
        <v>63</v>
      </c>
      <c r="C88" s="32" t="s">
        <v>85</v>
      </c>
      <c r="D88" s="32" t="s">
        <v>119</v>
      </c>
      <c r="E88" s="10" t="s">
        <v>251</v>
      </c>
      <c r="F88" s="33">
        <v>42792</v>
      </c>
      <c r="G88" s="11" t="s">
        <v>106</v>
      </c>
      <c r="H88" s="34" t="str">
        <f t="shared" si="0"/>
        <v>3702076037</v>
      </c>
      <c r="I88" s="12" t="s">
        <v>88</v>
      </c>
      <c r="J88" s="13">
        <v>79264878</v>
      </c>
      <c r="K88" s="13">
        <f t="shared" si="2"/>
        <v>7926488</v>
      </c>
      <c r="L88" s="64">
        <v>1</v>
      </c>
    </row>
    <row r="89" spans="2:12" ht="21" customHeight="1" x14ac:dyDescent="0.2">
      <c r="B89" s="9" t="str">
        <f t="shared" ref="B89:B101" si="9">IF(G89&lt;&gt;"",ROW()-25,"")</f>
        <v/>
      </c>
      <c r="C89" s="32" t="s">
        <v>85</v>
      </c>
      <c r="D89" s="32" t="s">
        <v>119</v>
      </c>
      <c r="E89" s="10" t="s">
        <v>252</v>
      </c>
      <c r="F89" s="33"/>
      <c r="G89" s="11"/>
      <c r="H89" s="34" t="str">
        <f t="shared" si="0"/>
        <v/>
      </c>
      <c r="I89" s="12"/>
      <c r="J89" s="13"/>
      <c r="K89" s="13">
        <f t="shared" si="2"/>
        <v>0</v>
      </c>
      <c r="L89" s="64">
        <v>1</v>
      </c>
    </row>
    <row r="90" spans="2:12" ht="21" customHeight="1" x14ac:dyDescent="0.2">
      <c r="B90" s="9">
        <f t="shared" si="9"/>
        <v>65</v>
      </c>
      <c r="C90" s="32" t="s">
        <v>85</v>
      </c>
      <c r="D90" s="32" t="s">
        <v>119</v>
      </c>
      <c r="E90" s="10" t="s">
        <v>199</v>
      </c>
      <c r="F90" s="33">
        <v>42793</v>
      </c>
      <c r="G90" s="11" t="s">
        <v>124</v>
      </c>
      <c r="H90" s="34" t="str">
        <f t="shared" si="0"/>
        <v>0302020771</v>
      </c>
      <c r="I90" s="12" t="s">
        <v>88</v>
      </c>
      <c r="J90" s="13">
        <v>1156200</v>
      </c>
      <c r="K90" s="13">
        <f t="shared" si="2"/>
        <v>115620</v>
      </c>
      <c r="L90" s="64">
        <v>1</v>
      </c>
    </row>
    <row r="91" spans="2:12" ht="21" customHeight="1" x14ac:dyDescent="0.2">
      <c r="B91" s="9">
        <f t="shared" si="9"/>
        <v>66</v>
      </c>
      <c r="C91" s="32" t="s">
        <v>85</v>
      </c>
      <c r="D91" s="32" t="s">
        <v>119</v>
      </c>
      <c r="E91" s="10" t="s">
        <v>200</v>
      </c>
      <c r="F91" s="33">
        <v>42793</v>
      </c>
      <c r="G91" s="11" t="s">
        <v>136</v>
      </c>
      <c r="H91" s="34" t="str">
        <f t="shared" si="0"/>
        <v>0310228188</v>
      </c>
      <c r="I91" s="12" t="s">
        <v>88</v>
      </c>
      <c r="J91" s="13">
        <v>1350000</v>
      </c>
      <c r="K91" s="13">
        <f t="shared" ref="K91:K154" si="10">ROUND(J91*10%,0)</f>
        <v>135000</v>
      </c>
      <c r="L91" s="64">
        <v>1</v>
      </c>
    </row>
    <row r="92" spans="2:12" ht="21" customHeight="1" x14ac:dyDescent="0.2">
      <c r="B92" s="9" t="str">
        <f t="shared" si="9"/>
        <v/>
      </c>
      <c r="C92" s="32" t="s">
        <v>85</v>
      </c>
      <c r="D92" s="32" t="s">
        <v>119</v>
      </c>
      <c r="E92" s="10" t="s">
        <v>253</v>
      </c>
      <c r="F92" s="33"/>
      <c r="G92" s="11"/>
      <c r="H92" s="34" t="str">
        <f t="shared" si="0"/>
        <v/>
      </c>
      <c r="I92" s="12"/>
      <c r="J92" s="13"/>
      <c r="K92" s="13">
        <f t="shared" si="10"/>
        <v>0</v>
      </c>
      <c r="L92" s="64">
        <v>1</v>
      </c>
    </row>
    <row r="93" spans="2:12" ht="21" customHeight="1" x14ac:dyDescent="0.2">
      <c r="B93" s="9" t="str">
        <f t="shared" si="9"/>
        <v/>
      </c>
      <c r="C93" s="32" t="s">
        <v>85</v>
      </c>
      <c r="D93" s="32" t="s">
        <v>119</v>
      </c>
      <c r="E93" s="10" t="s">
        <v>254</v>
      </c>
      <c r="F93" s="33"/>
      <c r="G93" s="11"/>
      <c r="H93" s="34" t="str">
        <f t="shared" si="0"/>
        <v/>
      </c>
      <c r="I93" s="12"/>
      <c r="J93" s="13"/>
      <c r="K93" s="13">
        <f t="shared" si="10"/>
        <v>0</v>
      </c>
      <c r="L93" s="64">
        <v>1</v>
      </c>
    </row>
    <row r="94" spans="2:12" ht="21" customHeight="1" x14ac:dyDescent="0.2">
      <c r="B94" s="9" t="str">
        <f t="shared" si="9"/>
        <v/>
      </c>
      <c r="C94" s="32" t="s">
        <v>85</v>
      </c>
      <c r="D94" s="32" t="s">
        <v>119</v>
      </c>
      <c r="E94" s="10" t="s">
        <v>255</v>
      </c>
      <c r="F94" s="33"/>
      <c r="G94" s="11"/>
      <c r="H94" s="34" t="str">
        <f t="shared" si="0"/>
        <v/>
      </c>
      <c r="I94" s="12"/>
      <c r="J94" s="13"/>
      <c r="K94" s="13">
        <f t="shared" si="10"/>
        <v>0</v>
      </c>
      <c r="L94" s="64">
        <v>1</v>
      </c>
    </row>
    <row r="95" spans="2:12" ht="21" customHeight="1" x14ac:dyDescent="0.2">
      <c r="B95" s="9" t="str">
        <f t="shared" si="9"/>
        <v/>
      </c>
      <c r="C95" s="32" t="s">
        <v>85</v>
      </c>
      <c r="D95" s="32" t="s">
        <v>119</v>
      </c>
      <c r="E95" s="10" t="s">
        <v>256</v>
      </c>
      <c r="F95" s="33"/>
      <c r="G95" s="11"/>
      <c r="H95" s="34" t="str">
        <f t="shared" si="0"/>
        <v/>
      </c>
      <c r="I95" s="12"/>
      <c r="J95" s="13"/>
      <c r="K95" s="13">
        <f t="shared" si="10"/>
        <v>0</v>
      </c>
      <c r="L95" s="64">
        <v>1</v>
      </c>
    </row>
    <row r="96" spans="2:12" ht="21" customHeight="1" x14ac:dyDescent="0.2">
      <c r="B96" s="9" t="str">
        <f t="shared" si="9"/>
        <v/>
      </c>
      <c r="C96" s="32" t="s">
        <v>85</v>
      </c>
      <c r="D96" s="32" t="s">
        <v>119</v>
      </c>
      <c r="E96" s="10" t="s">
        <v>257</v>
      </c>
      <c r="F96" s="33"/>
      <c r="G96" s="11"/>
      <c r="H96" s="34" t="str">
        <f t="shared" si="0"/>
        <v/>
      </c>
      <c r="I96" s="12"/>
      <c r="J96" s="13"/>
      <c r="K96" s="13">
        <f t="shared" si="10"/>
        <v>0</v>
      </c>
      <c r="L96" s="64">
        <v>1</v>
      </c>
    </row>
    <row r="97" spans="2:12" ht="21" customHeight="1" x14ac:dyDescent="0.2">
      <c r="B97" s="9" t="str">
        <f t="shared" si="9"/>
        <v/>
      </c>
      <c r="C97" s="32" t="s">
        <v>85</v>
      </c>
      <c r="D97" s="32" t="s">
        <v>119</v>
      </c>
      <c r="E97" s="10" t="s">
        <v>258</v>
      </c>
      <c r="F97" s="33"/>
      <c r="G97" s="11"/>
      <c r="H97" s="34" t="str">
        <f t="shared" si="0"/>
        <v/>
      </c>
      <c r="I97" s="12"/>
      <c r="J97" s="13"/>
      <c r="K97" s="13">
        <f t="shared" si="10"/>
        <v>0</v>
      </c>
      <c r="L97" s="64">
        <v>1</v>
      </c>
    </row>
    <row r="98" spans="2:12" ht="21" customHeight="1" x14ac:dyDescent="0.2">
      <c r="B98" s="9" t="str">
        <f t="shared" si="9"/>
        <v/>
      </c>
      <c r="C98" s="32" t="s">
        <v>85</v>
      </c>
      <c r="D98" s="32" t="s">
        <v>119</v>
      </c>
      <c r="E98" s="10" t="s">
        <v>259</v>
      </c>
      <c r="F98" s="33"/>
      <c r="G98" s="11"/>
      <c r="H98" s="34" t="str">
        <f t="shared" si="0"/>
        <v/>
      </c>
      <c r="I98" s="12"/>
      <c r="J98" s="13"/>
      <c r="K98" s="13">
        <f t="shared" si="10"/>
        <v>0</v>
      </c>
      <c r="L98" s="64">
        <v>1</v>
      </c>
    </row>
    <row r="99" spans="2:12" ht="21" customHeight="1" x14ac:dyDescent="0.2">
      <c r="B99" s="9">
        <f t="shared" si="9"/>
        <v>74</v>
      </c>
      <c r="C99" s="32" t="s">
        <v>85</v>
      </c>
      <c r="D99" s="32" t="s">
        <v>119</v>
      </c>
      <c r="E99" s="10" t="s">
        <v>201</v>
      </c>
      <c r="F99" s="33">
        <v>42795</v>
      </c>
      <c r="G99" s="11" t="s">
        <v>130</v>
      </c>
      <c r="H99" s="34" t="str">
        <f t="shared" si="0"/>
        <v>0305811563</v>
      </c>
      <c r="I99" s="12" t="s">
        <v>88</v>
      </c>
      <c r="J99" s="13">
        <v>3796000</v>
      </c>
      <c r="K99" s="13">
        <f t="shared" si="10"/>
        <v>379600</v>
      </c>
      <c r="L99" s="64">
        <v>1</v>
      </c>
    </row>
    <row r="100" spans="2:12" ht="21" customHeight="1" x14ac:dyDescent="0.2">
      <c r="B100" s="9">
        <f t="shared" si="9"/>
        <v>75</v>
      </c>
      <c r="C100" s="32" t="s">
        <v>85</v>
      </c>
      <c r="D100" s="32" t="s">
        <v>119</v>
      </c>
      <c r="E100" s="10" t="s">
        <v>260</v>
      </c>
      <c r="F100" s="33">
        <v>42795</v>
      </c>
      <c r="G100" s="11" t="s">
        <v>352</v>
      </c>
      <c r="H100" s="34" t="str">
        <f t="shared" si="0"/>
        <v>1100878093</v>
      </c>
      <c r="I100" s="12" t="s">
        <v>88</v>
      </c>
      <c r="J100" s="13">
        <v>17255000</v>
      </c>
      <c r="K100" s="13">
        <f t="shared" si="10"/>
        <v>1725500</v>
      </c>
      <c r="L100" s="64">
        <v>1</v>
      </c>
    </row>
    <row r="101" spans="2:12" ht="21" customHeight="1" x14ac:dyDescent="0.2">
      <c r="B101" s="9">
        <f t="shared" si="9"/>
        <v>76</v>
      </c>
      <c r="C101" s="32" t="s">
        <v>85</v>
      </c>
      <c r="D101" s="32" t="s">
        <v>119</v>
      </c>
      <c r="E101" s="10" t="s">
        <v>261</v>
      </c>
      <c r="F101" s="33">
        <v>42801</v>
      </c>
      <c r="G101" s="11" t="s">
        <v>352</v>
      </c>
      <c r="H101" s="34" t="str">
        <f t="shared" si="0"/>
        <v>1100878093</v>
      </c>
      <c r="I101" s="12" t="s">
        <v>88</v>
      </c>
      <c r="J101" s="13">
        <v>17255000</v>
      </c>
      <c r="K101" s="13">
        <f t="shared" si="10"/>
        <v>1725500</v>
      </c>
      <c r="L101" s="64">
        <v>1</v>
      </c>
    </row>
    <row r="102" spans="2:12" ht="21" customHeight="1" x14ac:dyDescent="0.2">
      <c r="B102" s="9">
        <f t="shared" si="6"/>
        <v>77</v>
      </c>
      <c r="C102" s="32" t="s">
        <v>85</v>
      </c>
      <c r="D102" s="32" t="s">
        <v>119</v>
      </c>
      <c r="E102" s="10" t="s">
        <v>202</v>
      </c>
      <c r="F102" s="33">
        <v>42801</v>
      </c>
      <c r="G102" s="11" t="s">
        <v>123</v>
      </c>
      <c r="H102" s="34" t="str">
        <f t="shared" si="0"/>
        <v>0306194698</v>
      </c>
      <c r="I102" s="12" t="s">
        <v>211</v>
      </c>
      <c r="J102" s="13">
        <v>3928500</v>
      </c>
      <c r="K102" s="13">
        <f t="shared" si="10"/>
        <v>392850</v>
      </c>
      <c r="L102" s="64">
        <v>1</v>
      </c>
    </row>
    <row r="103" spans="2:12" ht="21" customHeight="1" x14ac:dyDescent="0.2">
      <c r="B103" s="9">
        <f t="shared" si="6"/>
        <v>78</v>
      </c>
      <c r="C103" s="32" t="s">
        <v>85</v>
      </c>
      <c r="D103" s="32" t="s">
        <v>119</v>
      </c>
      <c r="E103" s="10" t="s">
        <v>203</v>
      </c>
      <c r="F103" s="33">
        <v>42801</v>
      </c>
      <c r="G103" s="11" t="s">
        <v>121</v>
      </c>
      <c r="H103" s="34" t="str">
        <f t="shared" si="0"/>
        <v>1201062551</v>
      </c>
      <c r="I103" s="12" t="s">
        <v>88</v>
      </c>
      <c r="J103" s="13">
        <v>5008560</v>
      </c>
      <c r="K103" s="13">
        <f t="shared" si="10"/>
        <v>500856</v>
      </c>
      <c r="L103" s="64">
        <v>1</v>
      </c>
    </row>
    <row r="104" spans="2:12" ht="21" customHeight="1" x14ac:dyDescent="0.2">
      <c r="B104" s="9">
        <f t="shared" si="6"/>
        <v>79</v>
      </c>
      <c r="C104" s="32" t="s">
        <v>85</v>
      </c>
      <c r="D104" s="32" t="s">
        <v>119</v>
      </c>
      <c r="E104" s="10" t="s">
        <v>204</v>
      </c>
      <c r="F104" s="33">
        <v>42801</v>
      </c>
      <c r="G104" s="11" t="s">
        <v>121</v>
      </c>
      <c r="H104" s="34" t="str">
        <f t="shared" si="0"/>
        <v>1201062551</v>
      </c>
      <c r="I104" s="12" t="s">
        <v>88</v>
      </c>
      <c r="J104" s="13">
        <v>6730560</v>
      </c>
      <c r="K104" s="13">
        <f t="shared" si="10"/>
        <v>673056</v>
      </c>
      <c r="L104" s="64">
        <v>1</v>
      </c>
    </row>
    <row r="105" spans="2:12" ht="21" customHeight="1" x14ac:dyDescent="0.2">
      <c r="B105" s="9">
        <f t="shared" si="6"/>
        <v>80</v>
      </c>
      <c r="C105" s="32" t="s">
        <v>85</v>
      </c>
      <c r="D105" s="32" t="s">
        <v>119</v>
      </c>
      <c r="E105" s="10" t="s">
        <v>205</v>
      </c>
      <c r="F105" s="33">
        <v>42801</v>
      </c>
      <c r="G105" s="11" t="s">
        <v>121</v>
      </c>
      <c r="H105" s="34" t="str">
        <f t="shared" si="0"/>
        <v>1201062551</v>
      </c>
      <c r="I105" s="12" t="s">
        <v>88</v>
      </c>
      <c r="J105" s="13">
        <v>6017320</v>
      </c>
      <c r="K105" s="13">
        <f t="shared" si="10"/>
        <v>601732</v>
      </c>
      <c r="L105" s="64">
        <v>1</v>
      </c>
    </row>
    <row r="106" spans="2:12" ht="21" customHeight="1" x14ac:dyDescent="0.2">
      <c r="B106" s="9">
        <f t="shared" si="6"/>
        <v>81</v>
      </c>
      <c r="C106" s="32" t="s">
        <v>85</v>
      </c>
      <c r="D106" s="32" t="s">
        <v>119</v>
      </c>
      <c r="E106" s="10" t="s">
        <v>206</v>
      </c>
      <c r="F106" s="33">
        <v>42802</v>
      </c>
      <c r="G106" s="11" t="s">
        <v>128</v>
      </c>
      <c r="H106" s="34" t="str">
        <f t="shared" si="0"/>
        <v>0301895555</v>
      </c>
      <c r="I106" s="12" t="s">
        <v>88</v>
      </c>
      <c r="J106" s="13">
        <v>193545000</v>
      </c>
      <c r="K106" s="13">
        <f t="shared" si="10"/>
        <v>19354500</v>
      </c>
      <c r="L106" s="64">
        <v>1</v>
      </c>
    </row>
    <row r="107" spans="2:12" ht="21" customHeight="1" x14ac:dyDescent="0.2">
      <c r="B107" s="9" t="str">
        <f t="shared" ref="B107:B108" si="11">IF(G107&lt;&gt;"",ROW()-25,"")</f>
        <v/>
      </c>
      <c r="C107" s="32" t="s">
        <v>85</v>
      </c>
      <c r="D107" s="32" t="s">
        <v>119</v>
      </c>
      <c r="E107" s="10" t="s">
        <v>262</v>
      </c>
      <c r="F107" s="33"/>
      <c r="G107" s="11"/>
      <c r="H107" s="34" t="str">
        <f t="shared" si="0"/>
        <v/>
      </c>
      <c r="I107" s="12"/>
      <c r="J107" s="13"/>
      <c r="K107" s="13">
        <f t="shared" si="10"/>
        <v>0</v>
      </c>
      <c r="L107" s="64">
        <v>1</v>
      </c>
    </row>
    <row r="108" spans="2:12" ht="21" customHeight="1" x14ac:dyDescent="0.2">
      <c r="B108" s="9">
        <f t="shared" si="11"/>
        <v>83</v>
      </c>
      <c r="C108" s="32" t="s">
        <v>85</v>
      </c>
      <c r="D108" s="32" t="s">
        <v>119</v>
      </c>
      <c r="E108" s="10" t="s">
        <v>263</v>
      </c>
      <c r="F108" s="33">
        <v>42802</v>
      </c>
      <c r="G108" s="11" t="s">
        <v>355</v>
      </c>
      <c r="H108" s="34" t="str">
        <f t="shared" si="0"/>
        <v>0313039397</v>
      </c>
      <c r="I108" s="12" t="s">
        <v>88</v>
      </c>
      <c r="J108" s="13">
        <v>4581000</v>
      </c>
      <c r="K108" s="13">
        <f t="shared" si="10"/>
        <v>458100</v>
      </c>
      <c r="L108" s="64">
        <v>1</v>
      </c>
    </row>
    <row r="109" spans="2:12" ht="21" customHeight="1" x14ac:dyDescent="0.2">
      <c r="B109" s="9">
        <f t="shared" si="6"/>
        <v>84</v>
      </c>
      <c r="C109" s="32" t="s">
        <v>85</v>
      </c>
      <c r="D109" s="32" t="s">
        <v>119</v>
      </c>
      <c r="E109" s="10" t="s">
        <v>207</v>
      </c>
      <c r="F109" s="33">
        <v>42803</v>
      </c>
      <c r="G109" s="11" t="s">
        <v>121</v>
      </c>
      <c r="H109" s="34" t="str">
        <f t="shared" si="0"/>
        <v>1201062551</v>
      </c>
      <c r="I109" s="12" t="s">
        <v>88</v>
      </c>
      <c r="J109" s="13">
        <v>10591500</v>
      </c>
      <c r="K109" s="13">
        <f t="shared" si="10"/>
        <v>1059150</v>
      </c>
      <c r="L109" s="64">
        <v>1</v>
      </c>
    </row>
    <row r="110" spans="2:12" ht="21" customHeight="1" x14ac:dyDescent="0.2">
      <c r="B110" s="9">
        <f t="shared" si="6"/>
        <v>85</v>
      </c>
      <c r="C110" s="32" t="s">
        <v>85</v>
      </c>
      <c r="D110" s="32" t="s">
        <v>119</v>
      </c>
      <c r="E110" s="10" t="s">
        <v>208</v>
      </c>
      <c r="F110" s="33">
        <v>42803</v>
      </c>
      <c r="G110" s="11" t="s">
        <v>121</v>
      </c>
      <c r="H110" s="34" t="str">
        <f t="shared" si="0"/>
        <v>1201062551</v>
      </c>
      <c r="I110" s="12" t="s">
        <v>88</v>
      </c>
      <c r="J110" s="13">
        <v>3011040</v>
      </c>
      <c r="K110" s="13">
        <f t="shared" si="10"/>
        <v>301104</v>
      </c>
      <c r="L110" s="64">
        <v>1</v>
      </c>
    </row>
    <row r="111" spans="2:12" ht="21" customHeight="1" x14ac:dyDescent="0.2">
      <c r="B111" s="9">
        <f t="shared" si="6"/>
        <v>86</v>
      </c>
      <c r="C111" s="32" t="s">
        <v>85</v>
      </c>
      <c r="D111" s="32" t="s">
        <v>119</v>
      </c>
      <c r="E111" s="10" t="s">
        <v>209</v>
      </c>
      <c r="F111" s="33">
        <v>42803</v>
      </c>
      <c r="G111" s="11" t="s">
        <v>121</v>
      </c>
      <c r="H111" s="34" t="str">
        <f t="shared" si="0"/>
        <v>1201062551</v>
      </c>
      <c r="I111" s="12" t="s">
        <v>88</v>
      </c>
      <c r="J111" s="13">
        <v>2006180</v>
      </c>
      <c r="K111" s="13">
        <f t="shared" si="10"/>
        <v>200618</v>
      </c>
      <c r="L111" s="64">
        <v>1</v>
      </c>
    </row>
    <row r="112" spans="2:12" ht="21" customHeight="1" x14ac:dyDescent="0.2">
      <c r="B112" s="9">
        <f t="shared" si="6"/>
        <v>87</v>
      </c>
      <c r="C112" s="32" t="s">
        <v>85</v>
      </c>
      <c r="D112" s="32" t="s">
        <v>119</v>
      </c>
      <c r="E112" s="10" t="s">
        <v>264</v>
      </c>
      <c r="F112" s="33">
        <v>42804</v>
      </c>
      <c r="G112" s="11" t="s">
        <v>357</v>
      </c>
      <c r="H112" s="34" t="str">
        <f t="shared" si="0"/>
        <v>0304221106</v>
      </c>
      <c r="I112" s="12" t="s">
        <v>88</v>
      </c>
      <c r="J112" s="13">
        <v>3704500</v>
      </c>
      <c r="K112" s="13">
        <f t="shared" si="10"/>
        <v>370450</v>
      </c>
      <c r="L112" s="64">
        <v>1</v>
      </c>
    </row>
    <row r="113" spans="2:12" ht="21" customHeight="1" x14ac:dyDescent="0.2">
      <c r="B113" s="9">
        <f t="shared" si="6"/>
        <v>88</v>
      </c>
      <c r="C113" s="32" t="s">
        <v>85</v>
      </c>
      <c r="D113" s="32" t="s">
        <v>119</v>
      </c>
      <c r="E113" s="10" t="s">
        <v>265</v>
      </c>
      <c r="F113" s="33">
        <v>42804</v>
      </c>
      <c r="G113" s="11" t="s">
        <v>132</v>
      </c>
      <c r="H113" s="34" t="str">
        <f t="shared" si="0"/>
        <v>0313226291</v>
      </c>
      <c r="I113" s="12" t="s">
        <v>88</v>
      </c>
      <c r="J113" s="13">
        <v>779100</v>
      </c>
      <c r="K113" s="13">
        <f t="shared" si="10"/>
        <v>77910</v>
      </c>
      <c r="L113" s="64">
        <v>1</v>
      </c>
    </row>
    <row r="114" spans="2:12" ht="21" customHeight="1" x14ac:dyDescent="0.2">
      <c r="B114" s="9" t="str">
        <f t="shared" si="6"/>
        <v/>
      </c>
      <c r="C114" s="32" t="s">
        <v>85</v>
      </c>
      <c r="D114" s="32" t="s">
        <v>119</v>
      </c>
      <c r="E114" s="10" t="s">
        <v>266</v>
      </c>
      <c r="F114" s="33"/>
      <c r="G114" s="11"/>
      <c r="H114" s="34" t="str">
        <f t="shared" si="0"/>
        <v/>
      </c>
      <c r="I114" s="12"/>
      <c r="J114" s="13"/>
      <c r="K114" s="13">
        <f t="shared" si="10"/>
        <v>0</v>
      </c>
      <c r="L114" s="64">
        <v>1</v>
      </c>
    </row>
    <row r="115" spans="2:12" ht="21" customHeight="1" x14ac:dyDescent="0.2">
      <c r="B115" s="9">
        <f t="shared" si="6"/>
        <v>90</v>
      </c>
      <c r="C115" s="32" t="s">
        <v>85</v>
      </c>
      <c r="D115" s="32" t="s">
        <v>119</v>
      </c>
      <c r="E115" s="10" t="s">
        <v>267</v>
      </c>
      <c r="F115" s="33">
        <v>42804</v>
      </c>
      <c r="G115" s="11" t="s">
        <v>359</v>
      </c>
      <c r="H115" s="34" t="str">
        <f t="shared" ref="H115:H178" si="12">IF(ISNA(VLOOKUP(G115,DSBR,2,0)),"",VLOOKUP(G115,DSBR,2,0))</f>
        <v>0312983411</v>
      </c>
      <c r="I115" s="12" t="s">
        <v>88</v>
      </c>
      <c r="J115" s="13">
        <v>4080000</v>
      </c>
      <c r="K115" s="13">
        <f t="shared" si="10"/>
        <v>408000</v>
      </c>
      <c r="L115" s="64">
        <v>1</v>
      </c>
    </row>
    <row r="116" spans="2:12" ht="21" customHeight="1" x14ac:dyDescent="0.2">
      <c r="B116" s="9">
        <f t="shared" si="6"/>
        <v>91</v>
      </c>
      <c r="C116" s="32" t="s">
        <v>85</v>
      </c>
      <c r="D116" s="32" t="s">
        <v>119</v>
      </c>
      <c r="E116" s="10" t="s">
        <v>268</v>
      </c>
      <c r="F116" s="33">
        <v>42804</v>
      </c>
      <c r="G116" s="11" t="s">
        <v>352</v>
      </c>
      <c r="H116" s="34" t="str">
        <f t="shared" si="12"/>
        <v>1100878093</v>
      </c>
      <c r="I116" s="12" t="s">
        <v>88</v>
      </c>
      <c r="J116" s="13">
        <v>17255000</v>
      </c>
      <c r="K116" s="13">
        <f t="shared" si="10"/>
        <v>1725500</v>
      </c>
      <c r="L116" s="64">
        <v>1</v>
      </c>
    </row>
    <row r="117" spans="2:12" ht="21" customHeight="1" x14ac:dyDescent="0.2">
      <c r="B117" s="9">
        <f t="shared" si="6"/>
        <v>92</v>
      </c>
      <c r="C117" s="32" t="s">
        <v>85</v>
      </c>
      <c r="D117" s="32" t="s">
        <v>119</v>
      </c>
      <c r="E117" s="10" t="s">
        <v>269</v>
      </c>
      <c r="F117" s="33">
        <v>42807</v>
      </c>
      <c r="G117" s="11" t="s">
        <v>130</v>
      </c>
      <c r="H117" s="34" t="str">
        <f t="shared" si="12"/>
        <v>0305811563</v>
      </c>
      <c r="I117" s="12" t="s">
        <v>88</v>
      </c>
      <c r="J117" s="13">
        <v>6112400</v>
      </c>
      <c r="K117" s="13">
        <f t="shared" si="10"/>
        <v>611240</v>
      </c>
      <c r="L117" s="64">
        <v>1</v>
      </c>
    </row>
    <row r="118" spans="2:12" ht="21" customHeight="1" x14ac:dyDescent="0.2">
      <c r="B118" s="9">
        <f t="shared" si="6"/>
        <v>93</v>
      </c>
      <c r="C118" s="32" t="s">
        <v>85</v>
      </c>
      <c r="D118" s="32" t="s">
        <v>119</v>
      </c>
      <c r="E118" s="10" t="s">
        <v>270</v>
      </c>
      <c r="F118" s="33">
        <v>42807</v>
      </c>
      <c r="G118" s="11" t="s">
        <v>352</v>
      </c>
      <c r="H118" s="34" t="str">
        <f t="shared" si="12"/>
        <v>1100878093</v>
      </c>
      <c r="I118" s="12" t="s">
        <v>88</v>
      </c>
      <c r="J118" s="13">
        <v>17255000</v>
      </c>
      <c r="K118" s="13">
        <f t="shared" si="10"/>
        <v>1725500</v>
      </c>
      <c r="L118" s="64">
        <v>1</v>
      </c>
    </row>
    <row r="119" spans="2:12" ht="21" customHeight="1" x14ac:dyDescent="0.2">
      <c r="B119" s="9">
        <f t="shared" si="6"/>
        <v>94</v>
      </c>
      <c r="C119" s="32" t="s">
        <v>85</v>
      </c>
      <c r="D119" s="32" t="s">
        <v>119</v>
      </c>
      <c r="E119" s="10" t="s">
        <v>271</v>
      </c>
      <c r="F119" s="33">
        <v>42809</v>
      </c>
      <c r="G119" s="11" t="s">
        <v>352</v>
      </c>
      <c r="H119" s="34" t="str">
        <f t="shared" si="12"/>
        <v>1100878093</v>
      </c>
      <c r="I119" s="12" t="s">
        <v>88</v>
      </c>
      <c r="J119" s="13">
        <v>17255000</v>
      </c>
      <c r="K119" s="13">
        <f t="shared" si="10"/>
        <v>1725500</v>
      </c>
      <c r="L119" s="64">
        <v>1</v>
      </c>
    </row>
    <row r="120" spans="2:12" ht="21" customHeight="1" x14ac:dyDescent="0.2">
      <c r="B120" s="9">
        <f t="shared" si="6"/>
        <v>95</v>
      </c>
      <c r="C120" s="32" t="s">
        <v>85</v>
      </c>
      <c r="D120" s="32" t="s">
        <v>119</v>
      </c>
      <c r="E120" s="10" t="s">
        <v>272</v>
      </c>
      <c r="F120" s="33">
        <v>42809</v>
      </c>
      <c r="G120" s="11" t="s">
        <v>120</v>
      </c>
      <c r="H120" s="34" t="str">
        <f t="shared" si="12"/>
        <v>0303173202</v>
      </c>
      <c r="I120" s="12" t="s">
        <v>88</v>
      </c>
      <c r="J120" s="13">
        <v>12840529</v>
      </c>
      <c r="K120" s="13">
        <f t="shared" si="10"/>
        <v>1284053</v>
      </c>
      <c r="L120" s="64">
        <v>1</v>
      </c>
    </row>
    <row r="121" spans="2:12" ht="21" customHeight="1" x14ac:dyDescent="0.2">
      <c r="B121" s="9">
        <f t="shared" si="6"/>
        <v>96</v>
      </c>
      <c r="C121" s="32" t="s">
        <v>85</v>
      </c>
      <c r="D121" s="32" t="s">
        <v>119</v>
      </c>
      <c r="E121" s="10" t="s">
        <v>273</v>
      </c>
      <c r="F121" s="33">
        <v>42809</v>
      </c>
      <c r="G121" s="11" t="s">
        <v>361</v>
      </c>
      <c r="H121" s="34" t="str">
        <f t="shared" si="12"/>
        <v>0305122228</v>
      </c>
      <c r="I121" s="12" t="s">
        <v>211</v>
      </c>
      <c r="J121" s="13">
        <v>5253000</v>
      </c>
      <c r="K121" s="13">
        <f t="shared" si="10"/>
        <v>525300</v>
      </c>
      <c r="L121" s="64">
        <v>1</v>
      </c>
    </row>
    <row r="122" spans="2:12" ht="21" customHeight="1" x14ac:dyDescent="0.2">
      <c r="B122" s="9">
        <f t="shared" ref="B122:B130" si="13">IF(G122&lt;&gt;"",ROW()-25,"")</f>
        <v>97</v>
      </c>
      <c r="C122" s="32" t="s">
        <v>85</v>
      </c>
      <c r="D122" s="32" t="s">
        <v>119</v>
      </c>
      <c r="E122" s="10" t="s">
        <v>274</v>
      </c>
      <c r="F122" s="33">
        <v>42810</v>
      </c>
      <c r="G122" s="11" t="s">
        <v>352</v>
      </c>
      <c r="H122" s="34" t="str">
        <f t="shared" si="12"/>
        <v>1100878093</v>
      </c>
      <c r="I122" s="12" t="s">
        <v>88</v>
      </c>
      <c r="J122" s="13">
        <v>17255000</v>
      </c>
      <c r="K122" s="13">
        <f t="shared" si="10"/>
        <v>1725500</v>
      </c>
      <c r="L122" s="64">
        <v>1</v>
      </c>
    </row>
    <row r="123" spans="2:12" ht="21" customHeight="1" x14ac:dyDescent="0.2">
      <c r="B123" s="9">
        <f t="shared" si="13"/>
        <v>98</v>
      </c>
      <c r="C123" s="32" t="s">
        <v>85</v>
      </c>
      <c r="D123" s="32" t="s">
        <v>119</v>
      </c>
      <c r="E123" s="10" t="s">
        <v>275</v>
      </c>
      <c r="F123" s="33">
        <v>42811</v>
      </c>
      <c r="G123" s="11" t="s">
        <v>121</v>
      </c>
      <c r="H123" s="34" t="str">
        <f t="shared" si="12"/>
        <v>1201062551</v>
      </c>
      <c r="I123" s="12" t="s">
        <v>88</v>
      </c>
      <c r="J123" s="13">
        <v>4650000</v>
      </c>
      <c r="K123" s="13">
        <f t="shared" si="10"/>
        <v>465000</v>
      </c>
      <c r="L123" s="64">
        <v>1</v>
      </c>
    </row>
    <row r="124" spans="2:12" ht="21" customHeight="1" x14ac:dyDescent="0.2">
      <c r="B124" s="9">
        <f t="shared" si="13"/>
        <v>99</v>
      </c>
      <c r="C124" s="32" t="s">
        <v>85</v>
      </c>
      <c r="D124" s="32" t="s">
        <v>119</v>
      </c>
      <c r="E124" s="10" t="s">
        <v>276</v>
      </c>
      <c r="F124" s="33">
        <v>42812</v>
      </c>
      <c r="G124" s="11" t="s">
        <v>121</v>
      </c>
      <c r="H124" s="34" t="str">
        <f t="shared" si="12"/>
        <v>1201062551</v>
      </c>
      <c r="I124" s="12" t="s">
        <v>88</v>
      </c>
      <c r="J124" s="13">
        <v>2601000</v>
      </c>
      <c r="K124" s="13">
        <f t="shared" si="10"/>
        <v>260100</v>
      </c>
      <c r="L124" s="64">
        <v>1</v>
      </c>
    </row>
    <row r="125" spans="2:12" ht="21" customHeight="1" x14ac:dyDescent="0.2">
      <c r="B125" s="9">
        <f t="shared" si="13"/>
        <v>100</v>
      </c>
      <c r="C125" s="32" t="s">
        <v>85</v>
      </c>
      <c r="D125" s="32" t="s">
        <v>119</v>
      </c>
      <c r="E125" s="10" t="s">
        <v>277</v>
      </c>
      <c r="F125" s="33">
        <v>42812</v>
      </c>
      <c r="G125" s="11" t="s">
        <v>130</v>
      </c>
      <c r="H125" s="34" t="str">
        <f t="shared" si="12"/>
        <v>0305811563</v>
      </c>
      <c r="I125" s="12" t="s">
        <v>88</v>
      </c>
      <c r="J125" s="13">
        <v>6667910</v>
      </c>
      <c r="K125" s="13">
        <f t="shared" si="10"/>
        <v>666791</v>
      </c>
      <c r="L125" s="64">
        <v>1</v>
      </c>
    </row>
    <row r="126" spans="2:12" ht="21" customHeight="1" x14ac:dyDescent="0.2">
      <c r="B126" s="9">
        <f t="shared" si="13"/>
        <v>101</v>
      </c>
      <c r="C126" s="32" t="s">
        <v>85</v>
      </c>
      <c r="D126" s="32" t="s">
        <v>119</v>
      </c>
      <c r="E126" s="10" t="s">
        <v>278</v>
      </c>
      <c r="F126" s="33">
        <v>42812</v>
      </c>
      <c r="G126" s="11" t="s">
        <v>352</v>
      </c>
      <c r="H126" s="34" t="str">
        <f t="shared" si="12"/>
        <v>1100878093</v>
      </c>
      <c r="I126" s="12" t="s">
        <v>88</v>
      </c>
      <c r="J126" s="13">
        <v>17255000</v>
      </c>
      <c r="K126" s="13">
        <f t="shared" si="10"/>
        <v>1725500</v>
      </c>
      <c r="L126" s="64">
        <v>1</v>
      </c>
    </row>
    <row r="127" spans="2:12" ht="21" customHeight="1" x14ac:dyDescent="0.2">
      <c r="B127" s="9">
        <f t="shared" si="13"/>
        <v>102</v>
      </c>
      <c r="C127" s="32" t="s">
        <v>85</v>
      </c>
      <c r="D127" s="32" t="s">
        <v>119</v>
      </c>
      <c r="E127" s="10" t="s">
        <v>279</v>
      </c>
      <c r="F127" s="33">
        <v>42816</v>
      </c>
      <c r="G127" s="11" t="s">
        <v>352</v>
      </c>
      <c r="H127" s="34" t="str">
        <f t="shared" si="12"/>
        <v>1100878093</v>
      </c>
      <c r="I127" s="12" t="s">
        <v>88</v>
      </c>
      <c r="J127" s="13">
        <v>17255000</v>
      </c>
      <c r="K127" s="13">
        <f t="shared" si="10"/>
        <v>1725500</v>
      </c>
      <c r="L127" s="64">
        <v>1</v>
      </c>
    </row>
    <row r="128" spans="2:12" ht="21" customHeight="1" x14ac:dyDescent="0.2">
      <c r="B128" s="9">
        <f t="shared" si="13"/>
        <v>103</v>
      </c>
      <c r="C128" s="32" t="s">
        <v>85</v>
      </c>
      <c r="D128" s="32" t="s">
        <v>119</v>
      </c>
      <c r="E128" s="10" t="s">
        <v>280</v>
      </c>
      <c r="F128" s="33">
        <v>42816</v>
      </c>
      <c r="G128" s="11" t="s">
        <v>129</v>
      </c>
      <c r="H128" s="34" t="str">
        <f t="shared" si="12"/>
        <v>6300249140</v>
      </c>
      <c r="I128" s="12" t="s">
        <v>88</v>
      </c>
      <c r="J128" s="13">
        <v>88991600</v>
      </c>
      <c r="K128" s="13">
        <f t="shared" si="10"/>
        <v>8899160</v>
      </c>
      <c r="L128" s="64">
        <v>1</v>
      </c>
    </row>
    <row r="129" spans="2:12" ht="21" customHeight="1" x14ac:dyDescent="0.2">
      <c r="B129" s="9">
        <f t="shared" si="13"/>
        <v>104</v>
      </c>
      <c r="C129" s="32" t="s">
        <v>85</v>
      </c>
      <c r="D129" s="32" t="s">
        <v>119</v>
      </c>
      <c r="E129" s="10" t="s">
        <v>281</v>
      </c>
      <c r="F129" s="33">
        <v>42818</v>
      </c>
      <c r="G129" s="11" t="s">
        <v>121</v>
      </c>
      <c r="H129" s="34" t="str">
        <f t="shared" si="12"/>
        <v>1201062551</v>
      </c>
      <c r="I129" s="12" t="s">
        <v>88</v>
      </c>
      <c r="J129" s="13">
        <v>14367780</v>
      </c>
      <c r="K129" s="13">
        <f t="shared" si="10"/>
        <v>1436778</v>
      </c>
      <c r="L129" s="64">
        <v>1</v>
      </c>
    </row>
    <row r="130" spans="2:12" ht="21" customHeight="1" x14ac:dyDescent="0.2">
      <c r="B130" s="9">
        <f t="shared" si="13"/>
        <v>105</v>
      </c>
      <c r="C130" s="32" t="s">
        <v>85</v>
      </c>
      <c r="D130" s="32" t="s">
        <v>119</v>
      </c>
      <c r="E130" s="10" t="s">
        <v>282</v>
      </c>
      <c r="F130" s="33">
        <v>42818</v>
      </c>
      <c r="G130" s="11" t="s">
        <v>121</v>
      </c>
      <c r="H130" s="34" t="str">
        <f t="shared" si="12"/>
        <v>1201062551</v>
      </c>
      <c r="I130" s="12" t="s">
        <v>88</v>
      </c>
      <c r="J130" s="13">
        <v>10054800</v>
      </c>
      <c r="K130" s="13">
        <f t="shared" si="10"/>
        <v>1005480</v>
      </c>
      <c r="L130" s="64">
        <v>1</v>
      </c>
    </row>
    <row r="131" spans="2:12" ht="21" customHeight="1" x14ac:dyDescent="0.2">
      <c r="B131" s="9">
        <f t="shared" ref="B131:B194" si="14">IF(G131&lt;&gt;"",ROW()-25,"")</f>
        <v>106</v>
      </c>
      <c r="C131" s="32" t="s">
        <v>85</v>
      </c>
      <c r="D131" s="32" t="s">
        <v>119</v>
      </c>
      <c r="E131" s="10" t="s">
        <v>284</v>
      </c>
      <c r="F131" s="33">
        <v>42818</v>
      </c>
      <c r="G131" s="11" t="s">
        <v>121</v>
      </c>
      <c r="H131" s="34" t="str">
        <f t="shared" ref="H131" si="15">IF(ISNA(VLOOKUP(G131,DSBR,2,0)),"",VLOOKUP(G131,DSBR,2,0))</f>
        <v>1201062551</v>
      </c>
      <c r="I131" s="12" t="s">
        <v>88</v>
      </c>
      <c r="J131" s="13">
        <v>321420</v>
      </c>
      <c r="K131" s="13">
        <f t="shared" si="10"/>
        <v>32142</v>
      </c>
      <c r="L131" s="64">
        <v>1</v>
      </c>
    </row>
    <row r="132" spans="2:12" ht="21" customHeight="1" x14ac:dyDescent="0.2">
      <c r="B132" s="9">
        <f t="shared" si="14"/>
        <v>107</v>
      </c>
      <c r="C132" s="32" t="s">
        <v>85</v>
      </c>
      <c r="D132" s="32" t="s">
        <v>119</v>
      </c>
      <c r="E132" s="10" t="s">
        <v>285</v>
      </c>
      <c r="F132" s="33">
        <v>42818</v>
      </c>
      <c r="G132" s="11" t="s">
        <v>352</v>
      </c>
      <c r="H132" s="34" t="str">
        <f t="shared" si="12"/>
        <v>1100878093</v>
      </c>
      <c r="I132" s="12" t="s">
        <v>88</v>
      </c>
      <c r="J132" s="13">
        <v>17255000</v>
      </c>
      <c r="K132" s="13">
        <f t="shared" si="10"/>
        <v>1725500</v>
      </c>
      <c r="L132" s="64">
        <v>1</v>
      </c>
    </row>
    <row r="133" spans="2:12" ht="21" customHeight="1" x14ac:dyDescent="0.2">
      <c r="B133" s="9">
        <f t="shared" si="14"/>
        <v>108</v>
      </c>
      <c r="C133" s="32" t="s">
        <v>85</v>
      </c>
      <c r="D133" s="32" t="s">
        <v>119</v>
      </c>
      <c r="E133" s="10" t="s">
        <v>286</v>
      </c>
      <c r="F133" s="33">
        <v>42822</v>
      </c>
      <c r="G133" s="11" t="s">
        <v>352</v>
      </c>
      <c r="H133" s="34" t="str">
        <f t="shared" ref="H133" si="16">IF(ISNA(VLOOKUP(G133,DSBR,2,0)),"",VLOOKUP(G133,DSBR,2,0))</f>
        <v>1100878093</v>
      </c>
      <c r="I133" s="12" t="s">
        <v>88</v>
      </c>
      <c r="J133" s="13">
        <v>17255000</v>
      </c>
      <c r="K133" s="13">
        <f t="shared" si="10"/>
        <v>1725500</v>
      </c>
      <c r="L133" s="64">
        <v>1</v>
      </c>
    </row>
    <row r="134" spans="2:12" ht="21" customHeight="1" x14ac:dyDescent="0.2">
      <c r="B134" s="9" t="str">
        <f t="shared" si="14"/>
        <v/>
      </c>
      <c r="C134" s="32" t="s">
        <v>85</v>
      </c>
      <c r="D134" s="32" t="s">
        <v>119</v>
      </c>
      <c r="E134" s="10" t="s">
        <v>287</v>
      </c>
      <c r="F134" s="33"/>
      <c r="G134" s="11"/>
      <c r="H134" s="34" t="str">
        <f t="shared" si="12"/>
        <v/>
      </c>
      <c r="I134" s="12"/>
      <c r="J134" s="13"/>
      <c r="K134" s="13">
        <f t="shared" si="10"/>
        <v>0</v>
      </c>
      <c r="L134" s="64">
        <v>1</v>
      </c>
    </row>
    <row r="135" spans="2:12" ht="21" customHeight="1" x14ac:dyDescent="0.2">
      <c r="B135" s="9">
        <f t="shared" si="14"/>
        <v>110</v>
      </c>
      <c r="C135" s="32" t="s">
        <v>85</v>
      </c>
      <c r="D135" s="32" t="s">
        <v>119</v>
      </c>
      <c r="E135" s="10" t="s">
        <v>288</v>
      </c>
      <c r="F135" s="33">
        <v>42823</v>
      </c>
      <c r="G135" s="11" t="s">
        <v>130</v>
      </c>
      <c r="H135" s="34" t="str">
        <f t="shared" si="12"/>
        <v>0305811563</v>
      </c>
      <c r="I135" s="12" t="s">
        <v>88</v>
      </c>
      <c r="J135" s="13">
        <v>6365700</v>
      </c>
      <c r="K135" s="13">
        <f t="shared" si="10"/>
        <v>636570</v>
      </c>
      <c r="L135" s="64">
        <v>1</v>
      </c>
    </row>
    <row r="136" spans="2:12" ht="21" customHeight="1" x14ac:dyDescent="0.2">
      <c r="B136" s="9" t="str">
        <f t="shared" si="14"/>
        <v/>
      </c>
      <c r="C136" s="32" t="s">
        <v>85</v>
      </c>
      <c r="D136" s="32" t="s">
        <v>119</v>
      </c>
      <c r="E136" s="10" t="s">
        <v>289</v>
      </c>
      <c r="F136" s="33"/>
      <c r="G136" s="11"/>
      <c r="H136" s="34" t="str">
        <f t="shared" si="12"/>
        <v/>
      </c>
      <c r="I136" s="12"/>
      <c r="J136" s="13"/>
      <c r="K136" s="13">
        <f t="shared" si="10"/>
        <v>0</v>
      </c>
      <c r="L136" s="64">
        <v>1</v>
      </c>
    </row>
    <row r="137" spans="2:12" ht="21" customHeight="1" x14ac:dyDescent="0.2">
      <c r="B137" s="9">
        <f t="shared" si="14"/>
        <v>112</v>
      </c>
      <c r="C137" s="32" t="s">
        <v>85</v>
      </c>
      <c r="D137" s="32" t="s">
        <v>119</v>
      </c>
      <c r="E137" s="10" t="s">
        <v>290</v>
      </c>
      <c r="F137" s="33">
        <v>42823</v>
      </c>
      <c r="G137" s="11" t="s">
        <v>363</v>
      </c>
      <c r="H137" s="34" t="str">
        <f t="shared" si="12"/>
        <v>3600668919</v>
      </c>
      <c r="I137" s="12" t="s">
        <v>88</v>
      </c>
      <c r="J137" s="13">
        <v>2706000</v>
      </c>
      <c r="K137" s="13">
        <f t="shared" si="10"/>
        <v>270600</v>
      </c>
      <c r="L137" s="64">
        <v>1</v>
      </c>
    </row>
    <row r="138" spans="2:12" ht="21" customHeight="1" x14ac:dyDescent="0.2">
      <c r="B138" s="9">
        <f t="shared" si="14"/>
        <v>113</v>
      </c>
      <c r="C138" s="32" t="s">
        <v>85</v>
      </c>
      <c r="D138" s="32" t="s">
        <v>119</v>
      </c>
      <c r="E138" s="10" t="s">
        <v>291</v>
      </c>
      <c r="F138" s="33">
        <v>42823</v>
      </c>
      <c r="G138" s="11" t="s">
        <v>365</v>
      </c>
      <c r="H138" s="34" t="str">
        <f t="shared" si="12"/>
        <v>0304419924</v>
      </c>
      <c r="I138" s="12" t="s">
        <v>88</v>
      </c>
      <c r="J138" s="13">
        <v>5577300</v>
      </c>
      <c r="K138" s="13">
        <f t="shared" si="10"/>
        <v>557730</v>
      </c>
      <c r="L138" s="64">
        <v>1</v>
      </c>
    </row>
    <row r="139" spans="2:12" ht="21" customHeight="1" x14ac:dyDescent="0.2">
      <c r="B139" s="9">
        <f t="shared" si="14"/>
        <v>114</v>
      </c>
      <c r="C139" s="32" t="s">
        <v>85</v>
      </c>
      <c r="D139" s="32" t="s">
        <v>119</v>
      </c>
      <c r="E139" s="10" t="s">
        <v>292</v>
      </c>
      <c r="F139" s="33">
        <v>42824</v>
      </c>
      <c r="G139" s="11" t="s">
        <v>367</v>
      </c>
      <c r="H139" s="34" t="str">
        <f t="shared" si="12"/>
        <v>0304851154</v>
      </c>
      <c r="I139" s="12" t="s">
        <v>88</v>
      </c>
      <c r="J139" s="13">
        <v>8058500</v>
      </c>
      <c r="K139" s="13">
        <f t="shared" si="10"/>
        <v>805850</v>
      </c>
      <c r="L139" s="64">
        <v>1</v>
      </c>
    </row>
    <row r="140" spans="2:12" ht="21" customHeight="1" x14ac:dyDescent="0.2">
      <c r="B140" s="9">
        <f t="shared" si="14"/>
        <v>115</v>
      </c>
      <c r="C140" s="32" t="s">
        <v>85</v>
      </c>
      <c r="D140" s="32" t="s">
        <v>119</v>
      </c>
      <c r="E140" s="10" t="s">
        <v>293</v>
      </c>
      <c r="F140" s="33">
        <v>42825</v>
      </c>
      <c r="G140" s="11" t="s">
        <v>124</v>
      </c>
      <c r="H140" s="34" t="str">
        <f t="shared" si="12"/>
        <v>0302020771</v>
      </c>
      <c r="I140" s="12" t="s">
        <v>88</v>
      </c>
      <c r="J140" s="13">
        <v>4971700</v>
      </c>
      <c r="K140" s="13">
        <f t="shared" si="10"/>
        <v>497170</v>
      </c>
      <c r="L140" s="64">
        <v>1</v>
      </c>
    </row>
    <row r="141" spans="2:12" ht="21" customHeight="1" x14ac:dyDescent="0.2">
      <c r="B141" s="9">
        <f t="shared" si="14"/>
        <v>116</v>
      </c>
      <c r="C141" s="32" t="s">
        <v>85</v>
      </c>
      <c r="D141" s="32" t="s">
        <v>119</v>
      </c>
      <c r="E141" s="10" t="s">
        <v>294</v>
      </c>
      <c r="F141" s="33">
        <v>42825</v>
      </c>
      <c r="G141" s="11" t="s">
        <v>352</v>
      </c>
      <c r="H141" s="34" t="str">
        <f t="shared" si="12"/>
        <v>1100878093</v>
      </c>
      <c r="I141" s="12" t="s">
        <v>88</v>
      </c>
      <c r="J141" s="13">
        <v>17255000</v>
      </c>
      <c r="K141" s="13">
        <f t="shared" si="10"/>
        <v>1725500</v>
      </c>
      <c r="L141" s="64">
        <v>1</v>
      </c>
    </row>
    <row r="142" spans="2:12" ht="21" customHeight="1" x14ac:dyDescent="0.2">
      <c r="B142" s="9" t="str">
        <f t="shared" si="14"/>
        <v/>
      </c>
      <c r="C142" s="32" t="s">
        <v>85</v>
      </c>
      <c r="D142" s="32" t="s">
        <v>119</v>
      </c>
      <c r="E142" s="10" t="s">
        <v>295</v>
      </c>
      <c r="F142" s="33"/>
      <c r="G142" s="11"/>
      <c r="H142" s="34" t="str">
        <f t="shared" si="12"/>
        <v/>
      </c>
      <c r="I142" s="12"/>
      <c r="J142" s="13"/>
      <c r="K142" s="13">
        <f t="shared" si="10"/>
        <v>0</v>
      </c>
      <c r="L142" s="64">
        <v>1</v>
      </c>
    </row>
    <row r="143" spans="2:12" ht="21" customHeight="1" x14ac:dyDescent="0.2">
      <c r="B143" s="9" t="str">
        <f t="shared" si="14"/>
        <v/>
      </c>
      <c r="C143" s="32" t="s">
        <v>85</v>
      </c>
      <c r="D143" s="32" t="s">
        <v>119</v>
      </c>
      <c r="E143" s="10" t="s">
        <v>296</v>
      </c>
      <c r="F143" s="33"/>
      <c r="G143" s="11"/>
      <c r="H143" s="34" t="str">
        <f t="shared" si="12"/>
        <v/>
      </c>
      <c r="I143" s="12"/>
      <c r="J143" s="13"/>
      <c r="K143" s="13">
        <f t="shared" si="10"/>
        <v>0</v>
      </c>
      <c r="L143" s="64">
        <v>1</v>
      </c>
    </row>
    <row r="144" spans="2:12" ht="21" customHeight="1" x14ac:dyDescent="0.2">
      <c r="B144" s="9" t="str">
        <f t="shared" si="14"/>
        <v/>
      </c>
      <c r="C144" s="32" t="s">
        <v>85</v>
      </c>
      <c r="D144" s="32" t="s">
        <v>119</v>
      </c>
      <c r="E144" s="10" t="s">
        <v>297</v>
      </c>
      <c r="F144" s="33"/>
      <c r="G144" s="11"/>
      <c r="H144" s="34" t="str">
        <f t="shared" si="12"/>
        <v/>
      </c>
      <c r="I144" s="12"/>
      <c r="J144" s="13"/>
      <c r="K144" s="13">
        <f t="shared" si="10"/>
        <v>0</v>
      </c>
      <c r="L144" s="64">
        <v>1</v>
      </c>
    </row>
    <row r="145" spans="2:12" ht="21" customHeight="1" x14ac:dyDescent="0.2">
      <c r="B145" s="9" t="str">
        <f t="shared" si="14"/>
        <v/>
      </c>
      <c r="C145" s="32" t="s">
        <v>85</v>
      </c>
      <c r="D145" s="32" t="s">
        <v>119</v>
      </c>
      <c r="E145" s="10" t="s">
        <v>298</v>
      </c>
      <c r="F145" s="33"/>
      <c r="G145" s="11"/>
      <c r="H145" s="34" t="str">
        <f t="shared" si="12"/>
        <v/>
      </c>
      <c r="I145" s="12"/>
      <c r="J145" s="13"/>
      <c r="K145" s="13">
        <f t="shared" si="10"/>
        <v>0</v>
      </c>
      <c r="L145" s="64">
        <v>1</v>
      </c>
    </row>
    <row r="146" spans="2:12" ht="21" customHeight="1" x14ac:dyDescent="0.2">
      <c r="B146" s="9" t="str">
        <f t="shared" si="14"/>
        <v/>
      </c>
      <c r="C146" s="32" t="s">
        <v>85</v>
      </c>
      <c r="D146" s="32" t="s">
        <v>119</v>
      </c>
      <c r="E146" s="10" t="s">
        <v>299</v>
      </c>
      <c r="F146" s="33"/>
      <c r="G146" s="11"/>
      <c r="H146" s="34" t="str">
        <f t="shared" si="12"/>
        <v/>
      </c>
      <c r="I146" s="12"/>
      <c r="J146" s="13"/>
      <c r="K146" s="13">
        <f t="shared" si="10"/>
        <v>0</v>
      </c>
      <c r="L146" s="64">
        <v>1</v>
      </c>
    </row>
    <row r="147" spans="2:12" ht="21" customHeight="1" x14ac:dyDescent="0.2">
      <c r="B147" s="9" t="str">
        <f t="shared" si="14"/>
        <v/>
      </c>
      <c r="C147" s="32" t="s">
        <v>85</v>
      </c>
      <c r="D147" s="32" t="s">
        <v>119</v>
      </c>
      <c r="E147" s="10" t="s">
        <v>300</v>
      </c>
      <c r="F147" s="33"/>
      <c r="G147" s="11"/>
      <c r="H147" s="34" t="str">
        <f t="shared" si="12"/>
        <v/>
      </c>
      <c r="I147" s="12"/>
      <c r="J147" s="13"/>
      <c r="K147" s="13">
        <f t="shared" si="10"/>
        <v>0</v>
      </c>
      <c r="L147" s="64">
        <v>1</v>
      </c>
    </row>
    <row r="148" spans="2:12" ht="21" customHeight="1" x14ac:dyDescent="0.2">
      <c r="B148" s="9" t="str">
        <f t="shared" si="14"/>
        <v/>
      </c>
      <c r="C148" s="32" t="s">
        <v>85</v>
      </c>
      <c r="D148" s="32" t="s">
        <v>119</v>
      </c>
      <c r="E148" s="10" t="s">
        <v>301</v>
      </c>
      <c r="F148" s="33"/>
      <c r="G148" s="11"/>
      <c r="H148" s="34" t="str">
        <f t="shared" si="12"/>
        <v/>
      </c>
      <c r="I148" s="12"/>
      <c r="J148" s="13"/>
      <c r="K148" s="13">
        <f t="shared" si="10"/>
        <v>0</v>
      </c>
      <c r="L148" s="64">
        <v>1</v>
      </c>
    </row>
    <row r="149" spans="2:12" ht="21" customHeight="1" x14ac:dyDescent="0.2">
      <c r="B149" s="9" t="str">
        <f t="shared" si="14"/>
        <v/>
      </c>
      <c r="C149" s="32" t="s">
        <v>85</v>
      </c>
      <c r="D149" s="32" t="s">
        <v>119</v>
      </c>
      <c r="E149" s="10" t="s">
        <v>302</v>
      </c>
      <c r="F149" s="33"/>
      <c r="G149" s="11"/>
      <c r="H149" s="34" t="str">
        <f t="shared" si="12"/>
        <v/>
      </c>
      <c r="I149" s="12"/>
      <c r="J149" s="13"/>
      <c r="K149" s="13">
        <f t="shared" si="10"/>
        <v>0</v>
      </c>
      <c r="L149" s="64">
        <v>1</v>
      </c>
    </row>
    <row r="150" spans="2:12" ht="21" customHeight="1" x14ac:dyDescent="0.2">
      <c r="B150" s="9" t="str">
        <f t="shared" si="14"/>
        <v/>
      </c>
      <c r="C150" s="32" t="s">
        <v>85</v>
      </c>
      <c r="D150" s="32" t="s">
        <v>119</v>
      </c>
      <c r="E150" s="10" t="s">
        <v>303</v>
      </c>
      <c r="F150" s="33"/>
      <c r="G150" s="11"/>
      <c r="H150" s="34" t="str">
        <f t="shared" si="12"/>
        <v/>
      </c>
      <c r="I150" s="12"/>
      <c r="J150" s="13"/>
      <c r="K150" s="13">
        <f t="shared" si="10"/>
        <v>0</v>
      </c>
      <c r="L150" s="64">
        <v>1</v>
      </c>
    </row>
    <row r="151" spans="2:12" ht="21" customHeight="1" x14ac:dyDescent="0.2">
      <c r="B151" s="9" t="str">
        <f t="shared" si="14"/>
        <v/>
      </c>
      <c r="C151" s="32" t="s">
        <v>85</v>
      </c>
      <c r="D151" s="32" t="s">
        <v>119</v>
      </c>
      <c r="E151" s="10" t="s">
        <v>304</v>
      </c>
      <c r="F151" s="33"/>
      <c r="G151" s="11"/>
      <c r="H151" s="34" t="str">
        <f t="shared" si="12"/>
        <v/>
      </c>
      <c r="I151" s="12"/>
      <c r="J151" s="13"/>
      <c r="K151" s="13">
        <f t="shared" si="10"/>
        <v>0</v>
      </c>
      <c r="L151" s="64">
        <v>1</v>
      </c>
    </row>
    <row r="152" spans="2:12" ht="21" customHeight="1" x14ac:dyDescent="0.2">
      <c r="B152" s="9" t="str">
        <f t="shared" si="14"/>
        <v/>
      </c>
      <c r="C152" s="32" t="s">
        <v>85</v>
      </c>
      <c r="D152" s="32" t="s">
        <v>119</v>
      </c>
      <c r="E152" s="10" t="s">
        <v>305</v>
      </c>
      <c r="F152" s="33"/>
      <c r="G152" s="11"/>
      <c r="H152" s="34" t="str">
        <f t="shared" si="12"/>
        <v/>
      </c>
      <c r="I152" s="12"/>
      <c r="J152" s="13"/>
      <c r="K152" s="13">
        <f t="shared" si="10"/>
        <v>0</v>
      </c>
      <c r="L152" s="64">
        <v>1</v>
      </c>
    </row>
    <row r="153" spans="2:12" ht="21" customHeight="1" x14ac:dyDescent="0.2">
      <c r="B153" s="9" t="str">
        <f t="shared" si="14"/>
        <v/>
      </c>
      <c r="C153" s="32" t="s">
        <v>85</v>
      </c>
      <c r="D153" s="32" t="s">
        <v>119</v>
      </c>
      <c r="E153" s="10" t="s">
        <v>306</v>
      </c>
      <c r="F153" s="33"/>
      <c r="G153" s="11"/>
      <c r="H153" s="34" t="str">
        <f t="shared" si="12"/>
        <v/>
      </c>
      <c r="I153" s="12"/>
      <c r="J153" s="13"/>
      <c r="K153" s="13">
        <f t="shared" si="10"/>
        <v>0</v>
      </c>
      <c r="L153" s="64">
        <v>1</v>
      </c>
    </row>
    <row r="154" spans="2:12" ht="21" customHeight="1" x14ac:dyDescent="0.2">
      <c r="B154" s="9" t="str">
        <f t="shared" si="14"/>
        <v/>
      </c>
      <c r="C154" s="32" t="s">
        <v>85</v>
      </c>
      <c r="D154" s="32" t="s">
        <v>119</v>
      </c>
      <c r="E154" s="10" t="s">
        <v>307</v>
      </c>
      <c r="F154" s="33"/>
      <c r="G154" s="11"/>
      <c r="H154" s="34" t="str">
        <f t="shared" si="12"/>
        <v/>
      </c>
      <c r="I154" s="12"/>
      <c r="J154" s="13"/>
      <c r="K154" s="13">
        <f t="shared" si="10"/>
        <v>0</v>
      </c>
      <c r="L154" s="64">
        <v>1</v>
      </c>
    </row>
    <row r="155" spans="2:12" ht="21" customHeight="1" x14ac:dyDescent="0.2">
      <c r="B155" s="9" t="str">
        <f t="shared" si="14"/>
        <v/>
      </c>
      <c r="C155" s="32" t="s">
        <v>85</v>
      </c>
      <c r="D155" s="32" t="s">
        <v>119</v>
      </c>
      <c r="E155" s="10" t="s">
        <v>308</v>
      </c>
      <c r="F155" s="33"/>
      <c r="G155" s="11"/>
      <c r="H155" s="34" t="str">
        <f t="shared" si="12"/>
        <v/>
      </c>
      <c r="I155" s="12"/>
      <c r="J155" s="13"/>
      <c r="K155" s="13">
        <f t="shared" ref="K155:K198" si="17">ROUND(J155*10%,0)</f>
        <v>0</v>
      </c>
      <c r="L155" s="64">
        <v>1</v>
      </c>
    </row>
    <row r="156" spans="2:12" ht="21" customHeight="1" x14ac:dyDescent="0.2">
      <c r="B156" s="9" t="str">
        <f t="shared" si="14"/>
        <v/>
      </c>
      <c r="C156" s="32" t="s">
        <v>85</v>
      </c>
      <c r="D156" s="32" t="s">
        <v>119</v>
      </c>
      <c r="E156" s="10" t="s">
        <v>309</v>
      </c>
      <c r="F156" s="33"/>
      <c r="G156" s="11"/>
      <c r="H156" s="34" t="str">
        <f t="shared" si="12"/>
        <v/>
      </c>
      <c r="I156" s="12"/>
      <c r="J156" s="13"/>
      <c r="K156" s="13">
        <f t="shared" si="17"/>
        <v>0</v>
      </c>
      <c r="L156" s="64">
        <v>1</v>
      </c>
    </row>
    <row r="157" spans="2:12" ht="21" customHeight="1" x14ac:dyDescent="0.2">
      <c r="B157" s="9" t="str">
        <f t="shared" si="14"/>
        <v/>
      </c>
      <c r="C157" s="32" t="s">
        <v>85</v>
      </c>
      <c r="D157" s="32" t="s">
        <v>119</v>
      </c>
      <c r="E157" s="10" t="s">
        <v>310</v>
      </c>
      <c r="F157" s="33"/>
      <c r="G157" s="11"/>
      <c r="H157" s="34" t="str">
        <f t="shared" si="12"/>
        <v/>
      </c>
      <c r="I157" s="12"/>
      <c r="J157" s="13"/>
      <c r="K157" s="13">
        <f t="shared" si="17"/>
        <v>0</v>
      </c>
      <c r="L157" s="64">
        <v>1</v>
      </c>
    </row>
    <row r="158" spans="2:12" ht="21" customHeight="1" x14ac:dyDescent="0.2">
      <c r="B158" s="9" t="str">
        <f t="shared" si="14"/>
        <v/>
      </c>
      <c r="C158" s="32" t="s">
        <v>85</v>
      </c>
      <c r="D158" s="32" t="s">
        <v>119</v>
      </c>
      <c r="E158" s="10" t="s">
        <v>311</v>
      </c>
      <c r="F158" s="33"/>
      <c r="G158" s="11"/>
      <c r="H158" s="34" t="str">
        <f t="shared" si="12"/>
        <v/>
      </c>
      <c r="I158" s="12"/>
      <c r="J158" s="13"/>
      <c r="K158" s="13">
        <f t="shared" si="17"/>
        <v>0</v>
      </c>
      <c r="L158" s="64">
        <v>1</v>
      </c>
    </row>
    <row r="159" spans="2:12" ht="21" customHeight="1" x14ac:dyDescent="0.2">
      <c r="B159" s="9" t="str">
        <f t="shared" si="14"/>
        <v/>
      </c>
      <c r="C159" s="32" t="s">
        <v>85</v>
      </c>
      <c r="D159" s="32" t="s">
        <v>119</v>
      </c>
      <c r="E159" s="10" t="s">
        <v>312</v>
      </c>
      <c r="F159" s="33"/>
      <c r="G159" s="11"/>
      <c r="H159" s="34" t="str">
        <f t="shared" si="12"/>
        <v/>
      </c>
      <c r="I159" s="12"/>
      <c r="J159" s="13"/>
      <c r="K159" s="13">
        <f t="shared" si="17"/>
        <v>0</v>
      </c>
      <c r="L159" s="64">
        <v>1</v>
      </c>
    </row>
    <row r="160" spans="2:12" ht="21" customHeight="1" x14ac:dyDescent="0.2">
      <c r="B160" s="9" t="str">
        <f t="shared" si="14"/>
        <v/>
      </c>
      <c r="C160" s="32" t="s">
        <v>85</v>
      </c>
      <c r="D160" s="32" t="s">
        <v>119</v>
      </c>
      <c r="E160" s="10" t="s">
        <v>313</v>
      </c>
      <c r="F160" s="33"/>
      <c r="G160" s="11"/>
      <c r="H160" s="34" t="str">
        <f t="shared" si="12"/>
        <v/>
      </c>
      <c r="I160" s="12"/>
      <c r="J160" s="13"/>
      <c r="K160" s="13">
        <f t="shared" si="17"/>
        <v>0</v>
      </c>
      <c r="L160" s="64">
        <v>1</v>
      </c>
    </row>
    <row r="161" spans="2:12" ht="21" customHeight="1" x14ac:dyDescent="0.2">
      <c r="B161" s="9" t="str">
        <f t="shared" si="14"/>
        <v/>
      </c>
      <c r="C161" s="32" t="s">
        <v>85</v>
      </c>
      <c r="D161" s="32" t="s">
        <v>119</v>
      </c>
      <c r="E161" s="10" t="s">
        <v>314</v>
      </c>
      <c r="F161" s="33"/>
      <c r="G161" s="11"/>
      <c r="H161" s="34" t="str">
        <f t="shared" si="12"/>
        <v/>
      </c>
      <c r="I161" s="12"/>
      <c r="J161" s="13"/>
      <c r="K161" s="13">
        <f t="shared" si="17"/>
        <v>0</v>
      </c>
      <c r="L161" s="64">
        <v>1</v>
      </c>
    </row>
    <row r="162" spans="2:12" ht="21" customHeight="1" x14ac:dyDescent="0.2">
      <c r="B162" s="9" t="str">
        <f t="shared" si="14"/>
        <v/>
      </c>
      <c r="C162" s="32" t="s">
        <v>85</v>
      </c>
      <c r="D162" s="32" t="s">
        <v>119</v>
      </c>
      <c r="E162" s="10" t="s">
        <v>315</v>
      </c>
      <c r="F162" s="33"/>
      <c r="G162" s="11"/>
      <c r="H162" s="34" t="str">
        <f t="shared" si="12"/>
        <v/>
      </c>
      <c r="I162" s="12"/>
      <c r="J162" s="13"/>
      <c r="K162" s="13">
        <f t="shared" si="17"/>
        <v>0</v>
      </c>
      <c r="L162" s="64">
        <v>1</v>
      </c>
    </row>
    <row r="163" spans="2:12" ht="21" customHeight="1" x14ac:dyDescent="0.2">
      <c r="B163" s="9" t="str">
        <f t="shared" si="14"/>
        <v/>
      </c>
      <c r="C163" s="32" t="s">
        <v>85</v>
      </c>
      <c r="D163" s="32" t="s">
        <v>119</v>
      </c>
      <c r="E163" s="10" t="s">
        <v>316</v>
      </c>
      <c r="F163" s="33"/>
      <c r="G163" s="11"/>
      <c r="H163" s="34" t="str">
        <f t="shared" si="12"/>
        <v/>
      </c>
      <c r="I163" s="12"/>
      <c r="J163" s="13"/>
      <c r="K163" s="13">
        <f t="shared" si="17"/>
        <v>0</v>
      </c>
      <c r="L163" s="64">
        <v>1</v>
      </c>
    </row>
    <row r="164" spans="2:12" ht="21" customHeight="1" x14ac:dyDescent="0.2">
      <c r="B164" s="9" t="str">
        <f t="shared" si="14"/>
        <v/>
      </c>
      <c r="C164" s="32" t="s">
        <v>85</v>
      </c>
      <c r="D164" s="32" t="s">
        <v>119</v>
      </c>
      <c r="E164" s="10" t="s">
        <v>317</v>
      </c>
      <c r="F164" s="33"/>
      <c r="G164" s="11"/>
      <c r="H164" s="34" t="str">
        <f t="shared" si="12"/>
        <v/>
      </c>
      <c r="I164" s="12"/>
      <c r="J164" s="13"/>
      <c r="K164" s="13">
        <f t="shared" si="17"/>
        <v>0</v>
      </c>
      <c r="L164" s="64">
        <v>1</v>
      </c>
    </row>
    <row r="165" spans="2:12" ht="21" customHeight="1" x14ac:dyDescent="0.2">
      <c r="B165" s="9" t="str">
        <f t="shared" si="14"/>
        <v/>
      </c>
      <c r="C165" s="32" t="s">
        <v>85</v>
      </c>
      <c r="D165" s="32" t="s">
        <v>119</v>
      </c>
      <c r="E165" s="10" t="s">
        <v>318</v>
      </c>
      <c r="F165" s="33"/>
      <c r="G165" s="11"/>
      <c r="H165" s="34" t="str">
        <f t="shared" si="12"/>
        <v/>
      </c>
      <c r="I165" s="12"/>
      <c r="J165" s="13"/>
      <c r="K165" s="13">
        <f t="shared" si="17"/>
        <v>0</v>
      </c>
      <c r="L165" s="64">
        <v>1</v>
      </c>
    </row>
    <row r="166" spans="2:12" ht="21" customHeight="1" x14ac:dyDescent="0.2">
      <c r="B166" s="9" t="str">
        <f t="shared" si="14"/>
        <v/>
      </c>
      <c r="C166" s="32" t="s">
        <v>85</v>
      </c>
      <c r="D166" s="32" t="s">
        <v>119</v>
      </c>
      <c r="E166" s="10" t="s">
        <v>319</v>
      </c>
      <c r="F166" s="33"/>
      <c r="G166" s="11"/>
      <c r="H166" s="34" t="str">
        <f t="shared" si="12"/>
        <v/>
      </c>
      <c r="I166" s="12"/>
      <c r="J166" s="13"/>
      <c r="K166" s="13">
        <f t="shared" si="17"/>
        <v>0</v>
      </c>
      <c r="L166" s="64">
        <v>1</v>
      </c>
    </row>
    <row r="167" spans="2:12" ht="21" customHeight="1" x14ac:dyDescent="0.2">
      <c r="B167" s="9" t="str">
        <f t="shared" si="14"/>
        <v/>
      </c>
      <c r="C167" s="32" t="s">
        <v>85</v>
      </c>
      <c r="D167" s="32" t="s">
        <v>119</v>
      </c>
      <c r="E167" s="10" t="s">
        <v>320</v>
      </c>
      <c r="F167" s="33"/>
      <c r="G167" s="11"/>
      <c r="H167" s="34" t="str">
        <f t="shared" si="12"/>
        <v/>
      </c>
      <c r="I167" s="12"/>
      <c r="J167" s="13"/>
      <c r="K167" s="13">
        <f t="shared" si="17"/>
        <v>0</v>
      </c>
      <c r="L167" s="64">
        <v>1</v>
      </c>
    </row>
    <row r="168" spans="2:12" ht="21" customHeight="1" x14ac:dyDescent="0.2">
      <c r="B168" s="9" t="str">
        <f t="shared" si="14"/>
        <v/>
      </c>
      <c r="C168" s="32" t="s">
        <v>85</v>
      </c>
      <c r="D168" s="32" t="s">
        <v>119</v>
      </c>
      <c r="E168" s="10" t="s">
        <v>321</v>
      </c>
      <c r="F168" s="33"/>
      <c r="G168" s="11"/>
      <c r="H168" s="34" t="str">
        <f t="shared" si="12"/>
        <v/>
      </c>
      <c r="I168" s="12"/>
      <c r="J168" s="13"/>
      <c r="K168" s="13">
        <f t="shared" si="17"/>
        <v>0</v>
      </c>
      <c r="L168" s="64">
        <v>1</v>
      </c>
    </row>
    <row r="169" spans="2:12" ht="21" customHeight="1" x14ac:dyDescent="0.2">
      <c r="B169" s="9" t="str">
        <f t="shared" si="14"/>
        <v/>
      </c>
      <c r="C169" s="32" t="s">
        <v>85</v>
      </c>
      <c r="D169" s="32" t="s">
        <v>119</v>
      </c>
      <c r="E169" s="10" t="s">
        <v>322</v>
      </c>
      <c r="F169" s="33"/>
      <c r="G169" s="11"/>
      <c r="H169" s="34" t="str">
        <f t="shared" si="12"/>
        <v/>
      </c>
      <c r="I169" s="12"/>
      <c r="J169" s="13"/>
      <c r="K169" s="13">
        <f t="shared" si="17"/>
        <v>0</v>
      </c>
      <c r="L169" s="64">
        <v>1</v>
      </c>
    </row>
    <row r="170" spans="2:12" ht="21" customHeight="1" x14ac:dyDescent="0.2">
      <c r="B170" s="9" t="str">
        <f t="shared" si="14"/>
        <v/>
      </c>
      <c r="C170" s="32" t="s">
        <v>85</v>
      </c>
      <c r="D170" s="32" t="s">
        <v>119</v>
      </c>
      <c r="E170" s="10" t="s">
        <v>323</v>
      </c>
      <c r="F170" s="33"/>
      <c r="G170" s="11"/>
      <c r="H170" s="34" t="str">
        <f t="shared" si="12"/>
        <v/>
      </c>
      <c r="I170" s="12"/>
      <c r="J170" s="13"/>
      <c r="K170" s="13">
        <f t="shared" si="17"/>
        <v>0</v>
      </c>
      <c r="L170" s="64">
        <v>1</v>
      </c>
    </row>
    <row r="171" spans="2:12" ht="21" customHeight="1" x14ac:dyDescent="0.2">
      <c r="B171" s="9" t="str">
        <f t="shared" si="14"/>
        <v/>
      </c>
      <c r="C171" s="32" t="s">
        <v>85</v>
      </c>
      <c r="D171" s="32" t="s">
        <v>119</v>
      </c>
      <c r="E171" s="10" t="s">
        <v>324</v>
      </c>
      <c r="F171" s="33"/>
      <c r="G171" s="11"/>
      <c r="H171" s="34" t="str">
        <f t="shared" si="12"/>
        <v/>
      </c>
      <c r="I171" s="12"/>
      <c r="J171" s="13"/>
      <c r="K171" s="13">
        <f t="shared" si="17"/>
        <v>0</v>
      </c>
      <c r="L171" s="64">
        <v>1</v>
      </c>
    </row>
    <row r="172" spans="2:12" ht="21" customHeight="1" x14ac:dyDescent="0.2">
      <c r="B172" s="9" t="str">
        <f t="shared" si="14"/>
        <v/>
      </c>
      <c r="C172" s="32" t="s">
        <v>85</v>
      </c>
      <c r="D172" s="32" t="s">
        <v>119</v>
      </c>
      <c r="E172" s="10" t="s">
        <v>325</v>
      </c>
      <c r="F172" s="33"/>
      <c r="G172" s="11"/>
      <c r="H172" s="34" t="str">
        <f t="shared" si="12"/>
        <v/>
      </c>
      <c r="I172" s="12"/>
      <c r="J172" s="13"/>
      <c r="K172" s="13">
        <f t="shared" si="17"/>
        <v>0</v>
      </c>
      <c r="L172" s="64">
        <v>1</v>
      </c>
    </row>
    <row r="173" spans="2:12" ht="21" customHeight="1" x14ac:dyDescent="0.2">
      <c r="B173" s="9" t="str">
        <f t="shared" si="14"/>
        <v/>
      </c>
      <c r="C173" s="32" t="s">
        <v>85</v>
      </c>
      <c r="D173" s="32" t="s">
        <v>119</v>
      </c>
      <c r="E173" s="10" t="s">
        <v>326</v>
      </c>
      <c r="F173" s="33"/>
      <c r="G173" s="11"/>
      <c r="H173" s="34" t="str">
        <f t="shared" si="12"/>
        <v/>
      </c>
      <c r="I173" s="12"/>
      <c r="J173" s="13"/>
      <c r="K173" s="13">
        <f t="shared" si="17"/>
        <v>0</v>
      </c>
      <c r="L173" s="64">
        <v>1</v>
      </c>
    </row>
    <row r="174" spans="2:12" ht="21" customHeight="1" x14ac:dyDescent="0.2">
      <c r="B174" s="9" t="str">
        <f t="shared" si="14"/>
        <v/>
      </c>
      <c r="C174" s="32" t="s">
        <v>85</v>
      </c>
      <c r="D174" s="32" t="s">
        <v>119</v>
      </c>
      <c r="E174" s="10" t="s">
        <v>327</v>
      </c>
      <c r="F174" s="33"/>
      <c r="G174" s="11"/>
      <c r="H174" s="34" t="str">
        <f t="shared" si="12"/>
        <v/>
      </c>
      <c r="I174" s="12"/>
      <c r="J174" s="13"/>
      <c r="K174" s="13">
        <f t="shared" si="17"/>
        <v>0</v>
      </c>
      <c r="L174" s="64">
        <v>1</v>
      </c>
    </row>
    <row r="175" spans="2:12" ht="21" customHeight="1" x14ac:dyDescent="0.2">
      <c r="B175" s="9" t="str">
        <f t="shared" si="14"/>
        <v/>
      </c>
      <c r="C175" s="32" t="s">
        <v>85</v>
      </c>
      <c r="D175" s="32" t="s">
        <v>119</v>
      </c>
      <c r="E175" s="10" t="s">
        <v>328</v>
      </c>
      <c r="F175" s="33"/>
      <c r="G175" s="11"/>
      <c r="H175" s="34" t="str">
        <f t="shared" si="12"/>
        <v/>
      </c>
      <c r="I175" s="12"/>
      <c r="J175" s="13"/>
      <c r="K175" s="13">
        <f t="shared" si="17"/>
        <v>0</v>
      </c>
      <c r="L175" s="64">
        <v>1</v>
      </c>
    </row>
    <row r="176" spans="2:12" ht="21" customHeight="1" x14ac:dyDescent="0.2">
      <c r="B176" s="9" t="str">
        <f t="shared" si="14"/>
        <v/>
      </c>
      <c r="C176" s="32" t="s">
        <v>85</v>
      </c>
      <c r="D176" s="32" t="s">
        <v>119</v>
      </c>
      <c r="E176" s="10" t="s">
        <v>329</v>
      </c>
      <c r="F176" s="33"/>
      <c r="G176" s="11"/>
      <c r="H176" s="34" t="str">
        <f t="shared" si="12"/>
        <v/>
      </c>
      <c r="I176" s="12"/>
      <c r="J176" s="13"/>
      <c r="K176" s="13">
        <f t="shared" si="17"/>
        <v>0</v>
      </c>
      <c r="L176" s="64">
        <v>1</v>
      </c>
    </row>
    <row r="177" spans="2:12" ht="21" customHeight="1" x14ac:dyDescent="0.2">
      <c r="B177" s="9" t="str">
        <f t="shared" si="14"/>
        <v/>
      </c>
      <c r="C177" s="32" t="s">
        <v>85</v>
      </c>
      <c r="D177" s="32" t="s">
        <v>119</v>
      </c>
      <c r="E177" s="10" t="s">
        <v>330</v>
      </c>
      <c r="F177" s="33"/>
      <c r="G177" s="11"/>
      <c r="H177" s="34" t="str">
        <f t="shared" si="12"/>
        <v/>
      </c>
      <c r="I177" s="12"/>
      <c r="J177" s="13"/>
      <c r="K177" s="13">
        <f t="shared" si="17"/>
        <v>0</v>
      </c>
      <c r="L177" s="64">
        <v>1</v>
      </c>
    </row>
    <row r="178" spans="2:12" ht="21" customHeight="1" x14ac:dyDescent="0.2">
      <c r="B178" s="9" t="str">
        <f t="shared" si="14"/>
        <v/>
      </c>
      <c r="C178" s="32" t="s">
        <v>85</v>
      </c>
      <c r="D178" s="32" t="s">
        <v>119</v>
      </c>
      <c r="E178" s="10" t="s">
        <v>331</v>
      </c>
      <c r="F178" s="33"/>
      <c r="G178" s="11"/>
      <c r="H178" s="34" t="str">
        <f t="shared" si="12"/>
        <v/>
      </c>
      <c r="I178" s="12"/>
      <c r="J178" s="13"/>
      <c r="K178" s="13">
        <f t="shared" si="17"/>
        <v>0</v>
      </c>
      <c r="L178" s="64">
        <v>1</v>
      </c>
    </row>
    <row r="179" spans="2:12" ht="21" customHeight="1" x14ac:dyDescent="0.2">
      <c r="B179" s="9" t="str">
        <f t="shared" si="14"/>
        <v/>
      </c>
      <c r="C179" s="32" t="s">
        <v>85</v>
      </c>
      <c r="D179" s="32" t="s">
        <v>119</v>
      </c>
      <c r="E179" s="10" t="s">
        <v>332</v>
      </c>
      <c r="F179" s="33"/>
      <c r="G179" s="11"/>
      <c r="H179" s="34" t="str">
        <f t="shared" ref="H179:H198" si="18">IF(ISNA(VLOOKUP(G179,DSBR,2,0)),"",VLOOKUP(G179,DSBR,2,0))</f>
        <v/>
      </c>
      <c r="I179" s="12"/>
      <c r="J179" s="13"/>
      <c r="K179" s="13">
        <f t="shared" si="17"/>
        <v>0</v>
      </c>
      <c r="L179" s="64">
        <v>1</v>
      </c>
    </row>
    <row r="180" spans="2:12" ht="21" customHeight="1" x14ac:dyDescent="0.2">
      <c r="B180" s="9" t="str">
        <f t="shared" si="14"/>
        <v/>
      </c>
      <c r="C180" s="32" t="s">
        <v>85</v>
      </c>
      <c r="D180" s="32" t="s">
        <v>119</v>
      </c>
      <c r="E180" s="10" t="s">
        <v>333</v>
      </c>
      <c r="F180" s="33"/>
      <c r="G180" s="11"/>
      <c r="H180" s="34" t="str">
        <f t="shared" si="18"/>
        <v/>
      </c>
      <c r="I180" s="12"/>
      <c r="J180" s="13"/>
      <c r="K180" s="13">
        <f t="shared" si="17"/>
        <v>0</v>
      </c>
      <c r="L180" s="64">
        <v>1</v>
      </c>
    </row>
    <row r="181" spans="2:12" ht="21" customHeight="1" x14ac:dyDescent="0.2">
      <c r="B181" s="9" t="str">
        <f t="shared" si="14"/>
        <v/>
      </c>
      <c r="C181" s="32" t="s">
        <v>85</v>
      </c>
      <c r="D181" s="32" t="s">
        <v>119</v>
      </c>
      <c r="E181" s="10" t="s">
        <v>334</v>
      </c>
      <c r="F181" s="33"/>
      <c r="G181" s="11"/>
      <c r="H181" s="34" t="str">
        <f t="shared" si="18"/>
        <v/>
      </c>
      <c r="I181" s="12"/>
      <c r="J181" s="13"/>
      <c r="K181" s="13">
        <f t="shared" si="17"/>
        <v>0</v>
      </c>
      <c r="L181" s="64">
        <v>1</v>
      </c>
    </row>
    <row r="182" spans="2:12" ht="21" customHeight="1" x14ac:dyDescent="0.2">
      <c r="B182" s="9" t="str">
        <f t="shared" si="14"/>
        <v/>
      </c>
      <c r="C182" s="32" t="s">
        <v>85</v>
      </c>
      <c r="D182" s="32" t="s">
        <v>119</v>
      </c>
      <c r="E182" s="10" t="s">
        <v>335</v>
      </c>
      <c r="F182" s="33"/>
      <c r="G182" s="11"/>
      <c r="H182" s="34" t="str">
        <f t="shared" si="18"/>
        <v/>
      </c>
      <c r="I182" s="12"/>
      <c r="J182" s="13"/>
      <c r="K182" s="13">
        <f t="shared" si="17"/>
        <v>0</v>
      </c>
      <c r="L182" s="64">
        <v>1</v>
      </c>
    </row>
    <row r="183" spans="2:12" ht="21" customHeight="1" x14ac:dyDescent="0.2">
      <c r="B183" s="9" t="str">
        <f t="shared" si="14"/>
        <v/>
      </c>
      <c r="C183" s="32" t="s">
        <v>85</v>
      </c>
      <c r="D183" s="32" t="s">
        <v>119</v>
      </c>
      <c r="E183" s="10" t="s">
        <v>336</v>
      </c>
      <c r="F183" s="33"/>
      <c r="G183" s="11"/>
      <c r="H183" s="34" t="str">
        <f t="shared" si="18"/>
        <v/>
      </c>
      <c r="I183" s="12"/>
      <c r="J183" s="13"/>
      <c r="K183" s="13">
        <f t="shared" si="17"/>
        <v>0</v>
      </c>
      <c r="L183" s="64">
        <v>1</v>
      </c>
    </row>
    <row r="184" spans="2:12" ht="21" customHeight="1" x14ac:dyDescent="0.2">
      <c r="B184" s="9" t="str">
        <f t="shared" si="14"/>
        <v/>
      </c>
      <c r="C184" s="32" t="s">
        <v>85</v>
      </c>
      <c r="D184" s="32" t="s">
        <v>119</v>
      </c>
      <c r="E184" s="10" t="s">
        <v>337</v>
      </c>
      <c r="F184" s="33"/>
      <c r="G184" s="11"/>
      <c r="H184" s="34" t="str">
        <f t="shared" si="18"/>
        <v/>
      </c>
      <c r="I184" s="12"/>
      <c r="J184" s="13"/>
      <c r="K184" s="13">
        <f t="shared" si="17"/>
        <v>0</v>
      </c>
      <c r="L184" s="64">
        <v>1</v>
      </c>
    </row>
    <row r="185" spans="2:12" ht="21" customHeight="1" x14ac:dyDescent="0.2">
      <c r="B185" s="9" t="str">
        <f t="shared" si="14"/>
        <v/>
      </c>
      <c r="C185" s="32" t="s">
        <v>85</v>
      </c>
      <c r="D185" s="32" t="s">
        <v>119</v>
      </c>
      <c r="E185" s="10" t="s">
        <v>338</v>
      </c>
      <c r="F185" s="33"/>
      <c r="G185" s="11"/>
      <c r="H185" s="34" t="str">
        <f t="shared" si="18"/>
        <v/>
      </c>
      <c r="I185" s="12"/>
      <c r="J185" s="13"/>
      <c r="K185" s="13">
        <f t="shared" si="17"/>
        <v>0</v>
      </c>
      <c r="L185" s="64">
        <v>1</v>
      </c>
    </row>
    <row r="186" spans="2:12" ht="21" customHeight="1" x14ac:dyDescent="0.2">
      <c r="B186" s="9" t="str">
        <f t="shared" si="14"/>
        <v/>
      </c>
      <c r="C186" s="32" t="s">
        <v>85</v>
      </c>
      <c r="D186" s="32" t="s">
        <v>119</v>
      </c>
      <c r="E186" s="10" t="s">
        <v>339</v>
      </c>
      <c r="F186" s="33"/>
      <c r="G186" s="11"/>
      <c r="H186" s="34" t="str">
        <f t="shared" si="18"/>
        <v/>
      </c>
      <c r="I186" s="12"/>
      <c r="J186" s="13"/>
      <c r="K186" s="13">
        <f t="shared" si="17"/>
        <v>0</v>
      </c>
      <c r="L186" s="64">
        <v>1</v>
      </c>
    </row>
    <row r="187" spans="2:12" ht="21" customHeight="1" x14ac:dyDescent="0.2">
      <c r="B187" s="9" t="str">
        <f t="shared" si="14"/>
        <v/>
      </c>
      <c r="C187" s="32" t="s">
        <v>85</v>
      </c>
      <c r="D187" s="32" t="s">
        <v>119</v>
      </c>
      <c r="E187" s="10" t="s">
        <v>340</v>
      </c>
      <c r="F187" s="33"/>
      <c r="G187" s="11"/>
      <c r="H187" s="34" t="str">
        <f t="shared" si="18"/>
        <v/>
      </c>
      <c r="I187" s="12"/>
      <c r="J187" s="13"/>
      <c r="K187" s="13">
        <f t="shared" si="17"/>
        <v>0</v>
      </c>
      <c r="L187" s="64">
        <v>1</v>
      </c>
    </row>
    <row r="188" spans="2:12" ht="21" customHeight="1" x14ac:dyDescent="0.2">
      <c r="B188" s="9" t="str">
        <f t="shared" si="14"/>
        <v/>
      </c>
      <c r="C188" s="32" t="s">
        <v>85</v>
      </c>
      <c r="D188" s="32" t="s">
        <v>119</v>
      </c>
      <c r="E188" s="10" t="s">
        <v>341</v>
      </c>
      <c r="F188" s="33"/>
      <c r="G188" s="11"/>
      <c r="H188" s="34" t="str">
        <f t="shared" si="18"/>
        <v/>
      </c>
      <c r="I188" s="12"/>
      <c r="J188" s="13"/>
      <c r="K188" s="13">
        <f t="shared" si="17"/>
        <v>0</v>
      </c>
      <c r="L188" s="64">
        <v>1</v>
      </c>
    </row>
    <row r="189" spans="2:12" ht="21" customHeight="1" x14ac:dyDescent="0.2">
      <c r="B189" s="9" t="str">
        <f t="shared" si="14"/>
        <v/>
      </c>
      <c r="C189" s="32" t="s">
        <v>85</v>
      </c>
      <c r="D189" s="32" t="s">
        <v>119</v>
      </c>
      <c r="E189" s="10" t="s">
        <v>342</v>
      </c>
      <c r="F189" s="33"/>
      <c r="G189" s="11"/>
      <c r="H189" s="34" t="str">
        <f t="shared" si="18"/>
        <v/>
      </c>
      <c r="I189" s="12"/>
      <c r="J189" s="13"/>
      <c r="K189" s="13">
        <f t="shared" si="17"/>
        <v>0</v>
      </c>
      <c r="L189" s="64">
        <v>1</v>
      </c>
    </row>
    <row r="190" spans="2:12" ht="21" customHeight="1" x14ac:dyDescent="0.2">
      <c r="B190" s="9" t="str">
        <f t="shared" si="14"/>
        <v/>
      </c>
      <c r="C190" s="32" t="s">
        <v>85</v>
      </c>
      <c r="D190" s="32" t="s">
        <v>119</v>
      </c>
      <c r="E190" s="10" t="s">
        <v>343</v>
      </c>
      <c r="F190" s="33"/>
      <c r="G190" s="11"/>
      <c r="H190" s="34" t="str">
        <f t="shared" si="18"/>
        <v/>
      </c>
      <c r="I190" s="12"/>
      <c r="J190" s="13"/>
      <c r="K190" s="13">
        <f t="shared" si="17"/>
        <v>0</v>
      </c>
      <c r="L190" s="64">
        <v>1</v>
      </c>
    </row>
    <row r="191" spans="2:12" ht="21" customHeight="1" x14ac:dyDescent="0.2">
      <c r="B191" s="9" t="str">
        <f t="shared" si="14"/>
        <v/>
      </c>
      <c r="C191" s="32" t="s">
        <v>85</v>
      </c>
      <c r="D191" s="32" t="s">
        <v>119</v>
      </c>
      <c r="E191" s="10" t="s">
        <v>344</v>
      </c>
      <c r="F191" s="33"/>
      <c r="G191" s="11"/>
      <c r="H191" s="34" t="str">
        <f t="shared" si="18"/>
        <v/>
      </c>
      <c r="I191" s="12"/>
      <c r="J191" s="13"/>
      <c r="K191" s="13">
        <f t="shared" si="17"/>
        <v>0</v>
      </c>
      <c r="L191" s="64">
        <v>1</v>
      </c>
    </row>
    <row r="192" spans="2:12" ht="21" customHeight="1" x14ac:dyDescent="0.2">
      <c r="B192" s="9" t="str">
        <f t="shared" si="14"/>
        <v/>
      </c>
      <c r="C192" s="32" t="s">
        <v>85</v>
      </c>
      <c r="D192" s="32" t="s">
        <v>119</v>
      </c>
      <c r="E192" s="10" t="s">
        <v>345</v>
      </c>
      <c r="F192" s="33"/>
      <c r="G192" s="11"/>
      <c r="H192" s="34" t="str">
        <f t="shared" si="18"/>
        <v/>
      </c>
      <c r="I192" s="12"/>
      <c r="J192" s="13"/>
      <c r="K192" s="13">
        <f t="shared" si="17"/>
        <v>0</v>
      </c>
      <c r="L192" s="64">
        <v>1</v>
      </c>
    </row>
    <row r="193" spans="2:12" ht="21" customHeight="1" x14ac:dyDescent="0.2">
      <c r="B193" s="9" t="str">
        <f t="shared" si="14"/>
        <v/>
      </c>
      <c r="C193" s="32" t="s">
        <v>85</v>
      </c>
      <c r="D193" s="32" t="s">
        <v>119</v>
      </c>
      <c r="E193" s="10" t="s">
        <v>346</v>
      </c>
      <c r="F193" s="33"/>
      <c r="G193" s="11"/>
      <c r="H193" s="34" t="str">
        <f t="shared" si="18"/>
        <v/>
      </c>
      <c r="I193" s="12"/>
      <c r="J193" s="13"/>
      <c r="K193" s="13">
        <f t="shared" si="17"/>
        <v>0</v>
      </c>
      <c r="L193" s="64">
        <v>1</v>
      </c>
    </row>
    <row r="194" spans="2:12" ht="21" customHeight="1" x14ac:dyDescent="0.2">
      <c r="B194" s="9" t="str">
        <f t="shared" si="14"/>
        <v/>
      </c>
      <c r="C194" s="32" t="s">
        <v>85</v>
      </c>
      <c r="D194" s="32" t="s">
        <v>119</v>
      </c>
      <c r="E194" s="10" t="s">
        <v>347</v>
      </c>
      <c r="F194" s="33"/>
      <c r="G194" s="11"/>
      <c r="H194" s="34" t="str">
        <f t="shared" si="18"/>
        <v/>
      </c>
      <c r="I194" s="12"/>
      <c r="J194" s="13"/>
      <c r="K194" s="13">
        <f t="shared" si="17"/>
        <v>0</v>
      </c>
      <c r="L194" s="64">
        <v>1</v>
      </c>
    </row>
    <row r="195" spans="2:12" ht="21" customHeight="1" x14ac:dyDescent="0.2">
      <c r="B195" s="9" t="str">
        <f t="shared" ref="B195:B198" si="19">IF(G195&lt;&gt;"",ROW()-25,"")</f>
        <v/>
      </c>
      <c r="C195" s="32" t="s">
        <v>85</v>
      </c>
      <c r="D195" s="32" t="s">
        <v>119</v>
      </c>
      <c r="E195" s="10" t="s">
        <v>348</v>
      </c>
      <c r="F195" s="33"/>
      <c r="G195" s="11"/>
      <c r="H195" s="34" t="str">
        <f t="shared" si="18"/>
        <v/>
      </c>
      <c r="I195" s="12"/>
      <c r="J195" s="13"/>
      <c r="K195" s="13">
        <f t="shared" si="17"/>
        <v>0</v>
      </c>
      <c r="L195" s="64">
        <v>1</v>
      </c>
    </row>
    <row r="196" spans="2:12" ht="21" customHeight="1" x14ac:dyDescent="0.2">
      <c r="B196" s="9" t="str">
        <f t="shared" si="19"/>
        <v/>
      </c>
      <c r="C196" s="32" t="s">
        <v>85</v>
      </c>
      <c r="D196" s="32" t="s">
        <v>119</v>
      </c>
      <c r="E196" s="10" t="s">
        <v>349</v>
      </c>
      <c r="F196" s="33"/>
      <c r="G196" s="11"/>
      <c r="H196" s="34" t="str">
        <f t="shared" si="18"/>
        <v/>
      </c>
      <c r="I196" s="12"/>
      <c r="J196" s="13"/>
      <c r="K196" s="13">
        <f t="shared" si="17"/>
        <v>0</v>
      </c>
      <c r="L196" s="64">
        <v>1</v>
      </c>
    </row>
    <row r="197" spans="2:12" ht="21" customHeight="1" x14ac:dyDescent="0.2">
      <c r="B197" s="9" t="str">
        <f t="shared" si="19"/>
        <v/>
      </c>
      <c r="C197" s="32" t="s">
        <v>85</v>
      </c>
      <c r="D197" s="32" t="s">
        <v>119</v>
      </c>
      <c r="E197" s="10" t="s">
        <v>350</v>
      </c>
      <c r="F197" s="33"/>
      <c r="G197" s="11"/>
      <c r="H197" s="34" t="str">
        <f t="shared" si="18"/>
        <v/>
      </c>
      <c r="I197" s="12"/>
      <c r="J197" s="13"/>
      <c r="K197" s="13">
        <f t="shared" si="17"/>
        <v>0</v>
      </c>
      <c r="L197" s="64">
        <v>1</v>
      </c>
    </row>
    <row r="198" spans="2:12" ht="21" customHeight="1" x14ac:dyDescent="0.2">
      <c r="B198" s="9" t="str">
        <f t="shared" si="19"/>
        <v/>
      </c>
      <c r="C198" s="32" t="s">
        <v>85</v>
      </c>
      <c r="D198" s="32" t="s">
        <v>119</v>
      </c>
      <c r="E198" s="10" t="s">
        <v>351</v>
      </c>
      <c r="F198" s="33"/>
      <c r="G198" s="11"/>
      <c r="H198" s="34" t="str">
        <f t="shared" si="18"/>
        <v/>
      </c>
      <c r="I198" s="12"/>
      <c r="J198" s="13"/>
      <c r="K198" s="13">
        <f t="shared" si="17"/>
        <v>0</v>
      </c>
      <c r="L198" s="64">
        <v>1</v>
      </c>
    </row>
    <row r="199" spans="2:12" ht="21" customHeight="1" x14ac:dyDescent="0.2">
      <c r="B199" s="9"/>
      <c r="C199" s="32"/>
      <c r="D199" s="32"/>
      <c r="E199" s="10"/>
      <c r="F199" s="33"/>
      <c r="G199" s="11"/>
      <c r="H199" s="34"/>
      <c r="I199" s="12"/>
      <c r="J199" s="13"/>
      <c r="K199" s="13"/>
      <c r="L199" s="14"/>
    </row>
    <row r="200" spans="2:12" s="22" customFormat="1" ht="21" customHeight="1" x14ac:dyDescent="0.2">
      <c r="B200" s="28" t="s">
        <v>11</v>
      </c>
      <c r="C200" s="30"/>
      <c r="D200" s="30"/>
      <c r="E200" s="30"/>
      <c r="F200" s="30"/>
      <c r="G200" s="28"/>
      <c r="H200" s="35"/>
      <c r="I200" s="28"/>
      <c r="J200" s="29">
        <f>SUBTOTAL(9,J26:J199)</f>
        <v>1433929938</v>
      </c>
      <c r="K200" s="29">
        <f>SUBTOTAL(9,K26:K199)</f>
        <v>143392993</v>
      </c>
      <c r="L200" s="30"/>
    </row>
    <row r="201" spans="2:12" ht="21" hidden="1" customHeight="1" x14ac:dyDescent="0.2"/>
    <row r="202" spans="2:12" ht="21" customHeight="1" x14ac:dyDescent="0.2">
      <c r="B202" s="134" t="s">
        <v>40</v>
      </c>
      <c r="C202" s="135"/>
      <c r="D202" s="135"/>
      <c r="E202" s="135"/>
      <c r="F202" s="135"/>
      <c r="G202" s="135"/>
      <c r="H202" s="135"/>
      <c r="I202" s="135"/>
      <c r="J202" s="20"/>
      <c r="K202" s="20"/>
      <c r="L202" s="25"/>
    </row>
    <row r="203" spans="2:12" ht="21" customHeight="1" x14ac:dyDescent="0.2">
      <c r="B203" s="8"/>
      <c r="C203" s="8"/>
      <c r="D203" s="8"/>
      <c r="E203" s="8"/>
      <c r="F203" s="5"/>
      <c r="G203" s="8"/>
      <c r="H203" s="2"/>
      <c r="I203" s="8"/>
      <c r="J203" s="7"/>
      <c r="K203" s="7"/>
      <c r="L203" s="8"/>
    </row>
    <row r="204" spans="2:12" s="22" customFormat="1" ht="21" customHeight="1" x14ac:dyDescent="0.2">
      <c r="B204" s="23" t="s">
        <v>11</v>
      </c>
      <c r="C204" s="23"/>
      <c r="D204" s="23"/>
      <c r="E204" s="23"/>
      <c r="F204" s="23"/>
      <c r="G204" s="23"/>
      <c r="H204" s="23"/>
      <c r="I204" s="23"/>
      <c r="J204" s="24"/>
      <c r="K204" s="24"/>
      <c r="L204" s="23"/>
    </row>
    <row r="205" spans="2:12" x14ac:dyDescent="0.2">
      <c r="C205" s="16"/>
      <c r="D205" s="16"/>
      <c r="E205" s="16"/>
      <c r="F205" s="16" t="s">
        <v>96</v>
      </c>
      <c r="G205" s="16"/>
      <c r="H205" s="88">
        <f>J200</f>
        <v>1433929938</v>
      </c>
      <c r="I205" s="16"/>
      <c r="L205" s="16"/>
    </row>
    <row r="206" spans="2:12" x14ac:dyDescent="0.2">
      <c r="C206" s="16"/>
      <c r="D206" s="16"/>
      <c r="E206" s="16"/>
      <c r="F206" s="16" t="s">
        <v>97</v>
      </c>
      <c r="G206" s="16"/>
      <c r="H206" s="88">
        <f>K200</f>
        <v>143392993</v>
      </c>
      <c r="I206" s="16"/>
      <c r="L206" s="16"/>
    </row>
    <row r="207" spans="2:12" ht="8.25" customHeight="1" x14ac:dyDescent="0.2">
      <c r="B207" s="31"/>
      <c r="C207" s="31"/>
      <c r="D207" s="16"/>
      <c r="E207" s="16"/>
      <c r="F207" s="16"/>
      <c r="G207" s="16"/>
      <c r="H207" s="16"/>
      <c r="I207" s="16"/>
      <c r="L207" s="16"/>
    </row>
    <row r="208" spans="2:12" x14ac:dyDescent="0.2">
      <c r="B208" s="31"/>
      <c r="C208" s="31"/>
      <c r="D208" s="16"/>
      <c r="E208" s="16"/>
      <c r="F208" s="16"/>
      <c r="G208" s="16"/>
      <c r="H208" s="16"/>
      <c r="I208" s="36" t="str">
        <f>"Bình Dương, "&amp;IF($N$14=1,"Ngày 31 Tháng 03  ",IF($N$14=2,"Ngày 30 Tháng 06  ",IF($N$14=3,"Ngày 30 Tháng 09  ",IF($N$14=4,"Ngày 31 Tháng 12  "))))&amp;"Năm  "&amp;YEAR(F26)</f>
        <v>Bình Dương, Ngày 31 Tháng 12  Năm  2017</v>
      </c>
    </row>
    <row r="209" spans="2:12" x14ac:dyDescent="0.2">
      <c r="B209" s="16"/>
      <c r="C209" s="16"/>
      <c r="D209" s="16"/>
      <c r="E209" s="16"/>
      <c r="F209" s="16"/>
      <c r="G209" s="16"/>
      <c r="H209" s="16"/>
      <c r="I209" s="36" t="s">
        <v>15</v>
      </c>
    </row>
    <row r="210" spans="2:12" x14ac:dyDescent="0.2">
      <c r="B210" s="16"/>
      <c r="C210" s="16"/>
      <c r="D210" s="16"/>
      <c r="E210" s="16"/>
      <c r="F210" s="16"/>
      <c r="G210" s="16"/>
      <c r="H210" s="16"/>
      <c r="I210" s="36" t="s">
        <v>16</v>
      </c>
    </row>
    <row r="211" spans="2:12" x14ac:dyDescent="0.2">
      <c r="B211" s="16"/>
      <c r="C211" s="16"/>
      <c r="D211" s="16"/>
      <c r="E211" s="16"/>
      <c r="F211" s="16"/>
      <c r="G211" s="16"/>
      <c r="H211" s="16"/>
      <c r="I211" s="36" t="s">
        <v>17</v>
      </c>
    </row>
    <row r="212" spans="2:12" x14ac:dyDescent="0.2">
      <c r="B212" s="16"/>
      <c r="C212" s="16"/>
      <c r="D212" s="16"/>
      <c r="E212" s="16"/>
      <c r="F212" s="16"/>
      <c r="G212" s="16"/>
      <c r="H212" s="16"/>
      <c r="I212" s="16"/>
      <c r="L212" s="16"/>
    </row>
  </sheetData>
  <autoFilter ref="A25:N130"/>
  <mergeCells count="17">
    <mergeCell ref="B19:I19"/>
    <mergeCell ref="B22:I22"/>
    <mergeCell ref="B202:I202"/>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B1" zoomScale="90" zoomScaleNormal="90" workbookViewId="0">
      <selection activeCell="R7" sqref="R7"/>
    </sheetView>
  </sheetViews>
  <sheetFormatPr defaultRowHeight="15" x14ac:dyDescent="0.25"/>
  <cols>
    <col min="1" max="1" width="3.42578125" style="1" customWidth="1"/>
    <col min="2" max="2" width="6" style="1" customWidth="1"/>
    <col min="3" max="3" width="7.140625" style="1" customWidth="1"/>
    <col min="4" max="12" width="9.140625" style="1"/>
    <col min="13" max="13" width="3.5703125" style="1" customWidth="1"/>
    <col min="14" max="14" width="9.140625" style="1" hidden="1" customWidth="1"/>
    <col min="15" max="15" width="10.28515625" style="1" hidden="1" customWidth="1"/>
    <col min="16" max="16" width="26.570312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6" t="s">
        <v>32</v>
      </c>
      <c r="C2" s="147"/>
      <c r="D2" s="147"/>
      <c r="E2" s="147"/>
      <c r="F2" s="147"/>
      <c r="G2" s="147"/>
      <c r="H2" s="147"/>
      <c r="I2" s="147"/>
      <c r="J2" s="147"/>
      <c r="K2" s="147"/>
      <c r="L2" s="147"/>
      <c r="M2" s="147"/>
      <c r="N2" s="147"/>
      <c r="O2" s="147"/>
      <c r="P2" s="148"/>
      <c r="R2" s="11" t="s">
        <v>123</v>
      </c>
      <c r="S2" s="94" t="s">
        <v>141</v>
      </c>
    </row>
    <row r="3" spans="2:19" x14ac:dyDescent="0.25">
      <c r="B3" s="149" t="s">
        <v>33</v>
      </c>
      <c r="C3" s="150"/>
      <c r="D3" s="150"/>
      <c r="E3" s="150"/>
      <c r="F3" s="150"/>
      <c r="G3" s="150"/>
      <c r="H3" s="150"/>
      <c r="I3" s="150"/>
      <c r="J3" s="150"/>
      <c r="K3" s="150"/>
      <c r="L3" s="150"/>
      <c r="M3" s="150"/>
      <c r="N3" s="150"/>
      <c r="O3" s="150"/>
      <c r="P3" s="151"/>
      <c r="R3" s="11" t="s">
        <v>121</v>
      </c>
      <c r="S3" s="94" t="s">
        <v>138</v>
      </c>
    </row>
    <row r="4" spans="2:19" x14ac:dyDescent="0.25">
      <c r="B4" s="95"/>
      <c r="C4" s="142" t="s">
        <v>34</v>
      </c>
      <c r="D4" s="142"/>
      <c r="E4" s="142"/>
      <c r="F4" s="142"/>
      <c r="G4" s="142"/>
      <c r="H4" s="142"/>
      <c r="I4" s="142"/>
      <c r="J4" s="142"/>
      <c r="K4" s="142"/>
      <c r="L4" s="142"/>
      <c r="M4" s="142"/>
      <c r="N4" s="142"/>
      <c r="O4" s="142"/>
      <c r="P4" s="143"/>
      <c r="R4" s="11" t="s">
        <v>210</v>
      </c>
      <c r="S4" s="94" t="s">
        <v>354</v>
      </c>
    </row>
    <row r="5" spans="2:19" x14ac:dyDescent="0.25">
      <c r="B5" s="95"/>
      <c r="C5" s="142" t="s">
        <v>41</v>
      </c>
      <c r="D5" s="142"/>
      <c r="E5" s="142"/>
      <c r="F5" s="142"/>
      <c r="G5" s="142"/>
      <c r="H5" s="142"/>
      <c r="I5" s="142"/>
      <c r="J5" s="142"/>
      <c r="K5" s="142"/>
      <c r="L5" s="142"/>
      <c r="M5" s="142"/>
      <c r="N5" s="142"/>
      <c r="O5" s="142"/>
      <c r="P5" s="143"/>
      <c r="R5" s="11" t="s">
        <v>120</v>
      </c>
      <c r="S5" s="94" t="s">
        <v>145</v>
      </c>
    </row>
    <row r="6" spans="2:19" x14ac:dyDescent="0.25">
      <c r="B6" s="95"/>
      <c r="C6" s="96"/>
      <c r="D6" s="142" t="s">
        <v>10</v>
      </c>
      <c r="E6" s="138"/>
      <c r="F6" s="138"/>
      <c r="G6" s="138"/>
      <c r="H6" s="138"/>
      <c r="I6" s="138"/>
      <c r="J6" s="138"/>
      <c r="K6" s="138"/>
      <c r="L6" s="138"/>
      <c r="M6" s="138"/>
      <c r="N6" s="138"/>
      <c r="O6" s="138"/>
      <c r="P6" s="139"/>
      <c r="R6" s="11" t="s">
        <v>122</v>
      </c>
      <c r="S6" s="94" t="s">
        <v>146</v>
      </c>
    </row>
    <row r="7" spans="2:19" x14ac:dyDescent="0.25">
      <c r="B7" s="95"/>
      <c r="C7" s="96"/>
      <c r="D7" s="142" t="s">
        <v>12</v>
      </c>
      <c r="E7" s="138"/>
      <c r="F7" s="138"/>
      <c r="G7" s="138"/>
      <c r="H7" s="138"/>
      <c r="I7" s="138"/>
      <c r="J7" s="138"/>
      <c r="K7" s="138"/>
      <c r="L7" s="138"/>
      <c r="M7" s="138"/>
      <c r="N7" s="138"/>
      <c r="O7" s="138"/>
      <c r="P7" s="139"/>
      <c r="R7" s="11" t="s">
        <v>124</v>
      </c>
      <c r="S7" s="94" t="s">
        <v>143</v>
      </c>
    </row>
    <row r="8" spans="2:19" x14ac:dyDescent="0.25">
      <c r="B8" s="95"/>
      <c r="C8" s="96"/>
      <c r="D8" s="142" t="s">
        <v>13</v>
      </c>
      <c r="E8" s="138"/>
      <c r="F8" s="138"/>
      <c r="G8" s="138"/>
      <c r="H8" s="138"/>
      <c r="I8" s="138"/>
      <c r="J8" s="138"/>
      <c r="K8" s="138"/>
      <c r="L8" s="138"/>
      <c r="M8" s="138"/>
      <c r="N8" s="138"/>
      <c r="O8" s="138"/>
      <c r="P8" s="139"/>
      <c r="R8" s="11" t="s">
        <v>128</v>
      </c>
      <c r="S8" s="11" t="s">
        <v>148</v>
      </c>
    </row>
    <row r="9" spans="2:19" x14ac:dyDescent="0.25">
      <c r="B9" s="95"/>
      <c r="C9" s="96"/>
      <c r="D9" s="142" t="s">
        <v>14</v>
      </c>
      <c r="E9" s="138"/>
      <c r="F9" s="138"/>
      <c r="G9" s="138"/>
      <c r="H9" s="138"/>
      <c r="I9" s="138"/>
      <c r="J9" s="138"/>
      <c r="K9" s="138"/>
      <c r="L9" s="138"/>
      <c r="M9" s="138"/>
      <c r="N9" s="138"/>
      <c r="O9" s="138"/>
      <c r="P9" s="139"/>
      <c r="R9" s="11" t="s">
        <v>125</v>
      </c>
      <c r="S9" s="94" t="s">
        <v>139</v>
      </c>
    </row>
    <row r="10" spans="2:19" x14ac:dyDescent="0.25">
      <c r="B10" s="95"/>
      <c r="C10" s="96"/>
      <c r="D10" s="142" t="s">
        <v>40</v>
      </c>
      <c r="E10" s="138"/>
      <c r="F10" s="138"/>
      <c r="G10" s="138"/>
      <c r="H10" s="138"/>
      <c r="I10" s="138"/>
      <c r="J10" s="138"/>
      <c r="K10" s="138"/>
      <c r="L10" s="138"/>
      <c r="M10" s="138"/>
      <c r="N10" s="138"/>
      <c r="O10" s="138"/>
      <c r="P10" s="139"/>
      <c r="R10" s="11" t="s">
        <v>126</v>
      </c>
      <c r="S10" s="94" t="s">
        <v>144</v>
      </c>
    </row>
    <row r="11" spans="2:19" x14ac:dyDescent="0.25">
      <c r="B11" s="95"/>
      <c r="C11" s="142" t="s">
        <v>35</v>
      </c>
      <c r="D11" s="142"/>
      <c r="E11" s="142"/>
      <c r="F11" s="142"/>
      <c r="G11" s="142"/>
      <c r="H11" s="142"/>
      <c r="I11" s="142"/>
      <c r="J11" s="142"/>
      <c r="K11" s="142"/>
      <c r="L11" s="142"/>
      <c r="M11" s="142"/>
      <c r="N11" s="142"/>
      <c r="O11" s="142"/>
      <c r="P11" s="143"/>
      <c r="R11" s="11" t="s">
        <v>127</v>
      </c>
      <c r="S11" s="94" t="s">
        <v>142</v>
      </c>
    </row>
    <row r="12" spans="2:19" x14ac:dyDescent="0.25">
      <c r="B12" s="95"/>
      <c r="C12" s="142" t="s">
        <v>36</v>
      </c>
      <c r="D12" s="142"/>
      <c r="E12" s="142"/>
      <c r="F12" s="142"/>
      <c r="G12" s="142"/>
      <c r="H12" s="142"/>
      <c r="I12" s="142"/>
      <c r="J12" s="142"/>
      <c r="K12" s="142"/>
      <c r="L12" s="142"/>
      <c r="M12" s="142"/>
      <c r="N12" s="142"/>
      <c r="O12" s="142"/>
      <c r="P12" s="143"/>
      <c r="R12" s="11" t="s">
        <v>129</v>
      </c>
      <c r="S12" s="11" t="s">
        <v>149</v>
      </c>
    </row>
    <row r="13" spans="2:19" x14ac:dyDescent="0.25">
      <c r="B13" s="95"/>
      <c r="C13" s="96"/>
      <c r="D13" s="96"/>
      <c r="E13" s="96"/>
      <c r="F13" s="96"/>
      <c r="G13" s="96"/>
      <c r="H13" s="96"/>
      <c r="I13" s="96"/>
      <c r="J13" s="96"/>
      <c r="K13" s="96"/>
      <c r="L13" s="96"/>
      <c r="M13" s="96"/>
      <c r="N13" s="96"/>
      <c r="O13" s="96"/>
      <c r="P13" s="97"/>
      <c r="R13" s="11" t="s">
        <v>130</v>
      </c>
      <c r="S13" s="94" t="s">
        <v>140</v>
      </c>
    </row>
    <row r="14" spans="2:19" x14ac:dyDescent="0.25">
      <c r="B14" s="149" t="s">
        <v>37</v>
      </c>
      <c r="C14" s="150"/>
      <c r="D14" s="150"/>
      <c r="E14" s="150"/>
      <c r="F14" s="150"/>
      <c r="G14" s="150"/>
      <c r="H14" s="150"/>
      <c r="I14" s="150"/>
      <c r="J14" s="150"/>
      <c r="K14" s="150"/>
      <c r="L14" s="150"/>
      <c r="M14" s="150"/>
      <c r="N14" s="150"/>
      <c r="O14" s="150"/>
      <c r="P14" s="151"/>
      <c r="R14" s="11" t="s">
        <v>132</v>
      </c>
      <c r="S14" s="11" t="s">
        <v>91</v>
      </c>
    </row>
    <row r="15" spans="2:19" x14ac:dyDescent="0.25">
      <c r="B15" s="95"/>
      <c r="C15" s="142" t="s">
        <v>38</v>
      </c>
      <c r="D15" s="142"/>
      <c r="E15" s="142"/>
      <c r="F15" s="142"/>
      <c r="G15" s="142"/>
      <c r="H15" s="142"/>
      <c r="I15" s="142"/>
      <c r="J15" s="142"/>
      <c r="K15" s="142"/>
      <c r="L15" s="142"/>
      <c r="M15" s="142"/>
      <c r="N15" s="142"/>
      <c r="O15" s="142"/>
      <c r="P15" s="143"/>
      <c r="R15" s="11" t="s">
        <v>131</v>
      </c>
      <c r="S15" s="11" t="s">
        <v>150</v>
      </c>
    </row>
    <row r="16" spans="2:19" x14ac:dyDescent="0.25">
      <c r="B16" s="95"/>
      <c r="C16" s="98"/>
      <c r="D16" s="138" t="s">
        <v>42</v>
      </c>
      <c r="E16" s="138"/>
      <c r="F16" s="138"/>
      <c r="G16" s="138"/>
      <c r="H16" s="138"/>
      <c r="I16" s="138"/>
      <c r="J16" s="138"/>
      <c r="K16" s="138"/>
      <c r="L16" s="138"/>
      <c r="M16" s="138"/>
      <c r="N16" s="138"/>
      <c r="O16" s="138"/>
      <c r="P16" s="139"/>
      <c r="R16" s="11" t="s">
        <v>136</v>
      </c>
      <c r="S16" s="11" t="s">
        <v>147</v>
      </c>
    </row>
    <row r="17" spans="2:19" x14ac:dyDescent="0.25">
      <c r="B17" s="95"/>
      <c r="C17" s="98"/>
      <c r="D17" s="99" t="s">
        <v>47</v>
      </c>
      <c r="E17" s="99"/>
      <c r="F17" s="99"/>
      <c r="G17" s="99"/>
      <c r="H17" s="99"/>
      <c r="I17" s="99"/>
      <c r="J17" s="99"/>
      <c r="K17" s="99"/>
      <c r="L17" s="99"/>
      <c r="M17" s="99"/>
      <c r="N17" s="99"/>
      <c r="O17" s="99"/>
      <c r="P17" s="100"/>
      <c r="R17" s="11" t="s">
        <v>137</v>
      </c>
      <c r="S17" s="94" t="s">
        <v>151</v>
      </c>
    </row>
    <row r="18" spans="2:19" x14ac:dyDescent="0.25">
      <c r="B18" s="95"/>
      <c r="C18" s="96"/>
      <c r="D18" s="138" t="s">
        <v>48</v>
      </c>
      <c r="E18" s="138"/>
      <c r="F18" s="138"/>
      <c r="G18" s="138"/>
      <c r="H18" s="138"/>
      <c r="I18" s="138"/>
      <c r="J18" s="138"/>
      <c r="K18" s="138"/>
      <c r="L18" s="138"/>
      <c r="M18" s="138"/>
      <c r="N18" s="138"/>
      <c r="O18" s="138"/>
      <c r="P18" s="139"/>
      <c r="R18" s="62" t="s">
        <v>106</v>
      </c>
      <c r="S18" s="94" t="s">
        <v>107</v>
      </c>
    </row>
    <row r="19" spans="2:19" x14ac:dyDescent="0.25">
      <c r="B19" s="95"/>
      <c r="C19" s="96"/>
      <c r="D19" s="138" t="s">
        <v>49</v>
      </c>
      <c r="E19" s="138"/>
      <c r="F19" s="138"/>
      <c r="G19" s="138"/>
      <c r="H19" s="138"/>
      <c r="I19" s="138"/>
      <c r="J19" s="138"/>
      <c r="K19" s="138"/>
      <c r="L19" s="138"/>
      <c r="M19" s="138"/>
      <c r="N19" s="138"/>
      <c r="O19" s="138"/>
      <c r="P19" s="139"/>
      <c r="R19" s="11" t="s">
        <v>352</v>
      </c>
      <c r="S19" s="94" t="s">
        <v>353</v>
      </c>
    </row>
    <row r="20" spans="2:19" x14ac:dyDescent="0.25">
      <c r="B20" s="95"/>
      <c r="C20" s="96"/>
      <c r="D20" s="138" t="s">
        <v>50</v>
      </c>
      <c r="E20" s="138"/>
      <c r="F20" s="138"/>
      <c r="G20" s="138"/>
      <c r="H20" s="138"/>
      <c r="I20" s="138"/>
      <c r="J20" s="138"/>
      <c r="K20" s="138"/>
      <c r="L20" s="138"/>
      <c r="M20" s="138"/>
      <c r="N20" s="138"/>
      <c r="O20" s="138"/>
      <c r="P20" s="139"/>
      <c r="R20" s="11" t="s">
        <v>355</v>
      </c>
      <c r="S20" s="94" t="s">
        <v>356</v>
      </c>
    </row>
    <row r="21" spans="2:19" x14ac:dyDescent="0.25">
      <c r="B21" s="95"/>
      <c r="C21" s="96"/>
      <c r="D21" s="138" t="s">
        <v>51</v>
      </c>
      <c r="E21" s="138"/>
      <c r="F21" s="138"/>
      <c r="G21" s="138"/>
      <c r="H21" s="138"/>
      <c r="I21" s="138"/>
      <c r="J21" s="138"/>
      <c r="K21" s="138"/>
      <c r="L21" s="138"/>
      <c r="M21" s="138"/>
      <c r="N21" s="138"/>
      <c r="O21" s="138"/>
      <c r="P21" s="139"/>
      <c r="R21" s="11" t="s">
        <v>357</v>
      </c>
      <c r="S21" s="94" t="s">
        <v>358</v>
      </c>
    </row>
    <row r="22" spans="2:19" x14ac:dyDescent="0.25">
      <c r="B22" s="95"/>
      <c r="C22" s="96"/>
      <c r="D22" s="138" t="s">
        <v>52</v>
      </c>
      <c r="E22" s="138"/>
      <c r="F22" s="138"/>
      <c r="G22" s="138"/>
      <c r="H22" s="138"/>
      <c r="I22" s="138"/>
      <c r="J22" s="138"/>
      <c r="K22" s="138"/>
      <c r="L22" s="138"/>
      <c r="M22" s="138"/>
      <c r="N22" s="138"/>
      <c r="O22" s="138"/>
      <c r="P22" s="139"/>
      <c r="R22" s="11" t="s">
        <v>359</v>
      </c>
      <c r="S22" s="94" t="s">
        <v>360</v>
      </c>
    </row>
    <row r="23" spans="2:19" x14ac:dyDescent="0.25">
      <c r="B23" s="95"/>
      <c r="C23" s="96"/>
      <c r="D23" s="138" t="s">
        <v>53</v>
      </c>
      <c r="E23" s="138"/>
      <c r="F23" s="138"/>
      <c r="G23" s="138"/>
      <c r="H23" s="138"/>
      <c r="I23" s="138"/>
      <c r="J23" s="138"/>
      <c r="K23" s="138"/>
      <c r="L23" s="138"/>
      <c r="M23" s="138"/>
      <c r="N23" s="138"/>
      <c r="O23" s="138"/>
      <c r="P23" s="139"/>
      <c r="R23" s="11" t="s">
        <v>361</v>
      </c>
      <c r="S23" s="94" t="s">
        <v>362</v>
      </c>
    </row>
    <row r="24" spans="2:19" x14ac:dyDescent="0.25">
      <c r="B24" s="95"/>
      <c r="C24" s="96"/>
      <c r="D24" s="138" t="s">
        <v>54</v>
      </c>
      <c r="E24" s="138"/>
      <c r="F24" s="138"/>
      <c r="G24" s="138"/>
      <c r="H24" s="138"/>
      <c r="I24" s="138"/>
      <c r="J24" s="138"/>
      <c r="K24" s="138"/>
      <c r="L24" s="138"/>
      <c r="M24" s="138"/>
      <c r="N24" s="138"/>
      <c r="O24" s="138"/>
      <c r="P24" s="139"/>
      <c r="R24" s="11" t="s">
        <v>363</v>
      </c>
      <c r="S24" s="94" t="s">
        <v>364</v>
      </c>
    </row>
    <row r="25" spans="2:19" x14ac:dyDescent="0.25">
      <c r="B25" s="95"/>
      <c r="C25" s="96"/>
      <c r="D25" s="138" t="s">
        <v>55</v>
      </c>
      <c r="E25" s="138"/>
      <c r="F25" s="138"/>
      <c r="G25" s="138"/>
      <c r="H25" s="138"/>
      <c r="I25" s="138"/>
      <c r="J25" s="138"/>
      <c r="K25" s="138"/>
      <c r="L25" s="138"/>
      <c r="M25" s="138"/>
      <c r="N25" s="138"/>
      <c r="O25" s="138"/>
      <c r="P25" s="139"/>
      <c r="R25" s="11" t="s">
        <v>365</v>
      </c>
      <c r="S25" s="94" t="s">
        <v>366</v>
      </c>
    </row>
    <row r="26" spans="2:19" x14ac:dyDescent="0.25">
      <c r="B26" s="95"/>
      <c r="C26" s="96"/>
      <c r="D26" s="138" t="s">
        <v>56</v>
      </c>
      <c r="E26" s="138"/>
      <c r="F26" s="138"/>
      <c r="G26" s="138"/>
      <c r="H26" s="138"/>
      <c r="I26" s="138"/>
      <c r="J26" s="138"/>
      <c r="K26" s="138"/>
      <c r="L26" s="138"/>
      <c r="M26" s="138"/>
      <c r="N26" s="138"/>
      <c r="O26" s="138"/>
      <c r="P26" s="139"/>
      <c r="R26" s="11" t="s">
        <v>367</v>
      </c>
      <c r="S26" s="94" t="s">
        <v>368</v>
      </c>
    </row>
    <row r="27" spans="2:19" x14ac:dyDescent="0.25">
      <c r="B27" s="95"/>
      <c r="C27" s="96"/>
      <c r="D27" s="96"/>
      <c r="E27" s="96"/>
      <c r="F27" s="96"/>
      <c r="G27" s="96"/>
      <c r="H27" s="96"/>
      <c r="I27" s="96"/>
      <c r="J27" s="96"/>
      <c r="K27" s="96"/>
      <c r="L27" s="96"/>
      <c r="M27" s="96"/>
      <c r="N27" s="96"/>
      <c r="O27" s="96"/>
      <c r="P27" s="97"/>
      <c r="R27" s="11"/>
      <c r="S27" s="94"/>
    </row>
    <row r="28" spans="2:19" x14ac:dyDescent="0.25">
      <c r="B28" s="95"/>
      <c r="C28" s="142" t="s">
        <v>39</v>
      </c>
      <c r="D28" s="142"/>
      <c r="E28" s="142"/>
      <c r="F28" s="142"/>
      <c r="G28" s="142"/>
      <c r="H28" s="142"/>
      <c r="I28" s="142"/>
      <c r="J28" s="142"/>
      <c r="K28" s="142"/>
      <c r="L28" s="142"/>
      <c r="M28" s="142"/>
      <c r="N28" s="142"/>
      <c r="O28" s="142"/>
      <c r="P28" s="143"/>
      <c r="R28" s="11"/>
      <c r="S28" s="94"/>
    </row>
    <row r="29" spans="2:19" x14ac:dyDescent="0.25">
      <c r="B29" s="95"/>
      <c r="C29" s="96"/>
      <c r="D29" s="138" t="s">
        <v>60</v>
      </c>
      <c r="E29" s="138"/>
      <c r="F29" s="138"/>
      <c r="G29" s="138"/>
      <c r="H29" s="138"/>
      <c r="I29" s="138"/>
      <c r="J29" s="138"/>
      <c r="K29" s="138"/>
      <c r="L29" s="138"/>
      <c r="M29" s="138"/>
      <c r="N29" s="138"/>
      <c r="O29" s="138"/>
      <c r="P29" s="139"/>
      <c r="R29" s="11"/>
      <c r="S29" s="94"/>
    </row>
    <row r="30" spans="2:19" x14ac:dyDescent="0.25">
      <c r="B30" s="95"/>
      <c r="C30" s="96"/>
      <c r="D30" s="138" t="s">
        <v>45</v>
      </c>
      <c r="E30" s="138"/>
      <c r="F30" s="138"/>
      <c r="G30" s="138"/>
      <c r="H30" s="138"/>
      <c r="I30" s="138"/>
      <c r="J30" s="138"/>
      <c r="K30" s="138"/>
      <c r="L30" s="138"/>
      <c r="M30" s="138"/>
      <c r="N30" s="138"/>
      <c r="O30" s="138"/>
      <c r="P30" s="139"/>
      <c r="R30" s="11"/>
      <c r="S30" s="94"/>
    </row>
    <row r="31" spans="2:19" x14ac:dyDescent="0.25">
      <c r="B31" s="95"/>
      <c r="C31" s="96"/>
      <c r="D31" s="138" t="s">
        <v>57</v>
      </c>
      <c r="E31" s="138"/>
      <c r="F31" s="138"/>
      <c r="G31" s="138"/>
      <c r="H31" s="138"/>
      <c r="I31" s="138"/>
      <c r="J31" s="138"/>
      <c r="K31" s="138"/>
      <c r="L31" s="138"/>
      <c r="M31" s="138"/>
      <c r="N31" s="138"/>
      <c r="O31" s="138"/>
      <c r="P31" s="139"/>
      <c r="R31" s="11"/>
      <c r="S31" s="94"/>
    </row>
    <row r="32" spans="2:19" x14ac:dyDescent="0.25">
      <c r="B32" s="95"/>
      <c r="C32" s="96"/>
      <c r="D32" s="138" t="s">
        <v>61</v>
      </c>
      <c r="E32" s="138"/>
      <c r="F32" s="138"/>
      <c r="G32" s="138"/>
      <c r="H32" s="138"/>
      <c r="I32" s="138"/>
      <c r="J32" s="138"/>
      <c r="K32" s="138"/>
      <c r="L32" s="138"/>
      <c r="M32" s="138"/>
      <c r="N32" s="138"/>
      <c r="O32" s="138"/>
      <c r="P32" s="139"/>
      <c r="R32" s="11"/>
      <c r="S32" s="11"/>
    </row>
    <row r="33" spans="2:19" ht="24" customHeight="1" x14ac:dyDescent="0.25">
      <c r="B33" s="95"/>
      <c r="C33" s="96"/>
      <c r="D33" s="144" t="s">
        <v>58</v>
      </c>
      <c r="E33" s="144"/>
      <c r="F33" s="144"/>
      <c r="G33" s="144"/>
      <c r="H33" s="144"/>
      <c r="I33" s="144"/>
      <c r="J33" s="144"/>
      <c r="K33" s="144"/>
      <c r="L33" s="144"/>
      <c r="M33" s="144"/>
      <c r="N33" s="144"/>
      <c r="O33" s="144"/>
      <c r="P33" s="145"/>
      <c r="R33" s="11"/>
      <c r="S33" s="11"/>
    </row>
    <row r="34" spans="2:19" ht="15.75" thickBot="1" x14ac:dyDescent="0.3">
      <c r="B34" s="101"/>
      <c r="C34" s="102"/>
      <c r="D34" s="140" t="s">
        <v>59</v>
      </c>
      <c r="E34" s="140"/>
      <c r="F34" s="140"/>
      <c r="G34" s="140"/>
      <c r="H34" s="140"/>
      <c r="I34" s="140"/>
      <c r="J34" s="140"/>
      <c r="K34" s="140"/>
      <c r="L34" s="140"/>
      <c r="M34" s="140"/>
      <c r="N34" s="140"/>
      <c r="O34" s="140"/>
      <c r="P34" s="141"/>
      <c r="R34" s="11"/>
      <c r="S34" s="11"/>
    </row>
    <row r="35" spans="2:19" x14ac:dyDescent="0.25">
      <c r="R35" s="11"/>
      <c r="S35" s="11"/>
    </row>
    <row r="36" spans="2:19" x14ac:dyDescent="0.25">
      <c r="R36" s="11"/>
      <c r="S36" s="11"/>
    </row>
    <row r="37" spans="2:19" x14ac:dyDescent="0.25">
      <c r="R37" s="11"/>
      <c r="S37" s="11"/>
    </row>
    <row r="38" spans="2:19" ht="12.75" customHeight="1" x14ac:dyDescent="0.25">
      <c r="D38" s="103"/>
      <c r="E38" s="103"/>
      <c r="F38" s="103"/>
      <c r="G38" s="103"/>
      <c r="H38" s="103"/>
      <c r="I38" s="103"/>
      <c r="J38" s="103"/>
      <c r="K38" s="103"/>
      <c r="L38" s="103"/>
      <c r="M38" s="103"/>
      <c r="N38" s="103"/>
      <c r="R38" s="11"/>
      <c r="S38" s="11"/>
    </row>
    <row r="39" spans="2:19" x14ac:dyDescent="0.25">
      <c r="D39" s="103"/>
      <c r="E39" s="103"/>
      <c r="F39" s="103"/>
      <c r="G39" s="103"/>
      <c r="H39" s="103"/>
      <c r="I39" s="103"/>
      <c r="J39" s="103"/>
      <c r="K39" s="103"/>
      <c r="L39" s="103"/>
      <c r="M39" s="103"/>
      <c r="N39" s="103"/>
      <c r="R39" s="11"/>
      <c r="S39" s="11"/>
    </row>
    <row r="40" spans="2:19" x14ac:dyDescent="0.25">
      <c r="D40" s="103"/>
      <c r="E40" s="103"/>
      <c r="F40" s="103"/>
      <c r="G40" s="103"/>
      <c r="H40" s="103"/>
      <c r="I40" s="103"/>
      <c r="J40" s="103"/>
      <c r="K40" s="103"/>
      <c r="L40" s="103"/>
      <c r="M40" s="103"/>
      <c r="N40" s="103"/>
      <c r="R40" s="11"/>
      <c r="S40" s="11"/>
    </row>
    <row r="41" spans="2:19" x14ac:dyDescent="0.25">
      <c r="D41" s="103"/>
      <c r="E41" s="103"/>
      <c r="F41" s="103"/>
      <c r="G41" s="103"/>
      <c r="H41" s="103"/>
      <c r="I41" s="103"/>
      <c r="J41" s="103"/>
      <c r="K41" s="103"/>
      <c r="L41" s="103"/>
      <c r="M41" s="103"/>
      <c r="N41" s="103"/>
      <c r="R41" s="11"/>
      <c r="S41" s="11"/>
    </row>
    <row r="42" spans="2:19" x14ac:dyDescent="0.25">
      <c r="D42" s="103"/>
      <c r="E42" s="103"/>
      <c r="F42" s="103"/>
      <c r="G42" s="103"/>
      <c r="H42" s="103"/>
      <c r="I42" s="103"/>
      <c r="J42" s="103"/>
      <c r="K42" s="103"/>
      <c r="L42" s="103"/>
      <c r="M42" s="103"/>
      <c r="N42" s="103"/>
      <c r="R42" s="11"/>
      <c r="S42" s="11"/>
    </row>
    <row r="43" spans="2:19" x14ac:dyDescent="0.25">
      <c r="D43" s="103"/>
      <c r="E43" s="103"/>
      <c r="F43" s="103"/>
      <c r="G43" s="103"/>
      <c r="H43" s="103"/>
      <c r="I43" s="103"/>
      <c r="J43" s="103"/>
      <c r="K43" s="103"/>
      <c r="L43" s="103"/>
      <c r="M43" s="103"/>
      <c r="N43" s="103"/>
      <c r="R43" s="11"/>
      <c r="S43" s="11"/>
    </row>
    <row r="44" spans="2:19" x14ac:dyDescent="0.25">
      <c r="D44" s="103"/>
      <c r="E44" s="103"/>
      <c r="F44" s="103"/>
      <c r="G44" s="103"/>
      <c r="H44" s="103"/>
      <c r="I44" s="103"/>
      <c r="J44" s="103"/>
      <c r="K44" s="103"/>
      <c r="L44" s="103"/>
      <c r="M44" s="103"/>
      <c r="N44" s="103"/>
      <c r="R44" s="11"/>
      <c r="S44" s="11"/>
    </row>
    <row r="45" spans="2:19" x14ac:dyDescent="0.25">
      <c r="D45" s="103"/>
      <c r="E45" s="103"/>
      <c r="F45" s="103"/>
      <c r="G45" s="103"/>
      <c r="H45" s="103"/>
      <c r="I45" s="103"/>
      <c r="J45" s="103"/>
      <c r="K45" s="103"/>
      <c r="L45" s="103"/>
      <c r="M45" s="103"/>
      <c r="N45" s="103"/>
      <c r="R45" s="11"/>
      <c r="S45" s="11"/>
    </row>
    <row r="46" spans="2:19" x14ac:dyDescent="0.25">
      <c r="D46" s="103"/>
      <c r="E46" s="103"/>
      <c r="F46" s="103"/>
      <c r="G46" s="103"/>
      <c r="H46" s="103"/>
      <c r="I46" s="103"/>
      <c r="J46" s="103"/>
      <c r="K46" s="103"/>
      <c r="L46" s="103"/>
      <c r="M46" s="103"/>
      <c r="N46" s="103"/>
      <c r="R46" s="11"/>
      <c r="S46" s="11"/>
    </row>
    <row r="47" spans="2:19" x14ac:dyDescent="0.25">
      <c r="D47" s="103"/>
      <c r="E47" s="103"/>
      <c r="F47" s="103"/>
      <c r="G47" s="103"/>
      <c r="H47" s="103"/>
      <c r="I47" s="103"/>
      <c r="J47" s="103"/>
      <c r="K47" s="103"/>
      <c r="L47" s="103"/>
      <c r="M47" s="103"/>
      <c r="N47" s="103"/>
      <c r="R47" s="11"/>
      <c r="S47" s="11"/>
    </row>
    <row r="48" spans="2:19" x14ac:dyDescent="0.25">
      <c r="D48" s="103"/>
      <c r="E48" s="103"/>
      <c r="F48" s="103"/>
      <c r="G48" s="103"/>
      <c r="H48" s="103"/>
      <c r="I48" s="103"/>
      <c r="J48" s="103"/>
      <c r="K48" s="103"/>
      <c r="L48" s="103"/>
      <c r="M48" s="103"/>
      <c r="N48" s="103"/>
      <c r="R48" s="11"/>
      <c r="S48" s="11"/>
    </row>
    <row r="49" spans="4:19" x14ac:dyDescent="0.25">
      <c r="D49" s="103"/>
      <c r="E49" s="103"/>
      <c r="F49" s="103"/>
      <c r="G49" s="103"/>
      <c r="H49" s="103"/>
      <c r="I49" s="103"/>
      <c r="J49" s="103"/>
      <c r="K49" s="103"/>
      <c r="L49" s="103"/>
      <c r="M49" s="103"/>
      <c r="N49" s="103"/>
      <c r="R49" s="11"/>
      <c r="S49" s="11"/>
    </row>
    <row r="50" spans="4:19" x14ac:dyDescent="0.25">
      <c r="D50" s="103"/>
      <c r="E50" s="103"/>
      <c r="F50" s="103"/>
      <c r="G50" s="103"/>
      <c r="H50" s="103"/>
      <c r="I50" s="103"/>
      <c r="J50" s="103"/>
      <c r="K50" s="103"/>
      <c r="L50" s="103"/>
      <c r="M50" s="103"/>
      <c r="N50" s="103"/>
      <c r="R50" s="11"/>
      <c r="S50" s="11"/>
    </row>
    <row r="51" spans="4:19" x14ac:dyDescent="0.25">
      <c r="D51" s="103"/>
      <c r="E51" s="103"/>
      <c r="F51" s="103"/>
      <c r="G51" s="103"/>
      <c r="H51" s="103"/>
      <c r="I51" s="103"/>
      <c r="J51" s="103"/>
      <c r="K51" s="103"/>
      <c r="L51" s="103"/>
      <c r="M51" s="103"/>
      <c r="N51" s="103"/>
      <c r="R51" s="11"/>
      <c r="S51" s="11"/>
    </row>
    <row r="52" spans="4:19" x14ac:dyDescent="0.25">
      <c r="D52" s="103"/>
      <c r="E52" s="103"/>
      <c r="F52" s="103"/>
      <c r="G52" s="103"/>
      <c r="H52" s="103"/>
      <c r="I52" s="103"/>
      <c r="J52" s="103"/>
      <c r="K52" s="103"/>
      <c r="L52" s="103"/>
      <c r="M52" s="103"/>
      <c r="N52" s="103"/>
      <c r="R52" s="11"/>
      <c r="S52" s="11"/>
    </row>
    <row r="53" spans="4:19" x14ac:dyDescent="0.25">
      <c r="D53" s="103"/>
      <c r="E53" s="103"/>
      <c r="F53" s="103"/>
      <c r="G53" s="103"/>
      <c r="H53" s="103"/>
      <c r="I53" s="103"/>
      <c r="J53" s="103"/>
      <c r="K53" s="103"/>
      <c r="L53" s="103"/>
      <c r="M53" s="103"/>
      <c r="N53" s="103"/>
      <c r="R53" s="11"/>
      <c r="S53" s="11"/>
    </row>
    <row r="54" spans="4:19" x14ac:dyDescent="0.25">
      <c r="D54" s="103"/>
      <c r="E54" s="103"/>
      <c r="F54" s="103"/>
      <c r="G54" s="103"/>
      <c r="H54" s="103"/>
      <c r="I54" s="103"/>
      <c r="J54" s="103"/>
      <c r="K54" s="103"/>
      <c r="L54" s="103"/>
      <c r="M54" s="103"/>
      <c r="N54" s="103"/>
      <c r="R54" s="11"/>
      <c r="S54" s="94"/>
    </row>
    <row r="55" spans="4:19" x14ac:dyDescent="0.25">
      <c r="D55" s="103"/>
      <c r="E55" s="103"/>
      <c r="F55" s="103"/>
      <c r="G55" s="103"/>
      <c r="H55" s="103"/>
      <c r="I55" s="103"/>
      <c r="J55" s="103"/>
      <c r="K55" s="103"/>
      <c r="L55" s="103"/>
      <c r="M55" s="103"/>
      <c r="N55" s="103"/>
      <c r="R55" s="11"/>
      <c r="S55" s="94"/>
    </row>
    <row r="56" spans="4:19" x14ac:dyDescent="0.25">
      <c r="D56" s="103"/>
      <c r="E56" s="103"/>
      <c r="F56" s="103"/>
      <c r="G56" s="103"/>
      <c r="H56" s="103"/>
      <c r="I56" s="103"/>
      <c r="J56" s="103"/>
      <c r="K56" s="103"/>
      <c r="L56" s="103"/>
      <c r="M56" s="103"/>
      <c r="N56" s="103"/>
      <c r="R56" s="11"/>
      <c r="S56" s="94"/>
    </row>
    <row r="57" spans="4:19" x14ac:dyDescent="0.25">
      <c r="D57" s="103"/>
      <c r="E57" s="103"/>
      <c r="F57" s="103"/>
      <c r="G57" s="103"/>
      <c r="H57" s="103"/>
      <c r="I57" s="103"/>
      <c r="J57" s="103"/>
      <c r="K57" s="103"/>
      <c r="L57" s="103"/>
      <c r="M57" s="103"/>
      <c r="N57" s="103"/>
      <c r="R57" s="11"/>
      <c r="S57" s="94"/>
    </row>
    <row r="58" spans="4:19" x14ac:dyDescent="0.25">
      <c r="D58" s="103"/>
      <c r="E58" s="103"/>
      <c r="F58" s="103"/>
      <c r="G58" s="103"/>
      <c r="H58" s="103"/>
      <c r="I58" s="103"/>
      <c r="J58" s="103"/>
      <c r="K58" s="103"/>
      <c r="L58" s="103"/>
      <c r="M58" s="103"/>
      <c r="N58" s="103"/>
      <c r="R58" s="11"/>
      <c r="S58" s="94"/>
    </row>
    <row r="59" spans="4:19" x14ac:dyDescent="0.25">
      <c r="D59" s="103"/>
      <c r="E59" s="103"/>
      <c r="F59" s="103"/>
      <c r="G59" s="103"/>
      <c r="H59" s="103"/>
      <c r="I59" s="103"/>
      <c r="J59" s="103"/>
      <c r="K59" s="103"/>
      <c r="L59" s="103"/>
      <c r="M59" s="103"/>
      <c r="N59" s="103"/>
      <c r="R59" s="11"/>
      <c r="S59" s="94"/>
    </row>
    <row r="60" spans="4:19" x14ac:dyDescent="0.25">
      <c r="D60" s="103"/>
      <c r="E60" s="103"/>
      <c r="F60" s="103"/>
      <c r="G60" s="103"/>
      <c r="H60" s="103"/>
      <c r="I60" s="103"/>
      <c r="J60" s="103"/>
      <c r="K60" s="103"/>
      <c r="L60" s="103"/>
      <c r="M60" s="103"/>
      <c r="N60" s="103"/>
      <c r="R60" s="11"/>
      <c r="S60" s="94"/>
    </row>
    <row r="61" spans="4:19" x14ac:dyDescent="0.25">
      <c r="D61" s="103"/>
      <c r="E61" s="103"/>
      <c r="F61" s="103"/>
      <c r="G61" s="103"/>
      <c r="H61" s="103"/>
      <c r="I61" s="103"/>
      <c r="J61" s="103"/>
      <c r="K61" s="103"/>
      <c r="L61" s="103"/>
      <c r="M61" s="103"/>
      <c r="N61" s="103"/>
      <c r="R61" s="11"/>
      <c r="S61" s="94"/>
    </row>
    <row r="62" spans="4:19" x14ac:dyDescent="0.25">
      <c r="D62" s="103"/>
      <c r="E62" s="103"/>
      <c r="F62" s="103"/>
      <c r="G62" s="103"/>
      <c r="H62" s="103"/>
      <c r="I62" s="103"/>
      <c r="J62" s="103"/>
      <c r="K62" s="103"/>
      <c r="L62" s="103"/>
      <c r="M62" s="103"/>
      <c r="N62" s="103"/>
      <c r="R62" s="11"/>
      <c r="S62" s="94"/>
    </row>
    <row r="63" spans="4:19" x14ac:dyDescent="0.25">
      <c r="D63" s="103"/>
      <c r="E63" s="103"/>
      <c r="F63" s="103"/>
      <c r="G63" s="103"/>
      <c r="H63" s="103"/>
      <c r="I63" s="103"/>
      <c r="J63" s="103"/>
      <c r="K63" s="103"/>
      <c r="L63" s="103"/>
      <c r="M63" s="103"/>
      <c r="N63" s="103"/>
      <c r="R63" s="11"/>
      <c r="S63" s="11"/>
    </row>
    <row r="64" spans="4:19" x14ac:dyDescent="0.25">
      <c r="D64" s="103"/>
      <c r="E64" s="103"/>
      <c r="F64" s="103"/>
      <c r="G64" s="103"/>
      <c r="H64" s="103"/>
      <c r="I64" s="103"/>
      <c r="J64" s="103"/>
      <c r="K64" s="103"/>
      <c r="L64" s="103"/>
      <c r="M64" s="103"/>
      <c r="N64" s="103"/>
      <c r="R64" s="11"/>
      <c r="S64" s="11"/>
    </row>
    <row r="65" spans="4:19" x14ac:dyDescent="0.25">
      <c r="D65" s="103"/>
      <c r="E65" s="103"/>
      <c r="F65" s="103"/>
      <c r="G65" s="103"/>
      <c r="H65" s="103"/>
      <c r="I65" s="103"/>
      <c r="J65" s="103"/>
      <c r="K65" s="103"/>
      <c r="L65" s="103"/>
      <c r="M65" s="103"/>
      <c r="N65" s="103"/>
      <c r="R65" s="11"/>
      <c r="S65" s="11"/>
    </row>
    <row r="66" spans="4:19" x14ac:dyDescent="0.25">
      <c r="D66" s="103"/>
      <c r="E66" s="103"/>
      <c r="F66" s="103"/>
      <c r="G66" s="103"/>
      <c r="H66" s="103"/>
      <c r="I66" s="103"/>
      <c r="J66" s="103"/>
      <c r="K66" s="103"/>
      <c r="L66" s="103"/>
      <c r="M66" s="103"/>
      <c r="N66" s="103"/>
    </row>
    <row r="67" spans="4:19" x14ac:dyDescent="0.25">
      <c r="D67" s="103"/>
      <c r="E67" s="103"/>
      <c r="F67" s="103"/>
      <c r="G67" s="103"/>
      <c r="H67" s="103"/>
      <c r="I67" s="103"/>
      <c r="J67" s="103"/>
      <c r="K67" s="103"/>
      <c r="L67" s="103"/>
      <c r="M67" s="103"/>
      <c r="N67" s="103"/>
    </row>
    <row r="68" spans="4:19" x14ac:dyDescent="0.25">
      <c r="D68" s="103"/>
      <c r="E68" s="103"/>
      <c r="F68" s="103"/>
      <c r="G68" s="103"/>
      <c r="H68" s="103"/>
      <c r="I68" s="103"/>
      <c r="J68" s="103"/>
      <c r="K68" s="103"/>
      <c r="L68" s="103"/>
      <c r="M68" s="103"/>
      <c r="N68" s="103"/>
    </row>
    <row r="69" spans="4:19" x14ac:dyDescent="0.25">
      <c r="D69" s="103"/>
      <c r="E69" s="103"/>
      <c r="F69" s="103"/>
      <c r="G69" s="103"/>
      <c r="H69" s="103"/>
      <c r="I69" s="103"/>
      <c r="J69" s="103"/>
      <c r="K69" s="103"/>
      <c r="L69" s="103"/>
      <c r="M69" s="103"/>
      <c r="N69" s="103"/>
    </row>
    <row r="70" spans="4:19" x14ac:dyDescent="0.25">
      <c r="D70" s="103"/>
      <c r="E70" s="103"/>
      <c r="F70" s="103"/>
      <c r="G70" s="103"/>
      <c r="H70" s="103"/>
      <c r="I70" s="103"/>
      <c r="J70" s="103"/>
      <c r="K70" s="103"/>
      <c r="L70" s="103"/>
      <c r="M70" s="103"/>
      <c r="N70" s="103"/>
    </row>
    <row r="71" spans="4:19" x14ac:dyDescent="0.25">
      <c r="D71" s="103"/>
      <c r="E71" s="103"/>
      <c r="F71" s="103"/>
      <c r="G71" s="103"/>
      <c r="H71" s="103"/>
      <c r="I71" s="103"/>
      <c r="J71" s="103"/>
      <c r="K71" s="103"/>
      <c r="L71" s="103"/>
      <c r="M71" s="103"/>
      <c r="N71" s="103"/>
    </row>
    <row r="72" spans="4:19" x14ac:dyDescent="0.25">
      <c r="D72" s="103"/>
      <c r="E72" s="103"/>
      <c r="F72" s="103"/>
      <c r="G72" s="103"/>
      <c r="H72" s="103"/>
      <c r="I72" s="103"/>
      <c r="J72" s="103"/>
      <c r="K72" s="103"/>
      <c r="L72" s="103"/>
      <c r="M72" s="103"/>
      <c r="N72" s="103"/>
    </row>
    <row r="73" spans="4:19" x14ac:dyDescent="0.25">
      <c r="D73" s="103"/>
      <c r="E73" s="103"/>
      <c r="F73" s="103"/>
      <c r="G73" s="103"/>
      <c r="H73" s="103"/>
      <c r="I73" s="103"/>
      <c r="J73" s="103"/>
      <c r="K73" s="103"/>
      <c r="L73" s="103"/>
      <c r="M73" s="103"/>
      <c r="N73" s="103"/>
    </row>
    <row r="74" spans="4:19" x14ac:dyDescent="0.25">
      <c r="D74" s="103"/>
      <c r="E74" s="103"/>
      <c r="F74" s="103"/>
      <c r="G74" s="103"/>
      <c r="H74" s="103"/>
      <c r="I74" s="103"/>
      <c r="J74" s="103"/>
      <c r="K74" s="103"/>
      <c r="L74" s="103"/>
      <c r="M74" s="103"/>
      <c r="N74" s="103"/>
    </row>
    <row r="75" spans="4:19" x14ac:dyDescent="0.25">
      <c r="D75" s="103"/>
      <c r="E75" s="103"/>
      <c r="F75" s="103"/>
      <c r="G75" s="103"/>
      <c r="H75" s="103"/>
      <c r="I75" s="103"/>
      <c r="J75" s="103"/>
      <c r="K75" s="103"/>
      <c r="L75" s="103"/>
      <c r="M75" s="103"/>
      <c r="N75" s="103"/>
    </row>
    <row r="76" spans="4:19" x14ac:dyDescent="0.25">
      <c r="D76" s="103"/>
      <c r="E76" s="103"/>
      <c r="F76" s="103"/>
      <c r="G76" s="103"/>
      <c r="H76" s="103"/>
      <c r="I76" s="103"/>
      <c r="J76" s="103"/>
      <c r="K76" s="103"/>
      <c r="L76" s="103"/>
      <c r="M76" s="103"/>
      <c r="N76" s="103"/>
    </row>
    <row r="77" spans="4:19" x14ac:dyDescent="0.25">
      <c r="D77" s="103"/>
      <c r="E77" s="103"/>
      <c r="F77" s="103"/>
      <c r="G77" s="103"/>
      <c r="H77" s="103"/>
      <c r="I77" s="103"/>
      <c r="J77" s="103"/>
      <c r="K77" s="103"/>
      <c r="L77" s="103"/>
      <c r="M77" s="103"/>
      <c r="N77" s="103"/>
    </row>
    <row r="78" spans="4:19" x14ac:dyDescent="0.25">
      <c r="D78" s="103"/>
      <c r="E78" s="103"/>
      <c r="F78" s="103"/>
      <c r="G78" s="103"/>
      <c r="H78" s="103"/>
      <c r="I78" s="103"/>
      <c r="J78" s="103"/>
      <c r="K78" s="103"/>
      <c r="L78" s="103"/>
      <c r="M78" s="103"/>
      <c r="N78" s="103"/>
    </row>
    <row r="79" spans="4:19" x14ac:dyDescent="0.25">
      <c r="D79" s="103"/>
      <c r="E79" s="103"/>
      <c r="F79" s="103"/>
      <c r="G79" s="103"/>
      <c r="H79" s="103"/>
      <c r="I79" s="103"/>
      <c r="J79" s="103"/>
      <c r="K79" s="103"/>
      <c r="L79" s="103"/>
      <c r="M79" s="103"/>
      <c r="N79" s="103"/>
    </row>
    <row r="80" spans="4:19" x14ac:dyDescent="0.25">
      <c r="D80" s="103"/>
      <c r="E80" s="103"/>
      <c r="F80" s="103"/>
      <c r="G80" s="103"/>
      <c r="H80" s="103"/>
      <c r="I80" s="103"/>
      <c r="J80" s="103"/>
      <c r="K80" s="103"/>
      <c r="L80" s="103"/>
      <c r="M80" s="103"/>
      <c r="N80" s="103"/>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T14" sqref="T14"/>
    </sheetView>
  </sheetViews>
  <sheetFormatPr defaultRowHeight="15" x14ac:dyDescent="0.25"/>
  <cols>
    <col min="1" max="1" width="3.28515625" style="104" customWidth="1"/>
    <col min="2" max="2" width="6.140625" style="104" customWidth="1"/>
    <col min="3" max="3" width="7.7109375" style="104" customWidth="1"/>
    <col min="4" max="15" width="9.140625" style="104"/>
    <col min="16" max="16" width="10.5703125" style="104" customWidth="1"/>
    <col min="17" max="17" width="9.140625" style="104"/>
    <col min="18" max="18" width="53.42578125" style="104" customWidth="1"/>
    <col min="19" max="19" width="13.5703125" style="104" customWidth="1"/>
    <col min="20" max="20" width="10.140625" style="104" customWidth="1"/>
    <col min="21" max="16384" width="9.140625" style="104"/>
  </cols>
  <sheetData>
    <row r="1" spans="2:20" ht="15.75" thickBot="1" x14ac:dyDescent="0.3"/>
    <row r="2" spans="2:20" ht="13.5" customHeight="1" x14ac:dyDescent="0.25">
      <c r="B2" s="155" t="s">
        <v>32</v>
      </c>
      <c r="C2" s="156"/>
      <c r="D2" s="156"/>
      <c r="E2" s="156"/>
      <c r="F2" s="156"/>
      <c r="G2" s="156"/>
      <c r="H2" s="156"/>
      <c r="I2" s="156"/>
      <c r="J2" s="156"/>
      <c r="K2" s="156"/>
      <c r="L2" s="156"/>
      <c r="M2" s="156"/>
      <c r="N2" s="156"/>
      <c r="O2" s="156"/>
      <c r="P2" s="157"/>
      <c r="R2" s="11" t="s">
        <v>104</v>
      </c>
      <c r="S2" s="94" t="s">
        <v>105</v>
      </c>
      <c r="T2" s="59" t="s">
        <v>229</v>
      </c>
    </row>
    <row r="3" spans="2:20" ht="13.5" customHeight="1" x14ac:dyDescent="0.25">
      <c r="B3" s="152" t="s">
        <v>33</v>
      </c>
      <c r="C3" s="153"/>
      <c r="D3" s="153"/>
      <c r="E3" s="153"/>
      <c r="F3" s="153"/>
      <c r="G3" s="153"/>
      <c r="H3" s="153"/>
      <c r="I3" s="153"/>
      <c r="J3" s="153"/>
      <c r="K3" s="153"/>
      <c r="L3" s="153"/>
      <c r="M3" s="153"/>
      <c r="N3" s="153"/>
      <c r="O3" s="153"/>
      <c r="P3" s="154"/>
      <c r="R3" s="62" t="s">
        <v>100</v>
      </c>
      <c r="S3" s="94" t="s">
        <v>111</v>
      </c>
      <c r="T3" s="94" t="s">
        <v>152</v>
      </c>
    </row>
    <row r="4" spans="2:20" ht="13.5" customHeight="1" x14ac:dyDescent="0.25">
      <c r="B4" s="105"/>
      <c r="C4" s="158" t="s">
        <v>34</v>
      </c>
      <c r="D4" s="158"/>
      <c r="E4" s="158"/>
      <c r="F4" s="158"/>
      <c r="G4" s="158"/>
      <c r="H4" s="158"/>
      <c r="I4" s="158"/>
      <c r="J4" s="158"/>
      <c r="K4" s="158"/>
      <c r="L4" s="158"/>
      <c r="M4" s="158"/>
      <c r="N4" s="158"/>
      <c r="O4" s="158"/>
      <c r="P4" s="159"/>
      <c r="R4" s="62" t="s">
        <v>101</v>
      </c>
      <c r="S4" s="94" t="s">
        <v>112</v>
      </c>
      <c r="T4" s="94" t="s">
        <v>155</v>
      </c>
    </row>
    <row r="5" spans="2:20" ht="13.5" customHeight="1" x14ac:dyDescent="0.25">
      <c r="B5" s="105"/>
      <c r="C5" s="158" t="s">
        <v>41</v>
      </c>
      <c r="D5" s="158"/>
      <c r="E5" s="158"/>
      <c r="F5" s="158"/>
      <c r="G5" s="158"/>
      <c r="H5" s="158"/>
      <c r="I5" s="158"/>
      <c r="J5" s="158"/>
      <c r="K5" s="158"/>
      <c r="L5" s="158"/>
      <c r="M5" s="158"/>
      <c r="N5" s="158"/>
      <c r="O5" s="158"/>
      <c r="P5" s="159"/>
      <c r="R5" s="62" t="s">
        <v>157</v>
      </c>
      <c r="S5" s="94" t="s">
        <v>110</v>
      </c>
      <c r="T5" s="94" t="s">
        <v>156</v>
      </c>
    </row>
    <row r="6" spans="2:20" ht="13.5" customHeight="1" x14ac:dyDescent="0.25">
      <c r="B6" s="105"/>
      <c r="C6" s="106"/>
      <c r="D6" s="160" t="s">
        <v>73</v>
      </c>
      <c r="E6" s="160"/>
      <c r="F6" s="160"/>
      <c r="G6" s="160"/>
      <c r="H6" s="160"/>
      <c r="I6" s="160"/>
      <c r="J6" s="160"/>
      <c r="K6" s="160"/>
      <c r="L6" s="160"/>
      <c r="M6" s="160"/>
      <c r="N6" s="160"/>
      <c r="O6" s="160"/>
      <c r="P6" s="161"/>
      <c r="R6" s="11" t="s">
        <v>99</v>
      </c>
      <c r="S6" s="94" t="s">
        <v>109</v>
      </c>
      <c r="T6" s="94" t="s">
        <v>232</v>
      </c>
    </row>
    <row r="7" spans="2:20" ht="13.5" customHeight="1" x14ac:dyDescent="0.25">
      <c r="B7" s="105"/>
      <c r="C7" s="106"/>
      <c r="D7" s="158" t="s">
        <v>70</v>
      </c>
      <c r="E7" s="160"/>
      <c r="F7" s="160"/>
      <c r="G7" s="160"/>
      <c r="H7" s="160"/>
      <c r="I7" s="160"/>
      <c r="J7" s="160"/>
      <c r="K7" s="160"/>
      <c r="L7" s="160"/>
      <c r="M7" s="160"/>
      <c r="N7" s="160"/>
      <c r="O7" s="160"/>
      <c r="P7" s="161"/>
      <c r="R7" s="62" t="s">
        <v>102</v>
      </c>
      <c r="S7" s="94" t="s">
        <v>108</v>
      </c>
      <c r="T7" s="94" t="s">
        <v>154</v>
      </c>
    </row>
    <row r="8" spans="2:20" ht="13.5" customHeight="1" x14ac:dyDescent="0.25">
      <c r="B8" s="105"/>
      <c r="C8" s="106"/>
      <c r="D8" s="158" t="s">
        <v>71</v>
      </c>
      <c r="E8" s="160"/>
      <c r="F8" s="160"/>
      <c r="G8" s="160"/>
      <c r="H8" s="160"/>
      <c r="I8" s="160"/>
      <c r="J8" s="160"/>
      <c r="K8" s="160"/>
      <c r="L8" s="160"/>
      <c r="M8" s="160"/>
      <c r="N8" s="160"/>
      <c r="O8" s="160"/>
      <c r="P8" s="161"/>
      <c r="R8" s="62" t="s">
        <v>216</v>
      </c>
      <c r="S8" s="94" t="s">
        <v>230</v>
      </c>
      <c r="T8" s="94" t="s">
        <v>231</v>
      </c>
    </row>
    <row r="9" spans="2:20" ht="13.5" customHeight="1" x14ac:dyDescent="0.25">
      <c r="B9" s="105"/>
      <c r="C9" s="106"/>
      <c r="D9" s="158" t="s">
        <v>72</v>
      </c>
      <c r="E9" s="160"/>
      <c r="F9" s="160"/>
      <c r="G9" s="160"/>
      <c r="H9" s="160"/>
      <c r="I9" s="160"/>
      <c r="J9" s="160"/>
      <c r="K9" s="160"/>
      <c r="L9" s="160"/>
      <c r="M9" s="160"/>
      <c r="N9" s="160"/>
      <c r="O9" s="160"/>
      <c r="P9" s="161"/>
      <c r="R9" s="62" t="s">
        <v>114</v>
      </c>
      <c r="S9" s="94" t="s">
        <v>118</v>
      </c>
      <c r="T9" s="94" t="s">
        <v>153</v>
      </c>
    </row>
    <row r="10" spans="2:20" ht="13.5" customHeight="1" x14ac:dyDescent="0.25">
      <c r="B10" s="105"/>
      <c r="C10" s="106"/>
      <c r="D10" s="158" t="s">
        <v>40</v>
      </c>
      <c r="E10" s="160"/>
      <c r="F10" s="160"/>
      <c r="G10" s="160"/>
      <c r="H10" s="160"/>
      <c r="I10" s="160"/>
      <c r="J10" s="160"/>
      <c r="K10" s="160"/>
      <c r="L10" s="160"/>
      <c r="M10" s="160"/>
      <c r="N10" s="160"/>
      <c r="O10" s="160"/>
      <c r="P10" s="161"/>
      <c r="R10" s="62" t="s">
        <v>106</v>
      </c>
      <c r="S10" s="94" t="s">
        <v>107</v>
      </c>
      <c r="T10" s="94" t="s">
        <v>86</v>
      </c>
    </row>
    <row r="11" spans="2:20" ht="13.5" customHeight="1" x14ac:dyDescent="0.25">
      <c r="B11" s="105"/>
      <c r="C11" s="158" t="s">
        <v>35</v>
      </c>
      <c r="D11" s="158"/>
      <c r="E11" s="158"/>
      <c r="F11" s="158"/>
      <c r="G11" s="158"/>
      <c r="H11" s="158"/>
      <c r="I11" s="158"/>
      <c r="J11" s="158"/>
      <c r="K11" s="158"/>
      <c r="L11" s="158"/>
      <c r="M11" s="158"/>
      <c r="N11" s="158"/>
      <c r="O11" s="158"/>
      <c r="P11" s="159"/>
      <c r="R11" s="62" t="s">
        <v>103</v>
      </c>
      <c r="S11" s="94"/>
      <c r="T11" s="59"/>
    </row>
    <row r="12" spans="2:20" ht="13.5" customHeight="1" x14ac:dyDescent="0.25">
      <c r="B12" s="105"/>
      <c r="C12" s="158" t="s">
        <v>36</v>
      </c>
      <c r="D12" s="158"/>
      <c r="E12" s="158"/>
      <c r="F12" s="158"/>
      <c r="G12" s="158"/>
      <c r="H12" s="158"/>
      <c r="I12" s="158"/>
      <c r="J12" s="158"/>
      <c r="K12" s="158"/>
      <c r="L12" s="158"/>
      <c r="M12" s="158"/>
      <c r="N12" s="158"/>
      <c r="O12" s="158"/>
      <c r="P12" s="159"/>
      <c r="R12" s="62" t="s">
        <v>369</v>
      </c>
      <c r="S12" s="94" t="s">
        <v>384</v>
      </c>
      <c r="T12" s="59" t="s">
        <v>385</v>
      </c>
    </row>
    <row r="13" spans="2:20" ht="13.5" customHeight="1" x14ac:dyDescent="0.25">
      <c r="B13" s="105"/>
      <c r="C13" s="106"/>
      <c r="D13" s="106"/>
      <c r="E13" s="106"/>
      <c r="F13" s="106"/>
      <c r="G13" s="106"/>
      <c r="H13" s="106"/>
      <c r="I13" s="106"/>
      <c r="J13" s="106"/>
      <c r="K13" s="106"/>
      <c r="L13" s="106"/>
      <c r="M13" s="106"/>
      <c r="N13" s="106"/>
      <c r="O13" s="106"/>
      <c r="P13" s="107"/>
      <c r="R13" s="62" t="s">
        <v>370</v>
      </c>
      <c r="S13" s="94" t="s">
        <v>386</v>
      </c>
      <c r="T13" s="94" t="s">
        <v>387</v>
      </c>
    </row>
    <row r="14" spans="2:20" ht="13.5" customHeight="1" x14ac:dyDescent="0.25">
      <c r="B14" s="152" t="s">
        <v>37</v>
      </c>
      <c r="C14" s="153"/>
      <c r="D14" s="153"/>
      <c r="E14" s="153"/>
      <c r="F14" s="153"/>
      <c r="G14" s="153"/>
      <c r="H14" s="153"/>
      <c r="I14" s="153"/>
      <c r="J14" s="153"/>
      <c r="K14" s="153"/>
      <c r="L14" s="153"/>
      <c r="M14" s="153"/>
      <c r="N14" s="153"/>
      <c r="O14" s="153"/>
      <c r="P14" s="154"/>
      <c r="R14" s="62"/>
      <c r="S14" s="94"/>
      <c r="T14" s="59"/>
    </row>
    <row r="15" spans="2:20" ht="13.5" customHeight="1" x14ac:dyDescent="0.25">
      <c r="B15" s="105"/>
      <c r="C15" s="158" t="s">
        <v>38</v>
      </c>
      <c r="D15" s="158"/>
      <c r="E15" s="158"/>
      <c r="F15" s="158"/>
      <c r="G15" s="158"/>
      <c r="H15" s="158"/>
      <c r="I15" s="158"/>
      <c r="J15" s="158"/>
      <c r="K15" s="158"/>
      <c r="L15" s="158"/>
      <c r="M15" s="158"/>
      <c r="N15" s="158"/>
      <c r="O15" s="158"/>
      <c r="P15" s="159"/>
      <c r="R15" s="62"/>
      <c r="S15" s="94"/>
      <c r="T15" s="59"/>
    </row>
    <row r="16" spans="2:20" ht="13.5" customHeight="1" x14ac:dyDescent="0.25">
      <c r="B16" s="105"/>
      <c r="C16" s="108"/>
      <c r="D16" s="160" t="s">
        <v>74</v>
      </c>
      <c r="E16" s="160"/>
      <c r="F16" s="160"/>
      <c r="G16" s="160"/>
      <c r="H16" s="160"/>
      <c r="I16" s="160"/>
      <c r="J16" s="160"/>
      <c r="K16" s="160"/>
      <c r="L16" s="160"/>
      <c r="M16" s="160"/>
      <c r="N16" s="160"/>
      <c r="O16" s="160"/>
      <c r="P16" s="161"/>
      <c r="R16" s="62"/>
      <c r="S16" s="94"/>
      <c r="T16" s="94"/>
    </row>
    <row r="17" spans="2:20" ht="13.5" customHeight="1" x14ac:dyDescent="0.25">
      <c r="B17" s="105"/>
      <c r="C17" s="108"/>
      <c r="D17" s="109" t="s">
        <v>47</v>
      </c>
      <c r="E17" s="109"/>
      <c r="F17" s="109"/>
      <c r="G17" s="109"/>
      <c r="H17" s="109"/>
      <c r="I17" s="109"/>
      <c r="J17" s="109"/>
      <c r="K17" s="109"/>
      <c r="L17" s="109"/>
      <c r="M17" s="109"/>
      <c r="N17" s="109"/>
      <c r="O17" s="109"/>
      <c r="P17" s="110"/>
      <c r="R17" s="62"/>
      <c r="S17" s="94"/>
      <c r="T17" s="94"/>
    </row>
    <row r="18" spans="2:20" ht="13.5" customHeight="1" x14ac:dyDescent="0.25">
      <c r="B18" s="105"/>
      <c r="C18" s="106"/>
      <c r="D18" s="160" t="s">
        <v>48</v>
      </c>
      <c r="E18" s="160"/>
      <c r="F18" s="160"/>
      <c r="G18" s="160"/>
      <c r="H18" s="160"/>
      <c r="I18" s="160"/>
      <c r="J18" s="160"/>
      <c r="K18" s="160"/>
      <c r="L18" s="160"/>
      <c r="M18" s="160"/>
      <c r="N18" s="160"/>
      <c r="O18" s="160"/>
      <c r="P18" s="161"/>
      <c r="R18" s="62"/>
      <c r="S18" s="94"/>
      <c r="T18" s="94"/>
    </row>
    <row r="19" spans="2:20" ht="13.5" customHeight="1" x14ac:dyDescent="0.25">
      <c r="B19" s="105"/>
      <c r="C19" s="106"/>
      <c r="D19" s="160" t="s">
        <v>49</v>
      </c>
      <c r="E19" s="160"/>
      <c r="F19" s="160"/>
      <c r="G19" s="160"/>
      <c r="H19" s="160"/>
      <c r="I19" s="160"/>
      <c r="J19" s="160"/>
      <c r="K19" s="160"/>
      <c r="L19" s="160"/>
      <c r="M19" s="160"/>
      <c r="N19" s="160"/>
      <c r="O19" s="160"/>
      <c r="P19" s="161"/>
      <c r="R19" s="62"/>
      <c r="S19" s="94"/>
      <c r="T19" s="94"/>
    </row>
    <row r="20" spans="2:20" x14ac:dyDescent="0.25">
      <c r="B20" s="105"/>
      <c r="C20" s="106"/>
      <c r="D20" s="160" t="s">
        <v>75</v>
      </c>
      <c r="E20" s="160"/>
      <c r="F20" s="160"/>
      <c r="G20" s="160"/>
      <c r="H20" s="160"/>
      <c r="I20" s="160"/>
      <c r="J20" s="160"/>
      <c r="K20" s="160"/>
      <c r="L20" s="160"/>
      <c r="M20" s="160"/>
      <c r="N20" s="160"/>
      <c r="O20" s="160"/>
      <c r="P20" s="161"/>
      <c r="R20" s="62"/>
      <c r="S20" s="94"/>
      <c r="T20" s="94"/>
    </row>
    <row r="21" spans="2:20" x14ac:dyDescent="0.25">
      <c r="B21" s="105"/>
      <c r="C21" s="106"/>
      <c r="D21" s="160" t="s">
        <v>76</v>
      </c>
      <c r="E21" s="160"/>
      <c r="F21" s="160"/>
      <c r="G21" s="160"/>
      <c r="H21" s="160"/>
      <c r="I21" s="160"/>
      <c r="J21" s="160"/>
      <c r="K21" s="160"/>
      <c r="L21" s="160"/>
      <c r="M21" s="160"/>
      <c r="N21" s="160"/>
      <c r="O21" s="160"/>
      <c r="P21" s="161"/>
      <c r="R21" s="62"/>
      <c r="S21" s="94"/>
      <c r="T21" s="94"/>
    </row>
    <row r="22" spans="2:20" x14ac:dyDescent="0.25">
      <c r="B22" s="105"/>
      <c r="C22" s="106"/>
      <c r="D22" s="160" t="s">
        <v>77</v>
      </c>
      <c r="E22" s="160"/>
      <c r="F22" s="160"/>
      <c r="G22" s="160"/>
      <c r="H22" s="160"/>
      <c r="I22" s="160"/>
      <c r="J22" s="160"/>
      <c r="K22" s="160"/>
      <c r="L22" s="160"/>
      <c r="M22" s="160"/>
      <c r="N22" s="160"/>
      <c r="O22" s="160"/>
      <c r="P22" s="161"/>
      <c r="R22" s="62"/>
      <c r="S22" s="94"/>
      <c r="T22" s="94"/>
    </row>
    <row r="23" spans="2:20" x14ac:dyDescent="0.25">
      <c r="B23" s="105"/>
      <c r="C23" s="106"/>
      <c r="D23" s="160" t="s">
        <v>53</v>
      </c>
      <c r="E23" s="160"/>
      <c r="F23" s="160"/>
      <c r="G23" s="160"/>
      <c r="H23" s="160"/>
      <c r="I23" s="160"/>
      <c r="J23" s="160"/>
      <c r="K23" s="160"/>
      <c r="L23" s="160"/>
      <c r="M23" s="160"/>
      <c r="N23" s="160"/>
      <c r="O23" s="160"/>
      <c r="P23" s="161"/>
      <c r="R23" s="62"/>
      <c r="S23" s="94"/>
      <c r="T23" s="94"/>
    </row>
    <row r="24" spans="2:20" x14ac:dyDescent="0.25">
      <c r="B24" s="105"/>
      <c r="C24" s="106"/>
      <c r="D24" s="160" t="s">
        <v>54</v>
      </c>
      <c r="E24" s="160"/>
      <c r="F24" s="160"/>
      <c r="G24" s="160"/>
      <c r="H24" s="160"/>
      <c r="I24" s="160"/>
      <c r="J24" s="160"/>
      <c r="K24" s="160"/>
      <c r="L24" s="160"/>
      <c r="M24" s="160"/>
      <c r="N24" s="160"/>
      <c r="O24" s="160"/>
      <c r="P24" s="161"/>
      <c r="R24" s="62"/>
      <c r="S24" s="94"/>
      <c r="T24" s="94"/>
    </row>
    <row r="25" spans="2:20" x14ac:dyDescent="0.25">
      <c r="B25" s="105"/>
      <c r="C25" s="106"/>
      <c r="D25" s="160" t="s">
        <v>78</v>
      </c>
      <c r="E25" s="160"/>
      <c r="F25" s="160"/>
      <c r="G25" s="160"/>
      <c r="H25" s="160"/>
      <c r="I25" s="160"/>
      <c r="J25" s="160"/>
      <c r="K25" s="160"/>
      <c r="L25" s="160"/>
      <c r="M25" s="160"/>
      <c r="N25" s="160"/>
      <c r="O25" s="160"/>
      <c r="P25" s="161"/>
      <c r="R25" s="62"/>
      <c r="S25" s="94"/>
      <c r="T25" s="94"/>
    </row>
    <row r="26" spans="2:20" x14ac:dyDescent="0.25">
      <c r="B26" s="105"/>
      <c r="C26" s="106"/>
      <c r="D26" s="160" t="s">
        <v>79</v>
      </c>
      <c r="E26" s="160"/>
      <c r="F26" s="160"/>
      <c r="G26" s="160"/>
      <c r="H26" s="160"/>
      <c r="I26" s="160"/>
      <c r="J26" s="160"/>
      <c r="K26" s="160"/>
      <c r="L26" s="160"/>
      <c r="M26" s="160"/>
      <c r="N26" s="160"/>
      <c r="O26" s="160"/>
      <c r="P26" s="161"/>
      <c r="R26" s="62"/>
      <c r="S26" s="94"/>
      <c r="T26" s="94"/>
    </row>
    <row r="27" spans="2:20" x14ac:dyDescent="0.25">
      <c r="B27" s="105"/>
      <c r="C27" s="106"/>
      <c r="D27" s="160" t="s">
        <v>80</v>
      </c>
      <c r="E27" s="160"/>
      <c r="F27" s="160"/>
      <c r="G27" s="160"/>
      <c r="H27" s="160"/>
      <c r="I27" s="160"/>
      <c r="J27" s="160"/>
      <c r="K27" s="160"/>
      <c r="L27" s="160"/>
      <c r="M27" s="160"/>
      <c r="N27" s="160"/>
      <c r="O27" s="160"/>
      <c r="P27" s="161"/>
      <c r="R27" s="62"/>
      <c r="S27" s="94"/>
      <c r="T27" s="94"/>
    </row>
    <row r="28" spans="2:20" x14ac:dyDescent="0.25">
      <c r="B28" s="105"/>
      <c r="C28" s="106"/>
      <c r="D28" s="106"/>
      <c r="E28" s="106"/>
      <c r="F28" s="106"/>
      <c r="G28" s="106"/>
      <c r="H28" s="106"/>
      <c r="I28" s="106"/>
      <c r="J28" s="106"/>
      <c r="K28" s="106"/>
      <c r="L28" s="106"/>
      <c r="M28" s="106"/>
      <c r="N28" s="106"/>
      <c r="O28" s="106"/>
      <c r="P28" s="107"/>
      <c r="R28" s="62"/>
      <c r="S28" s="94"/>
      <c r="T28" s="94"/>
    </row>
    <row r="29" spans="2:20" x14ac:dyDescent="0.25">
      <c r="B29" s="105"/>
      <c r="C29" s="158" t="s">
        <v>39</v>
      </c>
      <c r="D29" s="158"/>
      <c r="E29" s="158"/>
      <c r="F29" s="158"/>
      <c r="G29" s="158"/>
      <c r="H29" s="158"/>
      <c r="I29" s="158"/>
      <c r="J29" s="158"/>
      <c r="K29" s="158"/>
      <c r="L29" s="158"/>
      <c r="M29" s="158"/>
      <c r="N29" s="158"/>
      <c r="O29" s="158"/>
      <c r="P29" s="159"/>
      <c r="R29" s="62"/>
      <c r="S29" s="94"/>
      <c r="T29" s="94"/>
    </row>
    <row r="30" spans="2:20" x14ac:dyDescent="0.25">
      <c r="B30" s="105"/>
      <c r="C30" s="106"/>
      <c r="D30" s="160" t="s">
        <v>81</v>
      </c>
      <c r="E30" s="160"/>
      <c r="F30" s="160"/>
      <c r="G30" s="160"/>
      <c r="H30" s="160"/>
      <c r="I30" s="160"/>
      <c r="J30" s="160"/>
      <c r="K30" s="160"/>
      <c r="L30" s="160"/>
      <c r="M30" s="160"/>
      <c r="N30" s="160"/>
      <c r="O30" s="160"/>
      <c r="P30" s="161"/>
      <c r="R30" s="62"/>
      <c r="S30" s="94"/>
      <c r="T30" s="94"/>
    </row>
    <row r="31" spans="2:20" x14ac:dyDescent="0.25">
      <c r="B31" s="105"/>
      <c r="C31" s="106"/>
      <c r="D31" s="160" t="s">
        <v>82</v>
      </c>
      <c r="E31" s="160"/>
      <c r="F31" s="160"/>
      <c r="G31" s="160"/>
      <c r="H31" s="160"/>
      <c r="I31" s="160"/>
      <c r="J31" s="160"/>
      <c r="K31" s="160"/>
      <c r="L31" s="160"/>
      <c r="M31" s="160"/>
      <c r="N31" s="160"/>
      <c r="O31" s="160"/>
      <c r="P31" s="161"/>
      <c r="R31" s="62"/>
      <c r="S31" s="94"/>
      <c r="T31" s="94"/>
    </row>
    <row r="32" spans="2:20" x14ac:dyDescent="0.25">
      <c r="B32" s="105"/>
      <c r="C32" s="106"/>
      <c r="D32" s="160" t="s">
        <v>57</v>
      </c>
      <c r="E32" s="160"/>
      <c r="F32" s="160"/>
      <c r="G32" s="160"/>
      <c r="H32" s="160"/>
      <c r="I32" s="160"/>
      <c r="J32" s="160"/>
      <c r="K32" s="160"/>
      <c r="L32" s="160"/>
      <c r="M32" s="160"/>
      <c r="N32" s="160"/>
      <c r="O32" s="160"/>
      <c r="P32" s="161"/>
      <c r="R32" s="62"/>
      <c r="S32" s="94"/>
      <c r="T32" s="94"/>
    </row>
    <row r="33" spans="2:20" x14ac:dyDescent="0.25">
      <c r="B33" s="105"/>
      <c r="C33" s="106"/>
      <c r="D33" s="160" t="s">
        <v>61</v>
      </c>
      <c r="E33" s="160"/>
      <c r="F33" s="160"/>
      <c r="G33" s="160"/>
      <c r="H33" s="160"/>
      <c r="I33" s="160"/>
      <c r="J33" s="160"/>
      <c r="K33" s="160"/>
      <c r="L33" s="160"/>
      <c r="M33" s="160"/>
      <c r="N33" s="160"/>
      <c r="O33" s="160"/>
      <c r="P33" s="161"/>
      <c r="R33" s="11"/>
      <c r="S33" s="11"/>
      <c r="T33" s="11"/>
    </row>
    <row r="34" spans="2:20" ht="24" customHeight="1" x14ac:dyDescent="0.25">
      <c r="B34" s="105"/>
      <c r="C34" s="106"/>
      <c r="D34" s="162" t="s">
        <v>58</v>
      </c>
      <c r="E34" s="162"/>
      <c r="F34" s="162"/>
      <c r="G34" s="162"/>
      <c r="H34" s="162"/>
      <c r="I34" s="162"/>
      <c r="J34" s="162"/>
      <c r="K34" s="162"/>
      <c r="L34" s="162"/>
      <c r="M34" s="162"/>
      <c r="N34" s="162"/>
      <c r="O34" s="162"/>
      <c r="P34" s="163"/>
      <c r="R34" s="11"/>
      <c r="S34" s="11"/>
      <c r="T34" s="11"/>
    </row>
    <row r="35" spans="2:20" ht="16.5" customHeight="1" x14ac:dyDescent="0.25">
      <c r="B35" s="105"/>
      <c r="C35" s="106"/>
      <c r="D35" s="162" t="s">
        <v>83</v>
      </c>
      <c r="E35" s="162"/>
      <c r="F35" s="162"/>
      <c r="G35" s="162"/>
      <c r="H35" s="162"/>
      <c r="I35" s="162"/>
      <c r="J35" s="162"/>
      <c r="K35" s="162"/>
      <c r="L35" s="162"/>
      <c r="M35" s="162"/>
      <c r="N35" s="162"/>
      <c r="O35" s="162"/>
      <c r="P35" s="163"/>
      <c r="R35" s="11"/>
      <c r="S35" s="11"/>
      <c r="T35" s="11"/>
    </row>
    <row r="36" spans="2:20" ht="15" customHeight="1" thickBot="1" x14ac:dyDescent="0.3">
      <c r="B36" s="111"/>
      <c r="C36" s="112"/>
      <c r="D36" s="164" t="s">
        <v>84</v>
      </c>
      <c r="E36" s="164"/>
      <c r="F36" s="164"/>
      <c r="G36" s="164"/>
      <c r="H36" s="164"/>
      <c r="I36" s="164"/>
      <c r="J36" s="164"/>
      <c r="K36" s="164"/>
      <c r="L36" s="164"/>
      <c r="M36" s="164"/>
      <c r="N36" s="164"/>
      <c r="O36" s="164"/>
      <c r="P36" s="165"/>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2017-03-12T02:45:17Z</cp:lastPrinted>
  <dcterms:created xsi:type="dcterms:W3CDTF">1996-10-14T23:33:28Z</dcterms:created>
  <dcterms:modified xsi:type="dcterms:W3CDTF">2017-04-26T09:00:52Z</dcterms:modified>
</cp:coreProperties>
</file>