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BR'!$A$25:$N$219</definedName>
    <definedName name="_xlnm._FilterDatabase" localSheetId="0" hidden="1">'TH-MV'!$A$16:$Q$102</definedName>
    <definedName name="Dong">IF(Loai=#REF!,ROW(Loai)-1,"")</definedName>
    <definedName name="Dong1">IF(Loai1=#REF!,ROW(Loai1)-1,"")</definedName>
    <definedName name="DSBR">'Huong dan BR'!$R$2:$S$65</definedName>
    <definedName name="DSMV">'Huong dan MV'!$R$2:$T$50</definedName>
    <definedName name="Loai">OFFSET('TH-MV'!$M$17,,,COUNTA('TH-MV'!$M$17:$M$38746))</definedName>
    <definedName name="Loai1">OFFSET('TH - BR'!$L$26,,,COUNTA('[1]TH-BR'!$L$18:$M$38745))</definedName>
    <definedName name="_xlnm.Print_Area" localSheetId="1">'TH - BR'!$B$1:$L$232</definedName>
    <definedName name="_xlnm.Print_Area" localSheetId="0">'TH-MV'!$B$1:$M$121</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M14" i="16" l="1"/>
  <c r="N14" i="15"/>
  <c r="H24" i="15" l="1"/>
  <c r="B184" i="16" l="1"/>
  <c r="H184" i="16"/>
  <c r="B185" i="16"/>
  <c r="H185" i="16"/>
  <c r="B186" i="16"/>
  <c r="H186" i="16"/>
  <c r="B187" i="16"/>
  <c r="H187" i="16"/>
  <c r="B188" i="16"/>
  <c r="H188" i="16"/>
  <c r="B189" i="16"/>
  <c r="H189" i="16"/>
  <c r="B190" i="16"/>
  <c r="H190" i="16"/>
  <c r="B191" i="16"/>
  <c r="H191" i="16"/>
  <c r="B192" i="16"/>
  <c r="H192" i="16"/>
  <c r="B193" i="16"/>
  <c r="H193" i="16"/>
  <c r="B194" i="16"/>
  <c r="H194" i="16"/>
  <c r="B195" i="16"/>
  <c r="H195" i="16"/>
  <c r="B196" i="16"/>
  <c r="H196" i="16"/>
  <c r="B197" i="16"/>
  <c r="H197" i="16"/>
  <c r="B198" i="16"/>
  <c r="H198" i="16"/>
  <c r="B199" i="16"/>
  <c r="H199" i="16"/>
  <c r="B200" i="16"/>
  <c r="H200" i="16"/>
  <c r="B201" i="16"/>
  <c r="H201" i="16"/>
  <c r="B202" i="16"/>
  <c r="H202" i="16"/>
  <c r="B203" i="16"/>
  <c r="H203" i="16"/>
  <c r="B204" i="16"/>
  <c r="H204" i="16"/>
  <c r="B205" i="16"/>
  <c r="H205" i="16"/>
  <c r="B206" i="16"/>
  <c r="H206" i="16"/>
  <c r="B207" i="16"/>
  <c r="H207" i="16"/>
  <c r="B208" i="16"/>
  <c r="H208" i="16"/>
  <c r="B209" i="16"/>
  <c r="H209" i="16"/>
  <c r="B210" i="16"/>
  <c r="H210" i="16"/>
  <c r="B211" i="16"/>
  <c r="H211" i="16"/>
  <c r="B212" i="16"/>
  <c r="H212" i="16"/>
  <c r="B213" i="16"/>
  <c r="H213" i="16"/>
  <c r="B214" i="16"/>
  <c r="H214" i="16"/>
  <c r="B215" i="16"/>
  <c r="H215" i="16"/>
  <c r="B216" i="16"/>
  <c r="H216" i="16"/>
  <c r="B217" i="16"/>
  <c r="H217" i="16"/>
  <c r="B218" i="16"/>
  <c r="H218" i="16"/>
  <c r="B219" i="16"/>
  <c r="H219" i="16"/>
  <c r="I229" i="16" l="1"/>
  <c r="J118" i="15"/>
  <c r="B7" i="15" l="1"/>
  <c r="H101" i="15" l="1"/>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80" i="15"/>
  <c r="D80" i="15"/>
  <c r="B80" i="15"/>
  <c r="H79" i="15"/>
  <c r="D79" i="15"/>
  <c r="B79" i="15"/>
  <c r="H78" i="15"/>
  <c r="D78" i="15"/>
  <c r="B78"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B7" i="16" l="1"/>
  <c r="J103" i="15"/>
  <c r="H116" i="15" s="1"/>
  <c r="H55" i="15"/>
  <c r="H56" i="15"/>
  <c r="H57" i="15"/>
  <c r="H58" i="15"/>
  <c r="H59" i="15"/>
  <c r="H60" i="15"/>
  <c r="H61" i="15"/>
  <c r="H62" i="15"/>
  <c r="H63" i="15"/>
  <c r="H64" i="15"/>
  <c r="H65" i="15"/>
  <c r="H66" i="15"/>
  <c r="H67" i="15"/>
  <c r="H68" i="15"/>
  <c r="H69" i="15"/>
  <c r="H70" i="15"/>
  <c r="H71" i="15"/>
  <c r="H72" i="15"/>
  <c r="H73" i="15"/>
  <c r="H74" i="15"/>
  <c r="H75" i="15"/>
  <c r="H76" i="15"/>
  <c r="H77"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102" i="15"/>
  <c r="B18" i="15"/>
  <c r="B19" i="15"/>
  <c r="B20" i="15"/>
  <c r="B21" i="15"/>
  <c r="B22" i="15"/>
  <c r="B17" i="15"/>
  <c r="K221" i="16"/>
  <c r="H227" i="16" s="1"/>
  <c r="J221" i="16"/>
  <c r="H226" i="16" s="1"/>
  <c r="L103" i="15"/>
  <c r="H117"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H20" i="15"/>
  <c r="H21" i="15"/>
  <c r="H22" i="15"/>
  <c r="H23"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List>
</comments>
</file>

<file path=xl/sharedStrings.xml><?xml version="1.0" encoding="utf-8"?>
<sst xmlns="http://schemas.openxmlformats.org/spreadsheetml/2006/main" count="1679" uniqueCount="508">
  <si>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</si>
  <si>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</si>
  <si>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</si>
  <si>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</si>
  <si>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</si>
  <si>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</si>
  <si>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</si>
  <si>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</si>
  <si>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</si>
  <si>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</si>
  <si>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</si>
  <si>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</si>
  <si>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</si>
  <si>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</si>
  <si>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</si>
  <si>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</si>
  <si>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</si>
  <si>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</si>
  <si>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</si>
  <si>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</si>
  <si>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</si>
  <si>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</si>
  <si>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</si>
  <si>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</si>
  <si>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</si>
  <si>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</si>
  <si>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</si>
  <si>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</si>
  <si>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</si>
  <si>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</si>
  <si>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</si>
  <si>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</si>
  <si>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</si>
  <si>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</si>
  <si>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</si>
  <si>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</si>
  <si>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</si>
  <si>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</si>
  <si>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</si>
  <si>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</si>
  <si>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</si>
  <si>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</si>
  <si>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</si>
  <si>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</si>
  <si>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</si>
  <si>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</si>
  <si>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</si>
  <si>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</si>
  <si>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</si>
  <si>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</si>
  <si>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</si>
  <si>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</si>
  <si>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</si>
  <si>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</si>
  <si>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</si>
  <si>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</si>
  <si>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</si>
  <si>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</si>
  <si>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</si>
  <si>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</si>
  <si>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</si>
  <si>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</si>
  <si>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</si>
  <si>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</si>
  <si>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</si>
  <si>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</si>
  <si>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</si>
  <si>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</si>
  <si>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</si>
  <si>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</si>
  <si>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</si>
  <si>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</si>
  <si>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</si>
  <si>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</si>
  <si>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</si>
  <si>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</si>
  <si>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</si>
  <si>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</si>
  <si>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</si>
  <si>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</si>
  <si>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</si>
  <si>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</si>
  <si>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</si>
  <si>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</si>
  <si>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</si>
  <si>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</si>
  <si>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</si>
  <si>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</si>
  <si>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</si>
  <si>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</si>
  <si>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0301600032</t>
  </si>
  <si>
    <t>Cty TNHH Tân Hải Hòa</t>
  </si>
  <si>
    <t>Cty TNHH Thiên Thành</t>
  </si>
  <si>
    <t>Cty TNHH Cao Nghệ Vina</t>
  </si>
  <si>
    <t>Cty TNHH TM DV Phi Nguyễn</t>
  </si>
  <si>
    <t>0302088113</t>
  </si>
  <si>
    <t>0305135072</t>
  </si>
  <si>
    <t>0305811563</t>
  </si>
  <si>
    <t>Cty TNHH SX TM Nhựa Đại Dương</t>
  </si>
  <si>
    <t>0304221106</t>
  </si>
  <si>
    <t>0302020771</t>
  </si>
  <si>
    <t>Cty TNHH Bao Bì Uy Tín</t>
  </si>
  <si>
    <t>1100934340</t>
  </si>
  <si>
    <t>0305929759</t>
  </si>
  <si>
    <t>Cty TNHH Thức Ăn Chăn Nuôi Kyodo Sojitz</t>
  </si>
  <si>
    <t>1101396102</t>
  </si>
  <si>
    <t>0304449855</t>
  </si>
  <si>
    <t>Cty TNHH Sakata Inx Việt Nam</t>
  </si>
  <si>
    <t>Tiền điện</t>
  </si>
  <si>
    <t>DNTN SX-TM-DV Dây Đông Nam</t>
  </si>
  <si>
    <t>Kẽm đóng bao bì</t>
  </si>
  <si>
    <t>Dây nylon</t>
  </si>
  <si>
    <t>Giấy tấm</t>
  </si>
  <si>
    <t>Giấy 5 lớp</t>
  </si>
  <si>
    <t>Cty TNHH TM DV An Vinh</t>
  </si>
  <si>
    <t>Cty CP Tuấn Ân Long An</t>
  </si>
  <si>
    <t>Người nộp thuế: CÔNG TY TNHH SX TM KIM DUNG PHÁT</t>
  </si>
  <si>
    <t>Mã số thuế: 0310686815</t>
  </si>
  <si>
    <t>0000121</t>
  </si>
  <si>
    <t>0000126</t>
  </si>
  <si>
    <t>Cty CP Thực Phẩm Dinh Dưỡng Hoàng Trung Kha</t>
  </si>
  <si>
    <t xml:space="preserve">Cty TNHH Tân Mậu Hưng </t>
  </si>
  <si>
    <t>Cty TNHH XNK CBTP Hoàng Thiên Hương</t>
  </si>
  <si>
    <t>Cty CP Nam Đô</t>
  </si>
  <si>
    <t>Cty CP SX TM Khai Thông</t>
  </si>
  <si>
    <t>Cty TNHH Nhựa Hưng Phú</t>
  </si>
  <si>
    <t>Cty CP XNK Dầu Nhờn Hà Nội</t>
  </si>
  <si>
    <t xml:space="preserve">Viễn Thông TPHCM </t>
  </si>
  <si>
    <t>0000497</t>
  </si>
  <si>
    <t>0000279</t>
  </si>
  <si>
    <t>0000282</t>
  </si>
  <si>
    <t>0000295</t>
  </si>
  <si>
    <t>0000297</t>
  </si>
  <si>
    <t>Cty TNHH Thành Đồng</t>
  </si>
  <si>
    <t>Thùng carton</t>
  </si>
  <si>
    <t>Q3</t>
  </si>
  <si>
    <t>Q4</t>
  </si>
  <si>
    <t>0009533</t>
  </si>
  <si>
    <t>0001091</t>
  </si>
  <si>
    <t>0001435</t>
  </si>
  <si>
    <t>0001506</t>
  </si>
  <si>
    <t>0002835</t>
  </si>
  <si>
    <t>0005182</t>
  </si>
  <si>
    <t>0103498</t>
  </si>
  <si>
    <t>3167707; 0001727</t>
  </si>
  <si>
    <t>0000993</t>
  </si>
  <si>
    <t>0005687</t>
  </si>
  <si>
    <t>0005737</t>
  </si>
  <si>
    <t>3747697</t>
  </si>
  <si>
    <t>0006325</t>
  </si>
  <si>
    <t>0006768</t>
  </si>
  <si>
    <t>1002599; 1002600</t>
  </si>
  <si>
    <t>0007870</t>
  </si>
  <si>
    <t>0007965</t>
  </si>
  <si>
    <t>0008033</t>
  </si>
  <si>
    <t>0008171</t>
  </si>
  <si>
    <t>0468630; 0468631;0468632</t>
  </si>
  <si>
    <t>0746206</t>
  </si>
  <si>
    <t>0009345</t>
  </si>
  <si>
    <t>1754060</t>
  </si>
  <si>
    <t>0156695</t>
  </si>
  <si>
    <t>1008882; 1008883; 1008885</t>
  </si>
  <si>
    <t>0009907</t>
  </si>
  <si>
    <t>0005559</t>
  </si>
  <si>
    <t>0000005</t>
  </si>
  <si>
    <t>0165007</t>
  </si>
  <si>
    <t>0000626</t>
  </si>
  <si>
    <t>0000012</t>
  </si>
  <si>
    <t>0001017</t>
  </si>
  <si>
    <t>0000016</t>
  </si>
  <si>
    <t>0390269</t>
  </si>
  <si>
    <t>Cty Điện Lực TPHCM</t>
  </si>
  <si>
    <t>Cty TNHH TM DV Công Nghệ Gia Khang</t>
  </si>
  <si>
    <t>Cty CP Thế Giới Di Động</t>
  </si>
  <si>
    <t>Cty CP Phát Hành Sách TPHCM</t>
  </si>
  <si>
    <t>Cty TNHH Kim Nhi H . Đ</t>
  </si>
  <si>
    <t>DNTN SX TM XNK Khang Thịnh Phước</t>
  </si>
  <si>
    <t>Cty TNHH MTV Thương Mại Kỳ Duyên</t>
  </si>
  <si>
    <t>Mực in</t>
  </si>
  <si>
    <t>Cước dịch vụ viễn thông</t>
  </si>
  <si>
    <t>Chi phí chứng thư số</t>
  </si>
  <si>
    <t>Ipad 4 Retina Wifi</t>
  </si>
  <si>
    <t>Văn phòng phẩm</t>
  </si>
  <si>
    <t>Chi phí tiếp khách</t>
  </si>
  <si>
    <t>Băng keo</t>
  </si>
  <si>
    <t>0002580</t>
  </si>
  <si>
    <t>0001090</t>
  </si>
  <si>
    <t>Cty TNHH Thành Thành Dũng</t>
  </si>
  <si>
    <t>Cty TNHH SX Thương Mại A.M.I</t>
  </si>
  <si>
    <t>Keo sữa Polymul</t>
  </si>
  <si>
    <t>0001572</t>
  </si>
  <si>
    <t>0001579</t>
  </si>
  <si>
    <t>0001585</t>
  </si>
  <si>
    <t>0001595</t>
  </si>
  <si>
    <t>0001596</t>
  </si>
  <si>
    <t>0001600</t>
  </si>
  <si>
    <t>0001606</t>
  </si>
  <si>
    <t>0001609</t>
  </si>
  <si>
    <t>0001623</t>
  </si>
  <si>
    <t>0001631</t>
  </si>
  <si>
    <t>0001636</t>
  </si>
  <si>
    <t>0001646</t>
  </si>
  <si>
    <t>0001665</t>
  </si>
  <si>
    <t>0001681</t>
  </si>
  <si>
    <t>0001688</t>
  </si>
  <si>
    <t>0001689</t>
  </si>
  <si>
    <t>0001692</t>
  </si>
  <si>
    <t>0000444</t>
  </si>
  <si>
    <t>0000461</t>
  </si>
  <si>
    <t>0000473</t>
  </si>
  <si>
    <t>0000475</t>
  </si>
  <si>
    <t>0000484</t>
  </si>
  <si>
    <t>0000491</t>
  </si>
  <si>
    <t>0000524</t>
  </si>
  <si>
    <t>0000528</t>
  </si>
  <si>
    <t>0001482</t>
  </si>
  <si>
    <t>0001558</t>
  </si>
  <si>
    <t>0001568</t>
  </si>
  <si>
    <t>0001577</t>
  </si>
  <si>
    <t>0001587</t>
  </si>
  <si>
    <t>0001344</t>
  </si>
  <si>
    <t>0001394</t>
  </si>
  <si>
    <t>0001400</t>
  </si>
  <si>
    <t>0001417</t>
  </si>
  <si>
    <t>0001426</t>
  </si>
  <si>
    <t>0001437</t>
  </si>
  <si>
    <t>0006898</t>
  </si>
  <si>
    <t>0006907</t>
  </si>
  <si>
    <t>0000123</t>
  </si>
  <si>
    <t>0007225</t>
  </si>
  <si>
    <t>0007253</t>
  </si>
  <si>
    <t>0007273</t>
  </si>
  <si>
    <t>0007303</t>
  </si>
  <si>
    <t>0007311</t>
  </si>
  <si>
    <t>0007330</t>
  </si>
  <si>
    <t>Cty TNHH SX-TM Hiệp Nguyên</t>
  </si>
  <si>
    <t>Cty TNHH SX-TM-DV Trường An</t>
  </si>
  <si>
    <t>Cty TNHH TM DV Đức Trịnh</t>
  </si>
  <si>
    <t>Cty TNHH Phúc Tiến</t>
  </si>
  <si>
    <t>Cty TNHH TM Giấy Tiến Thành</t>
  </si>
  <si>
    <t>Giấy 3 lớp</t>
  </si>
  <si>
    <t>0000262</t>
  </si>
  <si>
    <t>0000263</t>
  </si>
  <si>
    <t>0000264</t>
  </si>
  <si>
    <t>0000265</t>
  </si>
  <si>
    <t>0000266</t>
  </si>
  <si>
    <t>0000267</t>
  </si>
  <si>
    <t>0000268</t>
  </si>
  <si>
    <t>0000269</t>
  </si>
  <si>
    <t>0000270</t>
  </si>
  <si>
    <t>0000271</t>
  </si>
  <si>
    <t>0000272</t>
  </si>
  <si>
    <t>0000273</t>
  </si>
  <si>
    <t>0000274</t>
  </si>
  <si>
    <t>0000275</t>
  </si>
  <si>
    <t>0000276</t>
  </si>
  <si>
    <t>0000277</t>
  </si>
  <si>
    <t>0000278</t>
  </si>
  <si>
    <t>0000280</t>
  </si>
  <si>
    <t>0000281</t>
  </si>
  <si>
    <t>0000283</t>
  </si>
  <si>
    <t>0000284</t>
  </si>
  <si>
    <t>0000285</t>
  </si>
  <si>
    <t>0000287</t>
  </si>
  <si>
    <t>0000288</t>
  </si>
  <si>
    <t>0000290</t>
  </si>
  <si>
    <t>0000291</t>
  </si>
  <si>
    <t>0000292</t>
  </si>
  <si>
    <t>0000293</t>
  </si>
  <si>
    <t>0000294</t>
  </si>
  <si>
    <t>0000296</t>
  </si>
  <si>
    <t>0000298</t>
  </si>
  <si>
    <t>0000299</t>
  </si>
  <si>
    <t>0000300</t>
  </si>
  <si>
    <t>0000302</t>
  </si>
  <si>
    <t>0000303</t>
  </si>
  <si>
    <t>0000304</t>
  </si>
  <si>
    <t>0000305</t>
  </si>
  <si>
    <t>0000306</t>
  </si>
  <si>
    <t>0000307</t>
  </si>
  <si>
    <t>0000308</t>
  </si>
  <si>
    <t>0000310</t>
  </si>
  <si>
    <t>0000311</t>
  </si>
  <si>
    <t>0000312</t>
  </si>
  <si>
    <t>0000313</t>
  </si>
  <si>
    <t>0000314</t>
  </si>
  <si>
    <t>0000315</t>
  </si>
  <si>
    <t>0000317</t>
  </si>
  <si>
    <t>0000318</t>
  </si>
  <si>
    <t>0000319</t>
  </si>
  <si>
    <t>0000320</t>
  </si>
  <si>
    <t>0000321</t>
  </si>
  <si>
    <t>0000323</t>
  </si>
  <si>
    <t>0000324</t>
  </si>
  <si>
    <t>0000326</t>
  </si>
  <si>
    <t>0000328</t>
  </si>
  <si>
    <t>0000329</t>
  </si>
  <si>
    <t>0000330</t>
  </si>
  <si>
    <t>0000331</t>
  </si>
  <si>
    <t>0000332</t>
  </si>
  <si>
    <t>0000333</t>
  </si>
  <si>
    <t>0000335</t>
  </si>
  <si>
    <t>0000336</t>
  </si>
  <si>
    <t>0000337</t>
  </si>
  <si>
    <t>0000338</t>
  </si>
  <si>
    <t>0000343</t>
  </si>
  <si>
    <t>0000344</t>
  </si>
  <si>
    <t>0000345</t>
  </si>
  <si>
    <t>0000346</t>
  </si>
  <si>
    <t>0000348</t>
  </si>
  <si>
    <t>0000349</t>
  </si>
  <si>
    <t>0000350</t>
  </si>
  <si>
    <t>0000353</t>
  </si>
  <si>
    <t>0000354</t>
  </si>
  <si>
    <t>0000355</t>
  </si>
  <si>
    <t>0000356</t>
  </si>
  <si>
    <t>0000357</t>
  </si>
  <si>
    <t>0000358</t>
  </si>
  <si>
    <t>0000359</t>
  </si>
  <si>
    <t>0000360</t>
  </si>
  <si>
    <t>0000362</t>
  </si>
  <si>
    <t>0000363</t>
  </si>
  <si>
    <t>0000364</t>
  </si>
  <si>
    <t>0000366</t>
  </si>
  <si>
    <t>0000367</t>
  </si>
  <si>
    <t>0000368</t>
  </si>
  <si>
    <t>0000369</t>
  </si>
  <si>
    <t>0000370</t>
  </si>
  <si>
    <t>0000371</t>
  </si>
  <si>
    <t>0000372</t>
  </si>
  <si>
    <t>0000373</t>
  </si>
  <si>
    <t>0000374</t>
  </si>
  <si>
    <t>0000375</t>
  </si>
  <si>
    <t>0000376</t>
  </si>
  <si>
    <t>0000377</t>
  </si>
  <si>
    <t>0000379</t>
  </si>
  <si>
    <t>0000381</t>
  </si>
  <si>
    <t>0000383</t>
  </si>
  <si>
    <t>0000384</t>
  </si>
  <si>
    <t>0000385</t>
  </si>
  <si>
    <t>0000388</t>
  </si>
  <si>
    <t>0000389</t>
  </si>
  <si>
    <t>0000390</t>
  </si>
  <si>
    <t>0000391</t>
  </si>
  <si>
    <t>0000393</t>
  </si>
  <si>
    <t>0000395</t>
  </si>
  <si>
    <t>0000394</t>
  </si>
  <si>
    <t>0000396</t>
  </si>
  <si>
    <t>0000397</t>
  </si>
  <si>
    <t>0000398</t>
  </si>
  <si>
    <t>0000399</t>
  </si>
  <si>
    <t>0000400</t>
  </si>
  <si>
    <t>0000401</t>
  </si>
  <si>
    <t>0000402</t>
  </si>
  <si>
    <t>0000403</t>
  </si>
  <si>
    <t>0000404</t>
  </si>
  <si>
    <t>0000406</t>
  </si>
  <si>
    <t>0000407</t>
  </si>
  <si>
    <t>0000408</t>
  </si>
  <si>
    <t>0000409</t>
  </si>
  <si>
    <t>0000411</t>
  </si>
  <si>
    <t>0000412</t>
  </si>
  <si>
    <t>0000413</t>
  </si>
  <si>
    <t>0000414</t>
  </si>
  <si>
    <t>0000417</t>
  </si>
  <si>
    <t>0000418</t>
  </si>
  <si>
    <t>0000419</t>
  </si>
  <si>
    <t>0000420</t>
  </si>
  <si>
    <t>0000421</t>
  </si>
  <si>
    <t>0000422</t>
  </si>
  <si>
    <t>0000423</t>
  </si>
  <si>
    <t>0000424</t>
  </si>
  <si>
    <t>0000427</t>
  </si>
  <si>
    <t>0000428</t>
  </si>
  <si>
    <t>0000429</t>
  </si>
  <si>
    <t>0000430</t>
  </si>
  <si>
    <t>0000431</t>
  </si>
  <si>
    <t>0000432</t>
  </si>
  <si>
    <t>0000433</t>
  </si>
  <si>
    <t>0000434</t>
  </si>
  <si>
    <t>0000435</t>
  </si>
  <si>
    <t>0000436</t>
  </si>
  <si>
    <t>0000437</t>
  </si>
  <si>
    <t>0000438</t>
  </si>
  <si>
    <t>0000439</t>
  </si>
  <si>
    <t>0000440</t>
  </si>
  <si>
    <t>0000441</t>
  </si>
  <si>
    <t>0000445</t>
  </si>
  <si>
    <t>0000446</t>
  </si>
  <si>
    <t>0000447</t>
  </si>
  <si>
    <t>0000448</t>
  </si>
  <si>
    <t>0000450</t>
  </si>
  <si>
    <t>0000451</t>
  </si>
  <si>
    <t>0000452</t>
  </si>
  <si>
    <t>0000453</t>
  </si>
  <si>
    <t>0000454</t>
  </si>
  <si>
    <t>0000455</t>
  </si>
  <si>
    <t>0000458</t>
  </si>
  <si>
    <t>0000459</t>
  </si>
  <si>
    <t>0000460</t>
  </si>
  <si>
    <t>0000462</t>
  </si>
  <si>
    <t>0000463</t>
  </si>
  <si>
    <t>0000464</t>
  </si>
  <si>
    <t>0000465</t>
  </si>
  <si>
    <t>0000466</t>
  </si>
  <si>
    <t>0000467</t>
  </si>
  <si>
    <t>0000468</t>
  </si>
  <si>
    <t>0000469</t>
  </si>
  <si>
    <t>0000470</t>
  </si>
  <si>
    <t>0000471</t>
  </si>
  <si>
    <t>0000472</t>
  </si>
  <si>
    <t>0000474</t>
  </si>
  <si>
    <t>0000478</t>
  </si>
  <si>
    <t>0000479</t>
  </si>
  <si>
    <t>0000481</t>
  </si>
  <si>
    <t>0000482</t>
  </si>
  <si>
    <t>0000485</t>
  </si>
  <si>
    <t>0000486</t>
  </si>
  <si>
    <t>0000487</t>
  </si>
  <si>
    <t>0000489</t>
  </si>
  <si>
    <t>0000490</t>
  </si>
  <si>
    <t>0000492</t>
  </si>
  <si>
    <t>0000493</t>
  </si>
  <si>
    <t>0000494</t>
  </si>
  <si>
    <t>0000495</t>
  </si>
  <si>
    <t>0000498</t>
  </si>
  <si>
    <t>Cty TNHH MTV Đệ Đông</t>
  </si>
  <si>
    <t>Cty TNHH TM DV SX May Mặc XNK Xuân Mai</t>
  </si>
  <si>
    <t>Cty TNHH SX TM DV Natural Rendez - Vous</t>
  </si>
  <si>
    <t>Cty TNHH TM KT Quang Bào</t>
  </si>
  <si>
    <t>Cty TNHH TNDV SX in Bao Bì Tân Đông Hưng</t>
  </si>
  <si>
    <t>Cty TNHH SX TMDV SaLe Diêng ViNa</t>
  </si>
  <si>
    <t>Cty CP mỹ phẩm Phúc Ân</t>
  </si>
  <si>
    <t>Cty TNHH SX DVTM Vạn Vạn Thông</t>
  </si>
  <si>
    <t>Cty TNHH TM &amp; Bao Bì Sài Gòn</t>
  </si>
  <si>
    <t>Cty TNHH CN Cau Su - Nhựa Độc Lập</t>
  </si>
  <si>
    <t>Chi nhánh Cty CP Armephaco-xi nghiep dược phẩm 150</t>
  </si>
  <si>
    <t>Cty TNHH Bao Bì Thảo Việt</t>
  </si>
  <si>
    <t>Cty CP TP QT Long Phụng</t>
  </si>
  <si>
    <t>Cty TNHH đầu tư SX TM Kim Long Phát</t>
  </si>
  <si>
    <t>Cty TNHH đầu tư Phương My</t>
  </si>
  <si>
    <t>Cty TNHH SX TM Sài Gòn Mì</t>
  </si>
  <si>
    <t>Cty CP Đại Đồng Tiến</t>
  </si>
  <si>
    <t>Cty liên doanh WUFENG VN</t>
  </si>
  <si>
    <t>Cty TNHH Doanh Thuận Phát</t>
  </si>
  <si>
    <t>Cty TNHH CN TM Việt Nhật</t>
  </si>
  <si>
    <t>0302561555</t>
  </si>
  <si>
    <t>0310669746</t>
  </si>
  <si>
    <t>1100782190</t>
  </si>
  <si>
    <t>0300765190</t>
  </si>
  <si>
    <t>0307586024</t>
  </si>
  <si>
    <t>0310999127</t>
  </si>
  <si>
    <t>0101210934</t>
  </si>
  <si>
    <t>01GTKT3/001</t>
  </si>
  <si>
    <t>KP/11P</t>
  </si>
  <si>
    <t>AA/11P</t>
  </si>
  <si>
    <t>0303177976</t>
  </si>
  <si>
    <t>AA/2010T</t>
  </si>
  <si>
    <t>0300954529</t>
  </si>
  <si>
    <t>3701797847</t>
  </si>
  <si>
    <t>TD/11P</t>
  </si>
  <si>
    <t>0300951119-001</t>
  </si>
  <si>
    <t>AB/11T</t>
  </si>
  <si>
    <t xml:space="preserve">0311746697        </t>
  </si>
  <si>
    <t xml:space="preserve">0310936800        </t>
  </si>
  <si>
    <t>0305645034</t>
  </si>
  <si>
    <t>0312045599</t>
  </si>
  <si>
    <t>0302216446</t>
  </si>
  <si>
    <t>0301444432</t>
  </si>
  <si>
    <t>0302629524</t>
  </si>
  <si>
    <t>HN/12P</t>
  </si>
  <si>
    <t>0100109191-003</t>
  </si>
  <si>
    <t>1101272587</t>
  </si>
  <si>
    <t>0302587218</t>
  </si>
  <si>
    <t>0311575716</t>
  </si>
  <si>
    <t>0312278593</t>
  </si>
  <si>
    <t>0310622000</t>
  </si>
  <si>
    <t>0304690411</t>
  </si>
  <si>
    <t>0310551078</t>
  </si>
  <si>
    <t>0301798230</t>
  </si>
  <si>
    <t>0303530207</t>
  </si>
  <si>
    <t>0302279936</t>
  </si>
  <si>
    <t>TA/12P</t>
  </si>
  <si>
    <t xml:space="preserve">0304553045        </t>
  </si>
  <si>
    <t>0312047388</t>
  </si>
  <si>
    <t>GK/13P</t>
  </si>
  <si>
    <t>AC/13P</t>
  </si>
  <si>
    <t>3603069247</t>
  </si>
  <si>
    <t>0302474990</t>
  </si>
  <si>
    <t>0305972426</t>
  </si>
  <si>
    <t>DT/13P</t>
  </si>
  <si>
    <t>1100767594</t>
  </si>
  <si>
    <t>PT/11P</t>
  </si>
  <si>
    <t>0304132047</t>
  </si>
  <si>
    <t>AA/13P</t>
  </si>
  <si>
    <t>0312103177</t>
  </si>
  <si>
    <t>TT/13P</t>
  </si>
  <si>
    <t>0312268002</t>
  </si>
  <si>
    <t>LT/13P</t>
  </si>
  <si>
    <t>0309202072</t>
  </si>
  <si>
    <t>KD/13P</t>
  </si>
  <si>
    <t>0312264456</t>
  </si>
  <si>
    <t>AV/13T</t>
  </si>
  <si>
    <t>0309484691</t>
  </si>
  <si>
    <t>TP/13P</t>
  </si>
  <si>
    <t>0303217354</t>
  </si>
  <si>
    <t>0303139681</t>
  </si>
  <si>
    <t>KN/13P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</si>
</sst>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0"/>
      <color rgb="FFFF0000"/>
      <name val="Times New Roman"/>
      <family val="1"/>
    </font>
    <font>
      <sz val="1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6">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0" applyFont="1" applyAlignment="1">
      <alignment horizontal="center" vertical="center"/>
    </xf>
    <xf numFmtId="49" fontId="6" fillId="0" borderId="20" xfId="0" applyNumberFormat="1" applyFont="1" applyBorder="1" applyAlignment="1">
      <alignment vertical="center"/>
    </xf>
    <xf numFmtId="49" fontId="6" fillId="0" borderId="21"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2" xfId="4" applyNumberFormat="1" applyFont="1" applyBorder="1" applyAlignment="1">
      <alignment vertical="center" wrapText="1"/>
    </xf>
    <xf numFmtId="49" fontId="8" fillId="0" borderId="23" xfId="4" applyNumberFormat="1" applyFont="1" applyBorder="1" applyAlignment="1">
      <alignment vertical="center" wrapText="1"/>
    </xf>
    <xf numFmtId="49" fontId="8" fillId="0" borderId="9" xfId="4" applyNumberFormat="1" applyFont="1" applyBorder="1" applyAlignment="1">
      <alignment horizontal="center" vertical="center" wrapText="1"/>
    </xf>
    <xf numFmtId="3" fontId="6" fillId="0" borderId="10" xfId="1" applyNumberFormat="1" applyFont="1" applyBorder="1" applyAlignment="1">
      <alignment vertical="center" wrapText="1"/>
    </xf>
    <xf numFmtId="3" fontId="6" fillId="0" borderId="10" xfId="1" applyNumberFormat="1" applyFont="1" applyBorder="1" applyAlignment="1">
      <alignment horizontal="right" vertical="center" wrapText="1"/>
    </xf>
    <xf numFmtId="165" fontId="6" fillId="0" borderId="0" xfId="0" applyNumberFormat="1" applyFont="1" applyAlignment="1">
      <alignment vertical="center"/>
    </xf>
    <xf numFmtId="165" fontId="12" fillId="0" borderId="10" xfId="0" applyNumberFormat="1" applyFont="1" applyFill="1" applyBorder="1" applyAlignment="1">
      <alignment vertical="center"/>
    </xf>
    <xf numFmtId="165" fontId="13" fillId="0" borderId="10" xfId="4" applyNumberFormat="1" applyFont="1" applyFill="1" applyBorder="1" applyAlignment="1">
      <alignment vertical="center"/>
    </xf>
    <xf numFmtId="165" fontId="13" fillId="0" borderId="10" xfId="0" applyNumberFormat="1" applyFont="1" applyFill="1" applyBorder="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19"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19"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6" xfId="4" applyFont="1" applyBorder="1" applyAlignment="1">
      <alignment horizontal="center" vertical="center"/>
    </xf>
    <xf numFmtId="0" fontId="8" fillId="0" borderId="17" xfId="4" applyFont="1" applyBorder="1" applyAlignment="1">
      <alignment horizontal="center" vertical="center"/>
    </xf>
    <xf numFmtId="0" fontId="8" fillId="0" borderId="18"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122"/>
  <sheetViews>
    <sheetView topLeftCell="A12" zoomScale="90" zoomScaleNormal="90" workbookViewId="0">
      <pane ySplit="5" topLeftCell="A17" activePane="bottomLeft" state="frozen"/>
      <selection activeCell="A12" sqref="A12"/>
      <selection pane="bottomLeft" activeCell="J45" sqref="J45"/>
    </sheetView>
  </sheetViews>
  <sheetFormatPr defaultRowHeight="15" x14ac:dyDescent="0.25"/>
  <cols>
    <col min="1" max="1" width="2.140625" style="1" customWidth="1"/>
    <col min="2" max="2" width="5.28515625" style="1" customWidth="1"/>
    <col min="3" max="3" width="12.85546875" style="1" hidden="1" customWidth="1"/>
    <col min="4" max="4" width="10.140625" style="1" customWidth="1"/>
    <col min="5" max="5" width="11.5703125" style="1" customWidth="1"/>
    <col min="6" max="6" width="10.140625" style="1" customWidth="1"/>
    <col min="7" max="7" width="43.42578125" style="1" customWidth="1"/>
    <col min="8" max="8" width="15.5703125" style="1" customWidth="1"/>
    <col min="9" max="9" width="36.28515625" style="1" customWidth="1"/>
    <col min="10" max="10" width="14.28515625" style="1" customWidth="1"/>
    <col min="11" max="11" width="5.28515625" style="1" customWidth="1"/>
    <col min="12" max="12" width="14.7109375" style="1" customWidth="1"/>
    <col min="13" max="13" width="6.85546875" style="1" customWidth="1"/>
    <col min="14" max="14" width="9.42578125" style="1" customWidth="1"/>
    <col min="15" max="15" width="6.42578125" style="1" customWidth="1"/>
    <col min="16" max="16" width="9.42578125" style="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7" t="s">
        <v>62</v>
      </c>
      <c r="C4" s="127"/>
      <c r="D4" s="127"/>
      <c r="E4" s="127"/>
      <c r="F4" s="127"/>
      <c r="G4" s="127"/>
      <c r="H4" s="127"/>
      <c r="I4" s="127"/>
      <c r="J4" s="127"/>
      <c r="K4" s="127"/>
      <c r="L4" s="127"/>
      <c r="M4" s="127"/>
    </row>
    <row r="5" spans="1:15" s="36" customFormat="1" hidden="1" x14ac:dyDescent="0.2">
      <c r="A5" s="36" t="s">
        <v>63</v>
      </c>
      <c r="B5" s="128"/>
      <c r="C5" s="128"/>
      <c r="D5" s="128"/>
      <c r="E5" s="128"/>
      <c r="F5" s="128"/>
      <c r="G5" s="128"/>
      <c r="H5" s="128"/>
      <c r="I5" s="128"/>
      <c r="J5" s="128"/>
      <c r="K5" s="128"/>
      <c r="L5" s="128"/>
      <c r="M5" s="128"/>
    </row>
    <row r="6" spans="1:15" s="36" customFormat="1" ht="23.25" customHeight="1" x14ac:dyDescent="0.2">
      <c r="B6" s="129" t="s">
        <v>0</v>
      </c>
      <c r="C6" s="129"/>
      <c r="D6" s="129"/>
      <c r="E6" s="129"/>
      <c r="F6" s="129"/>
      <c r="G6" s="129"/>
      <c r="H6" s="129"/>
      <c r="I6" s="129"/>
      <c r="J6" s="129"/>
      <c r="K6" s="129"/>
      <c r="L6" s="129"/>
      <c r="M6" s="129"/>
    </row>
    <row r="7" spans="1:15" s="36" customFormat="1" x14ac:dyDescent="0.2">
      <c r="B7" s="129" t="str">
        <f>"Kỳ tính thuế: "&amp;IF(LEFT(O14,1)="Q","Quý "&amp;RIGHT(O14,1),"Tháng "&amp;O14)&amp;" Năm "&amp;YEAR(F23)</f>
        <v>Kỳ tính thuế: Tháng 6 Năm 2013</v>
      </c>
      <c r="C7" s="129"/>
      <c r="D7" s="129"/>
      <c r="E7" s="129"/>
      <c r="F7" s="129"/>
      <c r="G7" s="129"/>
      <c r="H7" s="129"/>
      <c r="I7" s="129"/>
      <c r="J7" s="129"/>
      <c r="K7" s="129"/>
      <c r="L7" s="129"/>
      <c r="M7" s="129"/>
    </row>
    <row r="8" spans="1:15" s="36" customFormat="1" x14ac:dyDescent="0.2">
      <c r="B8" s="38"/>
      <c r="C8" s="38"/>
      <c r="D8" s="37"/>
      <c r="E8" s="38"/>
      <c r="F8" s="37"/>
      <c r="G8" s="37"/>
      <c r="H8" s="37"/>
      <c r="I8" s="37"/>
      <c r="K8" s="39"/>
      <c r="M8" s="37"/>
    </row>
    <row r="9" spans="1:15" s="36" customFormat="1" x14ac:dyDescent="0.2">
      <c r="B9" s="14" t="s">
        <v>116</v>
      </c>
    </row>
    <row r="10" spans="1:15" s="36" customFormat="1" x14ac:dyDescent="0.2">
      <c r="B10" s="14" t="s">
        <v>117</v>
      </c>
    </row>
    <row r="11" spans="1:15" s="36" customFormat="1" x14ac:dyDescent="0.2">
      <c r="B11" s="130" t="s">
        <v>1</v>
      </c>
      <c r="C11" s="130"/>
      <c r="D11" s="130"/>
      <c r="E11" s="130"/>
      <c r="F11" s="130"/>
      <c r="G11" s="130"/>
      <c r="H11" s="130"/>
      <c r="I11" s="130"/>
      <c r="J11" s="130"/>
      <c r="K11" s="130"/>
      <c r="L11" s="130"/>
      <c r="M11" s="130"/>
    </row>
    <row r="12" spans="1:15" s="36" customFormat="1" ht="12.75" customHeight="1" x14ac:dyDescent="0.2">
      <c r="B12" s="126" t="s">
        <v>2</v>
      </c>
      <c r="C12" s="115"/>
      <c r="D12" s="124" t="s">
        <v>7</v>
      </c>
      <c r="E12" s="124" t="s">
        <v>8</v>
      </c>
      <c r="F12" s="124" t="s">
        <v>9</v>
      </c>
      <c r="G12" s="124" t="s">
        <v>64</v>
      </c>
      <c r="H12" s="124" t="s">
        <v>65</v>
      </c>
      <c r="I12" s="124" t="s">
        <v>4</v>
      </c>
      <c r="J12" s="124" t="s">
        <v>66</v>
      </c>
      <c r="K12" s="125" t="s">
        <v>67</v>
      </c>
      <c r="L12" s="124" t="s">
        <v>5</v>
      </c>
      <c r="M12" s="124" t="s">
        <v>6</v>
      </c>
    </row>
    <row r="13" spans="1:15" s="36" customFormat="1" ht="4.5" customHeight="1" x14ac:dyDescent="0.2">
      <c r="B13" s="126"/>
      <c r="C13" s="116"/>
      <c r="D13" s="124"/>
      <c r="E13" s="124"/>
      <c r="F13" s="124"/>
      <c r="G13" s="124"/>
      <c r="H13" s="124"/>
      <c r="I13" s="124"/>
      <c r="J13" s="124"/>
      <c r="K13" s="125"/>
      <c r="L13" s="124"/>
      <c r="M13" s="124"/>
    </row>
    <row r="14" spans="1:15" s="36" customFormat="1" ht="35.25" customHeight="1" x14ac:dyDescent="0.2">
      <c r="B14" s="126"/>
      <c r="C14" s="117" t="s">
        <v>43</v>
      </c>
      <c r="D14" s="124"/>
      <c r="E14" s="124"/>
      <c r="F14" s="124"/>
      <c r="G14" s="124"/>
      <c r="H14" s="124"/>
      <c r="I14" s="124"/>
      <c r="J14" s="124"/>
      <c r="K14" s="125"/>
      <c r="L14" s="124"/>
      <c r="M14" s="124"/>
      <c r="N14" s="114" t="str">
        <f>IF(OR($O$14=4,$O$14=6,$O$14=9,$O$14=11),"30",IF($O$14=2,"28","31"))</f>
        <v>30</v>
      </c>
      <c r="O14" s="113">
        <v>6</v>
      </c>
    </row>
    <row r="15" spans="1:15" s="36" customFormat="1" x14ac:dyDescent="0.2">
      <c r="B15" s="41" t="s">
        <v>19</v>
      </c>
      <c r="C15" s="42" t="s">
        <v>20</v>
      </c>
      <c r="D15" s="43" t="s">
        <v>21</v>
      </c>
      <c r="E15" s="42" t="s">
        <v>22</v>
      </c>
      <c r="F15" s="42" t="s">
        <v>23</v>
      </c>
      <c r="G15" s="42" t="s">
        <v>24</v>
      </c>
      <c r="H15" s="42" t="s">
        <v>25</v>
      </c>
      <c r="I15" s="43" t="s">
        <v>26</v>
      </c>
      <c r="J15" s="44" t="s">
        <v>27</v>
      </c>
      <c r="K15" s="43" t="s">
        <v>28</v>
      </c>
      <c r="L15" s="42" t="s">
        <v>44</v>
      </c>
      <c r="M15" s="42" t="s">
        <v>68</v>
      </c>
    </row>
    <row r="16" spans="1:15" s="36" customFormat="1" ht="21.75" customHeight="1" x14ac:dyDescent="0.2">
      <c r="B16" s="45" t="s">
        <v>69</v>
      </c>
      <c r="C16" s="45"/>
      <c r="D16" s="45"/>
      <c r="E16" s="45"/>
      <c r="F16" s="45"/>
      <c r="G16" s="45"/>
      <c r="H16" s="45"/>
      <c r="I16" s="45"/>
      <c r="J16" s="45"/>
      <c r="K16" s="45"/>
      <c r="L16" s="45"/>
      <c r="M16" s="45"/>
    </row>
    <row r="17" spans="2:17" s="36" customFormat="1" ht="21.75" hidden="1" customHeight="1" x14ac:dyDescent="0.2">
      <c r="B17" s="46">
        <f>IF(G17&lt;&gt;"",ROW()-16,"")</f>
        <v>1</v>
      </c>
      <c r="C17" s="47"/>
      <c r="D17" s="48" t="str">
        <f t="shared" ref="D17:D76" si="0">IF(ISNA(VLOOKUP(G17,DSMV,3,0)),"",VLOOKUP(G17,DSMV,3,0))</f>
        <v>AA/2010T</v>
      </c>
      <c r="E17" s="49" t="s">
        <v>137</v>
      </c>
      <c r="F17" s="32">
        <v>41303</v>
      </c>
      <c r="G17" s="50" t="s">
        <v>107</v>
      </c>
      <c r="H17" s="88" t="str">
        <f t="shared" ref="H17:H76" si="1">IF(ISNA(VLOOKUP(G17,DSMV,2,0)),"",VLOOKUP(G17,DSMV,2,0))</f>
        <v>0303177976</v>
      </c>
      <c r="I17" s="50" t="s">
        <v>178</v>
      </c>
      <c r="J17" s="51">
        <v>2600000</v>
      </c>
      <c r="K17" s="52">
        <v>0.1</v>
      </c>
      <c r="L17" s="51">
        <v>260000</v>
      </c>
      <c r="M17" s="61">
        <v>1</v>
      </c>
      <c r="N17" s="53"/>
      <c r="O17" s="54"/>
      <c r="P17" s="53"/>
      <c r="Q17" s="55"/>
    </row>
    <row r="18" spans="2:17" s="36" customFormat="1" ht="21.75" hidden="1" customHeight="1" x14ac:dyDescent="0.2">
      <c r="B18" s="46">
        <f t="shared" ref="B18:B77" si="2">IF(G18&lt;&gt;"",ROW()-16,"")</f>
        <v>2</v>
      </c>
      <c r="C18" s="56"/>
      <c r="D18" s="57" t="str">
        <f t="shared" si="0"/>
        <v>AA/2010T</v>
      </c>
      <c r="E18" s="58" t="s">
        <v>138</v>
      </c>
      <c r="F18" s="32">
        <v>41352</v>
      </c>
      <c r="G18" s="59" t="s">
        <v>107</v>
      </c>
      <c r="H18" s="89" t="str">
        <f t="shared" si="1"/>
        <v>0303177976</v>
      </c>
      <c r="I18" s="59" t="s">
        <v>178</v>
      </c>
      <c r="J18" s="60">
        <v>4160000</v>
      </c>
      <c r="K18" s="52">
        <v>0.1</v>
      </c>
      <c r="L18" s="60">
        <v>416000</v>
      </c>
      <c r="M18" s="61">
        <v>3</v>
      </c>
      <c r="N18" s="53"/>
      <c r="O18" s="54"/>
      <c r="P18" s="53"/>
      <c r="Q18" s="55"/>
    </row>
    <row r="19" spans="2:17" s="36" customFormat="1" ht="21.75" hidden="1" customHeight="1" x14ac:dyDescent="0.2">
      <c r="B19" s="46">
        <f t="shared" si="2"/>
        <v>3</v>
      </c>
      <c r="C19" s="56"/>
      <c r="D19" s="57" t="str">
        <f t="shared" si="0"/>
        <v>AA/2010T</v>
      </c>
      <c r="E19" s="56" t="s">
        <v>139</v>
      </c>
      <c r="F19" s="32">
        <v>41362</v>
      </c>
      <c r="G19" s="59" t="s">
        <v>107</v>
      </c>
      <c r="H19" s="89" t="str">
        <f t="shared" si="1"/>
        <v>0303177976</v>
      </c>
      <c r="I19" s="59" t="s">
        <v>178</v>
      </c>
      <c r="J19" s="60">
        <v>1560000</v>
      </c>
      <c r="K19" s="52">
        <v>0.1</v>
      </c>
      <c r="L19" s="60">
        <v>156000</v>
      </c>
      <c r="M19" s="61">
        <v>3</v>
      </c>
      <c r="N19" s="53"/>
      <c r="O19" s="54"/>
      <c r="P19" s="53"/>
    </row>
    <row r="20" spans="2:17" s="36" customFormat="1" ht="21.75" hidden="1" customHeight="1" x14ac:dyDescent="0.2">
      <c r="B20" s="46">
        <f t="shared" si="2"/>
        <v>4</v>
      </c>
      <c r="C20" s="56"/>
      <c r="D20" s="57" t="str">
        <f t="shared" si="0"/>
        <v>AA/2010T</v>
      </c>
      <c r="E20" s="56" t="s">
        <v>140</v>
      </c>
      <c r="F20" s="32">
        <v>41363</v>
      </c>
      <c r="G20" s="59" t="s">
        <v>107</v>
      </c>
      <c r="H20" s="89" t="str">
        <f t="shared" si="1"/>
        <v>0303177976</v>
      </c>
      <c r="I20" s="59" t="s">
        <v>178</v>
      </c>
      <c r="J20" s="60">
        <v>1320000</v>
      </c>
      <c r="K20" s="52">
        <v>0.1</v>
      </c>
      <c r="L20" s="60">
        <v>132000</v>
      </c>
      <c r="M20" s="61">
        <v>3</v>
      </c>
      <c r="N20" s="53"/>
      <c r="O20" s="54"/>
      <c r="P20" s="53"/>
    </row>
    <row r="21" spans="2:17" s="36" customFormat="1" ht="21.75" hidden="1" customHeight="1" x14ac:dyDescent="0.2">
      <c r="B21" s="46">
        <f t="shared" si="2"/>
        <v>5</v>
      </c>
      <c r="C21" s="56"/>
      <c r="D21" s="57" t="str">
        <f t="shared" si="0"/>
        <v>AA/2010T</v>
      </c>
      <c r="E21" s="56" t="s">
        <v>141</v>
      </c>
      <c r="F21" s="32">
        <v>41401</v>
      </c>
      <c r="G21" s="59" t="s">
        <v>107</v>
      </c>
      <c r="H21" s="89" t="str">
        <f t="shared" si="1"/>
        <v>0303177976</v>
      </c>
      <c r="I21" s="59" t="s">
        <v>178</v>
      </c>
      <c r="J21" s="13">
        <v>3380000</v>
      </c>
      <c r="K21" s="52">
        <v>0.1</v>
      </c>
      <c r="L21" s="60">
        <v>338000</v>
      </c>
      <c r="M21" s="61">
        <v>5</v>
      </c>
      <c r="N21" s="53"/>
      <c r="O21" s="54"/>
      <c r="P21" s="53"/>
    </row>
    <row r="22" spans="2:17" s="36" customFormat="1" ht="21.75" hidden="1" customHeight="1" x14ac:dyDescent="0.2">
      <c r="B22" s="46">
        <f t="shared" si="2"/>
        <v>6</v>
      </c>
      <c r="C22" s="56"/>
      <c r="D22" s="57" t="str">
        <f t="shared" si="0"/>
        <v>AA/2010T</v>
      </c>
      <c r="E22" s="56" t="s">
        <v>142</v>
      </c>
      <c r="F22" s="32">
        <v>41403</v>
      </c>
      <c r="G22" s="59" t="s">
        <v>107</v>
      </c>
      <c r="H22" s="89" t="str">
        <f t="shared" si="1"/>
        <v>0303177976</v>
      </c>
      <c r="I22" s="59" t="s">
        <v>178</v>
      </c>
      <c r="J22" s="60">
        <v>3640000</v>
      </c>
      <c r="K22" s="52">
        <v>0.1</v>
      </c>
      <c r="L22" s="60">
        <v>364000</v>
      </c>
      <c r="M22" s="61" t="s">
        <v>135</v>
      </c>
      <c r="N22" s="53"/>
      <c r="O22" s="54"/>
      <c r="P22" s="53"/>
    </row>
    <row r="23" spans="2:17" s="36" customFormat="1" ht="21.75" hidden="1" customHeight="1" x14ac:dyDescent="0.2">
      <c r="B23" s="46">
        <f t="shared" si="2"/>
        <v>7</v>
      </c>
      <c r="C23" s="56"/>
      <c r="D23" s="57" t="str">
        <f t="shared" si="0"/>
        <v>AB/11T</v>
      </c>
      <c r="E23" s="56" t="s">
        <v>143</v>
      </c>
      <c r="F23" s="32">
        <v>41443</v>
      </c>
      <c r="G23" s="59" t="s">
        <v>171</v>
      </c>
      <c r="H23" s="89" t="str">
        <f t="shared" si="1"/>
        <v>0300951119-001</v>
      </c>
      <c r="I23" s="59" t="s">
        <v>108</v>
      </c>
      <c r="J23" s="60">
        <v>543634</v>
      </c>
      <c r="K23" s="52">
        <v>0.1</v>
      </c>
      <c r="L23" s="60">
        <v>54363</v>
      </c>
      <c r="M23" s="61" t="s">
        <v>135</v>
      </c>
      <c r="N23" s="53"/>
      <c r="O23" s="54"/>
      <c r="P23" s="53"/>
    </row>
    <row r="24" spans="2:17" s="36" customFormat="1" ht="21.75" hidden="1" customHeight="1" x14ac:dyDescent="0.2">
      <c r="B24" s="46">
        <f t="shared" si="2"/>
        <v>8</v>
      </c>
      <c r="C24" s="56"/>
      <c r="D24" s="57" t="str">
        <f t="shared" si="0"/>
        <v>AC/13P</v>
      </c>
      <c r="E24" s="56" t="s">
        <v>144</v>
      </c>
      <c r="F24" s="32">
        <v>41465</v>
      </c>
      <c r="G24" s="59" t="s">
        <v>127</v>
      </c>
      <c r="H24" s="89" t="str">
        <f t="shared" si="1"/>
        <v>0300954529</v>
      </c>
      <c r="I24" s="59" t="s">
        <v>179</v>
      </c>
      <c r="J24" s="60">
        <v>926339</v>
      </c>
      <c r="K24" s="52">
        <v>0.1</v>
      </c>
      <c r="L24" s="60">
        <v>92633</v>
      </c>
      <c r="M24" s="61" t="s">
        <v>135</v>
      </c>
      <c r="N24" s="53"/>
      <c r="O24" s="54"/>
      <c r="P24" s="53"/>
    </row>
    <row r="25" spans="2:17" s="36" customFormat="1" ht="21.75" hidden="1" customHeight="1" x14ac:dyDescent="0.2">
      <c r="B25" s="46">
        <f t="shared" si="2"/>
        <v>9</v>
      </c>
      <c r="C25" s="62"/>
      <c r="D25" s="57" t="str">
        <f t="shared" si="0"/>
        <v>GK/13P</v>
      </c>
      <c r="E25" s="56" t="s">
        <v>145</v>
      </c>
      <c r="F25" s="32">
        <v>41471</v>
      </c>
      <c r="G25" s="59" t="s">
        <v>172</v>
      </c>
      <c r="H25" s="89" t="str">
        <f t="shared" si="1"/>
        <v>0312047388</v>
      </c>
      <c r="I25" s="59" t="s">
        <v>180</v>
      </c>
      <c r="J25" s="60">
        <v>850000</v>
      </c>
      <c r="K25" s="52">
        <v>0.1</v>
      </c>
      <c r="L25" s="60">
        <v>85000</v>
      </c>
      <c r="M25" s="61" t="s">
        <v>135</v>
      </c>
      <c r="N25" s="53"/>
      <c r="O25" s="54"/>
      <c r="P25" s="53"/>
    </row>
    <row r="26" spans="2:17" s="36" customFormat="1" ht="21.75" hidden="1" customHeight="1" x14ac:dyDescent="0.2">
      <c r="B26" s="46">
        <f t="shared" si="2"/>
        <v>10</v>
      </c>
      <c r="C26" s="62"/>
      <c r="D26" s="57" t="str">
        <f t="shared" si="0"/>
        <v>AA/2010T</v>
      </c>
      <c r="E26" s="56" t="s">
        <v>146</v>
      </c>
      <c r="F26" s="32">
        <v>41479</v>
      </c>
      <c r="G26" s="59" t="s">
        <v>107</v>
      </c>
      <c r="H26" s="89" t="str">
        <f t="shared" si="1"/>
        <v>0303177976</v>
      </c>
      <c r="I26" s="59" t="s">
        <v>178</v>
      </c>
      <c r="J26" s="60">
        <v>2800000</v>
      </c>
      <c r="K26" s="52">
        <v>0.1</v>
      </c>
      <c r="L26" s="60">
        <v>280000</v>
      </c>
      <c r="M26" s="61" t="s">
        <v>135</v>
      </c>
      <c r="N26" s="53"/>
      <c r="O26" s="54"/>
      <c r="P26" s="53"/>
    </row>
    <row r="27" spans="2:17" s="36" customFormat="1" ht="21.75" hidden="1" customHeight="1" x14ac:dyDescent="0.2">
      <c r="B27" s="46">
        <f t="shared" si="2"/>
        <v>11</v>
      </c>
      <c r="C27" s="62"/>
      <c r="D27" s="57" t="str">
        <f t="shared" si="0"/>
        <v>AA/2010T</v>
      </c>
      <c r="E27" s="56" t="s">
        <v>147</v>
      </c>
      <c r="F27" s="32">
        <v>41480</v>
      </c>
      <c r="G27" s="59" t="s">
        <v>107</v>
      </c>
      <c r="H27" s="89" t="str">
        <f t="shared" si="1"/>
        <v>0303177976</v>
      </c>
      <c r="I27" s="59" t="s">
        <v>178</v>
      </c>
      <c r="J27" s="60">
        <v>660000</v>
      </c>
      <c r="K27" s="52">
        <v>0.1</v>
      </c>
      <c r="L27" s="60">
        <v>66000</v>
      </c>
      <c r="M27" s="61" t="s">
        <v>135</v>
      </c>
      <c r="N27" s="53"/>
      <c r="O27" s="54"/>
      <c r="P27" s="53"/>
    </row>
    <row r="28" spans="2:17" s="36" customFormat="1" ht="21.75" hidden="1" customHeight="1" x14ac:dyDescent="0.2">
      <c r="B28" s="46">
        <f t="shared" si="2"/>
        <v>12</v>
      </c>
      <c r="C28" s="62"/>
      <c r="D28" s="57" t="str">
        <f t="shared" si="0"/>
        <v>AC/13P</v>
      </c>
      <c r="E28" s="56" t="s">
        <v>148</v>
      </c>
      <c r="F28" s="32">
        <v>41493</v>
      </c>
      <c r="G28" s="59" t="s">
        <v>127</v>
      </c>
      <c r="H28" s="89" t="str">
        <f t="shared" si="1"/>
        <v>0300954529</v>
      </c>
      <c r="I28" s="59" t="s">
        <v>179</v>
      </c>
      <c r="J28" s="60">
        <v>299871</v>
      </c>
      <c r="K28" s="52">
        <v>0.1</v>
      </c>
      <c r="L28" s="60">
        <v>29987</v>
      </c>
      <c r="M28" s="61" t="s">
        <v>136</v>
      </c>
      <c r="N28" s="53"/>
      <c r="O28" s="54"/>
      <c r="P28" s="53"/>
    </row>
    <row r="29" spans="2:17" s="36" customFormat="1" ht="21.75" hidden="1" customHeight="1" x14ac:dyDescent="0.2">
      <c r="B29" s="46">
        <f t="shared" si="2"/>
        <v>13</v>
      </c>
      <c r="C29" s="62"/>
      <c r="D29" s="57" t="str">
        <f t="shared" si="0"/>
        <v>AA/2010T</v>
      </c>
      <c r="E29" s="56" t="s">
        <v>149</v>
      </c>
      <c r="F29" s="32">
        <v>41496</v>
      </c>
      <c r="G29" s="59" t="s">
        <v>107</v>
      </c>
      <c r="H29" s="89" t="str">
        <f t="shared" si="1"/>
        <v>0303177976</v>
      </c>
      <c r="I29" s="59" t="s">
        <v>178</v>
      </c>
      <c r="J29" s="60">
        <v>3900000</v>
      </c>
      <c r="K29" s="52">
        <v>0.1</v>
      </c>
      <c r="L29" s="60">
        <v>390000</v>
      </c>
      <c r="M29" s="61" t="s">
        <v>135</v>
      </c>
      <c r="N29" s="53"/>
      <c r="O29" s="54"/>
      <c r="P29" s="53"/>
    </row>
    <row r="30" spans="2:17" s="36" customFormat="1" ht="21.75" hidden="1" customHeight="1" x14ac:dyDescent="0.2">
      <c r="B30" s="46">
        <f t="shared" si="2"/>
        <v>14</v>
      </c>
      <c r="C30" s="62"/>
      <c r="D30" s="57" t="str">
        <f t="shared" si="0"/>
        <v>AA/2010T</v>
      </c>
      <c r="E30" s="56" t="s">
        <v>150</v>
      </c>
      <c r="F30" s="32">
        <v>41509</v>
      </c>
      <c r="G30" s="59" t="s">
        <v>107</v>
      </c>
      <c r="H30" s="89" t="str">
        <f t="shared" si="1"/>
        <v>0303177976</v>
      </c>
      <c r="I30" s="59" t="s">
        <v>178</v>
      </c>
      <c r="J30" s="60">
        <v>1000000</v>
      </c>
      <c r="K30" s="52">
        <v>0.1</v>
      </c>
      <c r="L30" s="60">
        <v>100000</v>
      </c>
      <c r="M30" s="61" t="s">
        <v>135</v>
      </c>
      <c r="N30" s="53"/>
      <c r="O30" s="54"/>
      <c r="P30" s="53"/>
    </row>
    <row r="31" spans="2:17" s="36" customFormat="1" ht="21.75" hidden="1" customHeight="1" x14ac:dyDescent="0.2">
      <c r="B31" s="46">
        <f t="shared" si="2"/>
        <v>15</v>
      </c>
      <c r="C31" s="62"/>
      <c r="D31" s="57" t="str">
        <f t="shared" si="0"/>
        <v>AC/13P</v>
      </c>
      <c r="E31" s="56" t="s">
        <v>151</v>
      </c>
      <c r="F31" s="32">
        <v>41522</v>
      </c>
      <c r="G31" s="59" t="s">
        <v>127</v>
      </c>
      <c r="H31" s="89" t="str">
        <f t="shared" si="1"/>
        <v>0300954529</v>
      </c>
      <c r="I31" s="59" t="s">
        <v>179</v>
      </c>
      <c r="J31" s="60">
        <v>451401</v>
      </c>
      <c r="K31" s="52">
        <v>0.1</v>
      </c>
      <c r="L31" s="60">
        <v>45139</v>
      </c>
      <c r="M31" s="61" t="s">
        <v>136</v>
      </c>
      <c r="N31" s="53"/>
      <c r="O31" s="54"/>
      <c r="P31" s="53"/>
    </row>
    <row r="32" spans="2:17" s="36" customFormat="1" ht="21.75" hidden="1" customHeight="1" x14ac:dyDescent="0.2">
      <c r="B32" s="46">
        <f t="shared" si="2"/>
        <v>16</v>
      </c>
      <c r="C32" s="62"/>
      <c r="D32" s="57" t="str">
        <f t="shared" si="0"/>
        <v>AA/2010T</v>
      </c>
      <c r="E32" s="56" t="s">
        <v>152</v>
      </c>
      <c r="F32" s="32">
        <v>41540</v>
      </c>
      <c r="G32" s="59" t="s">
        <v>107</v>
      </c>
      <c r="H32" s="89" t="str">
        <f t="shared" si="1"/>
        <v>0303177976</v>
      </c>
      <c r="I32" s="59" t="s">
        <v>178</v>
      </c>
      <c r="J32" s="60">
        <v>1680000</v>
      </c>
      <c r="K32" s="52">
        <v>0.1</v>
      </c>
      <c r="L32" s="60">
        <v>168000</v>
      </c>
      <c r="M32" s="61" t="s">
        <v>135</v>
      </c>
      <c r="N32" s="53"/>
      <c r="O32" s="54"/>
      <c r="P32" s="53"/>
    </row>
    <row r="33" spans="2:16" s="36" customFormat="1" ht="21.75" hidden="1" customHeight="1" x14ac:dyDescent="0.2">
      <c r="B33" s="46">
        <f t="shared" si="2"/>
        <v>17</v>
      </c>
      <c r="C33" s="62"/>
      <c r="D33" s="57" t="str">
        <f t="shared" si="0"/>
        <v>AA/2010T</v>
      </c>
      <c r="E33" s="56" t="s">
        <v>153</v>
      </c>
      <c r="F33" s="32">
        <v>41543</v>
      </c>
      <c r="G33" s="59" t="s">
        <v>107</v>
      </c>
      <c r="H33" s="89" t="str">
        <f t="shared" si="1"/>
        <v>0303177976</v>
      </c>
      <c r="I33" s="59" t="s">
        <v>178</v>
      </c>
      <c r="J33" s="60">
        <v>4020000</v>
      </c>
      <c r="K33" s="52">
        <v>0.1</v>
      </c>
      <c r="L33" s="60">
        <v>402000</v>
      </c>
      <c r="M33" s="61" t="s">
        <v>135</v>
      </c>
      <c r="N33" s="53"/>
      <c r="O33" s="54"/>
      <c r="P33" s="53"/>
    </row>
    <row r="34" spans="2:16" s="36" customFormat="1" ht="21.75" hidden="1" customHeight="1" x14ac:dyDescent="0.2">
      <c r="B34" s="46">
        <f t="shared" si="2"/>
        <v>18</v>
      </c>
      <c r="C34" s="62"/>
      <c r="D34" s="57" t="str">
        <f t="shared" si="0"/>
        <v>AA/2010T</v>
      </c>
      <c r="E34" s="56" t="s">
        <v>154</v>
      </c>
      <c r="F34" s="32">
        <v>41544</v>
      </c>
      <c r="G34" s="59" t="s">
        <v>107</v>
      </c>
      <c r="H34" s="89" t="str">
        <f t="shared" si="1"/>
        <v>0303177976</v>
      </c>
      <c r="I34" s="59" t="s">
        <v>178</v>
      </c>
      <c r="J34" s="60">
        <v>3920000</v>
      </c>
      <c r="K34" s="52">
        <v>0.1</v>
      </c>
      <c r="L34" s="60">
        <v>392000</v>
      </c>
      <c r="M34" s="61" t="s">
        <v>135</v>
      </c>
      <c r="N34" s="53"/>
      <c r="O34" s="54"/>
      <c r="P34" s="53"/>
    </row>
    <row r="35" spans="2:16" s="36" customFormat="1" ht="21.75" hidden="1" customHeight="1" x14ac:dyDescent="0.2">
      <c r="B35" s="46">
        <f t="shared" si="2"/>
        <v>19</v>
      </c>
      <c r="C35" s="62"/>
      <c r="D35" s="57" t="str">
        <f t="shared" si="0"/>
        <v>AA/2010T</v>
      </c>
      <c r="E35" s="56" t="s">
        <v>155</v>
      </c>
      <c r="F35" s="32">
        <v>41547</v>
      </c>
      <c r="G35" s="59" t="s">
        <v>107</v>
      </c>
      <c r="H35" s="89" t="str">
        <f t="shared" si="1"/>
        <v>0303177976</v>
      </c>
      <c r="I35" s="59" t="s">
        <v>178</v>
      </c>
      <c r="J35" s="60">
        <v>1520000</v>
      </c>
      <c r="K35" s="52">
        <v>0.1</v>
      </c>
      <c r="L35" s="60">
        <v>152000</v>
      </c>
      <c r="M35" s="61" t="s">
        <v>135</v>
      </c>
      <c r="N35" s="53"/>
      <c r="O35" s="54"/>
      <c r="P35" s="53"/>
    </row>
    <row r="36" spans="2:16" s="36" customFormat="1" ht="21.75" hidden="1" customHeight="1" x14ac:dyDescent="0.2">
      <c r="B36" s="46">
        <f t="shared" si="2"/>
        <v>20</v>
      </c>
      <c r="C36" s="62"/>
      <c r="D36" s="57" t="str">
        <f t="shared" si="0"/>
        <v>AC/13P</v>
      </c>
      <c r="E36" s="56" t="s">
        <v>156</v>
      </c>
      <c r="F36" s="32">
        <v>41549</v>
      </c>
      <c r="G36" s="59" t="s">
        <v>127</v>
      </c>
      <c r="H36" s="89" t="str">
        <f t="shared" si="1"/>
        <v>0300954529</v>
      </c>
      <c r="I36" s="59" t="s">
        <v>179</v>
      </c>
      <c r="J36" s="60">
        <v>741835</v>
      </c>
      <c r="K36" s="52">
        <v>0.1</v>
      </c>
      <c r="L36" s="60">
        <v>74182</v>
      </c>
      <c r="M36" s="61" t="s">
        <v>136</v>
      </c>
      <c r="N36" s="53"/>
      <c r="O36" s="54"/>
      <c r="P36" s="53"/>
    </row>
    <row r="37" spans="2:16" s="36" customFormat="1" ht="21.75" hidden="1" customHeight="1" x14ac:dyDescent="0.2">
      <c r="B37" s="46">
        <f t="shared" si="2"/>
        <v>21</v>
      </c>
      <c r="C37" s="62"/>
      <c r="D37" s="57" t="str">
        <f>IF(ISNA(VLOOKUP(G37,DSMV,3,0)),"",VLOOKUP(G37,DSMV,3,0))</f>
        <v>AB/11T</v>
      </c>
      <c r="E37" s="56" t="s">
        <v>157</v>
      </c>
      <c r="F37" s="32">
        <v>41577</v>
      </c>
      <c r="G37" s="59" t="s">
        <v>171</v>
      </c>
      <c r="H37" s="89" t="str">
        <f t="shared" si="1"/>
        <v>0300951119-001</v>
      </c>
      <c r="I37" s="59" t="s">
        <v>108</v>
      </c>
      <c r="J37" s="60">
        <v>1616900</v>
      </c>
      <c r="K37" s="52">
        <v>0.1</v>
      </c>
      <c r="L37" s="60">
        <v>161690</v>
      </c>
      <c r="M37" s="61" t="s">
        <v>136</v>
      </c>
      <c r="N37" s="53"/>
      <c r="O37" s="54"/>
      <c r="P37" s="53"/>
    </row>
    <row r="38" spans="2:16" s="36" customFormat="1" ht="21.75" hidden="1" customHeight="1" x14ac:dyDescent="0.2">
      <c r="B38" s="46">
        <f>IF(G38&lt;&gt;"",ROW()-16,"")</f>
        <v>22</v>
      </c>
      <c r="C38" s="62"/>
      <c r="D38" s="57" t="str">
        <f>IF(ISNA(VLOOKUP(G38,DSMV,3,0)),"",VLOOKUP(G38,DSMV,3,0))</f>
        <v>AA/2010T</v>
      </c>
      <c r="E38" s="56" t="s">
        <v>158</v>
      </c>
      <c r="F38" s="32">
        <v>41577</v>
      </c>
      <c r="G38" s="59" t="s">
        <v>107</v>
      </c>
      <c r="H38" s="89" t="str">
        <f t="shared" si="1"/>
        <v>0303177976</v>
      </c>
      <c r="I38" s="59" t="s">
        <v>178</v>
      </c>
      <c r="J38" s="60">
        <v>11940000</v>
      </c>
      <c r="K38" s="52">
        <v>0.1</v>
      </c>
      <c r="L38" s="60">
        <v>1194000</v>
      </c>
      <c r="M38" s="61" t="s">
        <v>136</v>
      </c>
      <c r="N38" s="53"/>
      <c r="O38" s="54"/>
      <c r="P38" s="53"/>
    </row>
    <row r="39" spans="2:16" s="36" customFormat="1" ht="21.75" hidden="1" customHeight="1" x14ac:dyDescent="0.2">
      <c r="B39" s="46">
        <f t="shared" si="2"/>
        <v>23</v>
      </c>
      <c r="C39" s="62"/>
      <c r="D39" s="57" t="str">
        <f t="shared" si="0"/>
        <v>AA/13P</v>
      </c>
      <c r="E39" s="56" t="s">
        <v>159</v>
      </c>
      <c r="F39" s="32">
        <v>41581</v>
      </c>
      <c r="G39" s="59" t="s">
        <v>173</v>
      </c>
      <c r="H39" s="89" t="str">
        <f t="shared" si="1"/>
        <v>0303217354</v>
      </c>
      <c r="I39" s="59" t="s">
        <v>181</v>
      </c>
      <c r="J39" s="60">
        <v>15445455</v>
      </c>
      <c r="K39" s="52">
        <v>0.1</v>
      </c>
      <c r="L39" s="60">
        <v>1544545</v>
      </c>
      <c r="M39" s="61" t="s">
        <v>136</v>
      </c>
      <c r="N39" s="53"/>
      <c r="O39" s="54"/>
      <c r="P39" s="53"/>
    </row>
    <row r="40" spans="2:16" s="36" customFormat="1" ht="21.75" hidden="1" customHeight="1" x14ac:dyDescent="0.2">
      <c r="B40" s="46">
        <f t="shared" si="2"/>
        <v>24</v>
      </c>
      <c r="C40" s="62"/>
      <c r="D40" s="57" t="str">
        <f t="shared" si="0"/>
        <v>AA/13P</v>
      </c>
      <c r="E40" s="56" t="s">
        <v>160</v>
      </c>
      <c r="F40" s="32">
        <v>41589</v>
      </c>
      <c r="G40" s="59" t="s">
        <v>174</v>
      </c>
      <c r="H40" s="89" t="str">
        <f t="shared" si="1"/>
        <v>0304132047</v>
      </c>
      <c r="I40" s="59" t="s">
        <v>182</v>
      </c>
      <c r="J40" s="60">
        <v>293364</v>
      </c>
      <c r="K40" s="52">
        <v>0.1</v>
      </c>
      <c r="L40" s="60">
        <v>29336</v>
      </c>
      <c r="M40" s="61" t="s">
        <v>136</v>
      </c>
      <c r="N40" s="53"/>
      <c r="O40" s="54"/>
      <c r="P40" s="53"/>
    </row>
    <row r="41" spans="2:16" s="36" customFormat="1" ht="21.75" hidden="1" customHeight="1" x14ac:dyDescent="0.2">
      <c r="B41" s="46">
        <f t="shared" si="2"/>
        <v>25</v>
      </c>
      <c r="C41" s="62"/>
      <c r="D41" s="57" t="str">
        <f t="shared" si="0"/>
        <v>AC/13P</v>
      </c>
      <c r="E41" s="56" t="s">
        <v>161</v>
      </c>
      <c r="F41" s="32">
        <v>41591</v>
      </c>
      <c r="G41" s="59" t="s">
        <v>127</v>
      </c>
      <c r="H41" s="89" t="str">
        <f t="shared" si="1"/>
        <v>0300954529</v>
      </c>
      <c r="I41" s="59" t="s">
        <v>179</v>
      </c>
      <c r="J41" s="60">
        <v>1681380</v>
      </c>
      <c r="K41" s="52">
        <v>0.1</v>
      </c>
      <c r="L41" s="60">
        <v>168136</v>
      </c>
      <c r="M41" s="61" t="s">
        <v>136</v>
      </c>
      <c r="N41" s="53"/>
      <c r="O41" s="54"/>
      <c r="P41" s="53"/>
    </row>
    <row r="42" spans="2:16" s="36" customFormat="1" ht="21.75" hidden="1" customHeight="1" x14ac:dyDescent="0.2">
      <c r="B42" s="46">
        <f t="shared" si="2"/>
        <v>26</v>
      </c>
      <c r="C42" s="62"/>
      <c r="D42" s="57" t="str">
        <f t="shared" si="0"/>
        <v>AA/2010T</v>
      </c>
      <c r="E42" s="56" t="s">
        <v>162</v>
      </c>
      <c r="F42" s="32">
        <v>41591</v>
      </c>
      <c r="G42" s="59" t="s">
        <v>107</v>
      </c>
      <c r="H42" s="89" t="str">
        <f t="shared" si="1"/>
        <v>0303177976</v>
      </c>
      <c r="I42" s="59" t="s">
        <v>178</v>
      </c>
      <c r="J42" s="60">
        <v>1360000</v>
      </c>
      <c r="K42" s="52">
        <v>0.1</v>
      </c>
      <c r="L42" s="60">
        <v>136000</v>
      </c>
      <c r="M42" s="61" t="s">
        <v>136</v>
      </c>
      <c r="N42" s="53"/>
      <c r="O42" s="54"/>
      <c r="P42" s="53"/>
    </row>
    <row r="43" spans="2:16" s="36" customFormat="1" ht="21.75" hidden="1" customHeight="1" x14ac:dyDescent="0.2">
      <c r="B43" s="46">
        <f t="shared" si="2"/>
        <v>27</v>
      </c>
      <c r="C43" s="62"/>
      <c r="D43" s="57" t="str">
        <f t="shared" si="0"/>
        <v>KN/13P</v>
      </c>
      <c r="E43" s="56" t="s">
        <v>163</v>
      </c>
      <c r="F43" s="32">
        <v>41600</v>
      </c>
      <c r="G43" s="59" t="s">
        <v>175</v>
      </c>
      <c r="H43" s="89" t="str">
        <f t="shared" si="1"/>
        <v>0303139681</v>
      </c>
      <c r="I43" s="59" t="s">
        <v>183</v>
      </c>
      <c r="J43" s="60">
        <v>1027273</v>
      </c>
      <c r="K43" s="52">
        <v>0.1</v>
      </c>
      <c r="L43" s="60">
        <v>102727</v>
      </c>
      <c r="M43" s="61" t="s">
        <v>136</v>
      </c>
      <c r="N43" s="53"/>
      <c r="O43" s="54"/>
      <c r="P43" s="53"/>
    </row>
    <row r="44" spans="2:16" s="36" customFormat="1" ht="21.75" hidden="1" customHeight="1" x14ac:dyDescent="0.2">
      <c r="B44" s="46">
        <f t="shared" si="2"/>
        <v>28</v>
      </c>
      <c r="C44" s="62"/>
      <c r="D44" s="57" t="str">
        <f t="shared" si="0"/>
        <v>LT/13P</v>
      </c>
      <c r="E44" s="56" t="s">
        <v>164</v>
      </c>
      <c r="F44" s="32">
        <v>41604</v>
      </c>
      <c r="G44" s="59" t="s">
        <v>89</v>
      </c>
      <c r="H44" s="89" t="str">
        <f t="shared" si="1"/>
        <v>0312268002</v>
      </c>
      <c r="I44" s="59" t="s">
        <v>178</v>
      </c>
      <c r="J44" s="60">
        <v>4025000</v>
      </c>
      <c r="K44" s="52">
        <v>0.1</v>
      </c>
      <c r="L44" s="60">
        <v>402500</v>
      </c>
      <c r="M44" s="61" t="s">
        <v>136</v>
      </c>
      <c r="N44" s="53"/>
      <c r="O44" s="54"/>
      <c r="P44" s="53"/>
    </row>
    <row r="45" spans="2:16" s="36" customFormat="1" ht="21.75" hidden="1" customHeight="1" x14ac:dyDescent="0.2">
      <c r="B45" s="46">
        <f t="shared" si="2"/>
        <v>29</v>
      </c>
      <c r="C45" s="62"/>
      <c r="D45" s="57" t="str">
        <f t="shared" si="0"/>
        <v>AB/11T</v>
      </c>
      <c r="E45" s="56" t="s">
        <v>165</v>
      </c>
      <c r="F45" s="32">
        <v>41607</v>
      </c>
      <c r="G45" s="59" t="s">
        <v>171</v>
      </c>
      <c r="H45" s="89" t="str">
        <f t="shared" si="1"/>
        <v>0300951119-001</v>
      </c>
      <c r="I45" s="59" t="s">
        <v>108</v>
      </c>
      <c r="J45" s="60">
        <v>1131830</v>
      </c>
      <c r="K45" s="52">
        <v>0.1</v>
      </c>
      <c r="L45" s="60">
        <v>113183</v>
      </c>
      <c r="M45" s="61" t="s">
        <v>136</v>
      </c>
      <c r="N45" s="53"/>
      <c r="O45" s="54"/>
      <c r="P45" s="53"/>
    </row>
    <row r="46" spans="2:16" s="36" customFormat="1" ht="21.75" hidden="1" customHeight="1" x14ac:dyDescent="0.2">
      <c r="B46" s="46">
        <f t="shared" si="2"/>
        <v>30</v>
      </c>
      <c r="C46" s="62"/>
      <c r="D46" s="57" t="str">
        <f t="shared" si="0"/>
        <v>TP/13P</v>
      </c>
      <c r="E46" s="56" t="s">
        <v>166</v>
      </c>
      <c r="F46" s="32">
        <v>41607</v>
      </c>
      <c r="G46" s="59" t="s">
        <v>176</v>
      </c>
      <c r="H46" s="89" t="str">
        <f t="shared" si="1"/>
        <v>0309484691</v>
      </c>
      <c r="I46" s="59" t="s">
        <v>184</v>
      </c>
      <c r="J46" s="60">
        <v>1454400</v>
      </c>
      <c r="K46" s="52">
        <v>0.1</v>
      </c>
      <c r="L46" s="60">
        <v>145440</v>
      </c>
      <c r="M46" s="61" t="s">
        <v>136</v>
      </c>
      <c r="N46" s="53"/>
      <c r="O46" s="54"/>
      <c r="P46" s="53"/>
    </row>
    <row r="47" spans="2:16" s="36" customFormat="1" ht="21.75" hidden="1" customHeight="1" x14ac:dyDescent="0.2">
      <c r="B47" s="46">
        <f t="shared" si="2"/>
        <v>31</v>
      </c>
      <c r="C47" s="62"/>
      <c r="D47" s="57" t="str">
        <f t="shared" si="0"/>
        <v>LT/13P</v>
      </c>
      <c r="E47" s="56" t="s">
        <v>167</v>
      </c>
      <c r="F47" s="32">
        <v>41615</v>
      </c>
      <c r="G47" s="59" t="s">
        <v>89</v>
      </c>
      <c r="H47" s="89" t="str">
        <f t="shared" si="1"/>
        <v>0312268002</v>
      </c>
      <c r="I47" s="59" t="s">
        <v>178</v>
      </c>
      <c r="J47" s="60">
        <v>2120000</v>
      </c>
      <c r="K47" s="52">
        <v>0.1</v>
      </c>
      <c r="L47" s="60">
        <v>212000</v>
      </c>
      <c r="M47" s="61" t="s">
        <v>136</v>
      </c>
      <c r="N47" s="53"/>
      <c r="O47" s="54"/>
      <c r="P47" s="53"/>
    </row>
    <row r="48" spans="2:16" s="36" customFormat="1" ht="21.75" hidden="1" customHeight="1" x14ac:dyDescent="0.2">
      <c r="B48" s="46">
        <f t="shared" si="2"/>
        <v>32</v>
      </c>
      <c r="C48" s="62"/>
      <c r="D48" s="57" t="str">
        <f t="shared" si="0"/>
        <v>KD/13P</v>
      </c>
      <c r="E48" s="56" t="s">
        <v>168</v>
      </c>
      <c r="F48" s="32">
        <v>41616</v>
      </c>
      <c r="G48" s="59" t="s">
        <v>177</v>
      </c>
      <c r="H48" s="89" t="str">
        <f t="shared" si="1"/>
        <v>0309202072</v>
      </c>
      <c r="I48" s="59" t="s">
        <v>183</v>
      </c>
      <c r="J48" s="60">
        <v>1413637</v>
      </c>
      <c r="K48" s="52">
        <v>0.1</v>
      </c>
      <c r="L48" s="60">
        <v>141363</v>
      </c>
      <c r="M48" s="61" t="s">
        <v>136</v>
      </c>
      <c r="N48" s="53"/>
      <c r="O48" s="54"/>
      <c r="P48" s="53"/>
    </row>
    <row r="49" spans="2:16" s="36" customFormat="1" ht="21.75" hidden="1" customHeight="1" x14ac:dyDescent="0.2">
      <c r="B49" s="46">
        <f t="shared" si="2"/>
        <v>33</v>
      </c>
      <c r="C49" s="62"/>
      <c r="D49" s="57" t="str">
        <f t="shared" si="0"/>
        <v>LT/13P</v>
      </c>
      <c r="E49" s="56" t="s">
        <v>169</v>
      </c>
      <c r="F49" s="32">
        <v>41625</v>
      </c>
      <c r="G49" s="59" t="s">
        <v>89</v>
      </c>
      <c r="H49" s="89" t="str">
        <f t="shared" si="1"/>
        <v>0312268002</v>
      </c>
      <c r="I49" s="59" t="s">
        <v>178</v>
      </c>
      <c r="J49" s="60">
        <v>2850000</v>
      </c>
      <c r="K49" s="52">
        <v>0.1</v>
      </c>
      <c r="L49" s="60">
        <v>285000</v>
      </c>
      <c r="M49" s="61" t="s">
        <v>136</v>
      </c>
      <c r="N49" s="53"/>
      <c r="O49" s="54"/>
      <c r="P49" s="53"/>
    </row>
    <row r="50" spans="2:16" s="36" customFormat="1" ht="21.75" hidden="1" customHeight="1" x14ac:dyDescent="0.2">
      <c r="B50" s="46">
        <f t="shared" si="2"/>
        <v>34</v>
      </c>
      <c r="C50" s="62"/>
      <c r="D50" s="57" t="str">
        <f t="shared" si="0"/>
        <v>AB/11T</v>
      </c>
      <c r="E50" s="56" t="s">
        <v>170</v>
      </c>
      <c r="F50" s="32">
        <v>41639</v>
      </c>
      <c r="G50" s="59" t="s">
        <v>171</v>
      </c>
      <c r="H50" s="89" t="str">
        <f t="shared" si="1"/>
        <v>0300951119-001</v>
      </c>
      <c r="I50" s="59" t="s">
        <v>108</v>
      </c>
      <c r="J50" s="60">
        <v>1136048</v>
      </c>
      <c r="K50" s="52">
        <v>0.1</v>
      </c>
      <c r="L50" s="60">
        <v>113605</v>
      </c>
      <c r="M50" s="61" t="s">
        <v>136</v>
      </c>
      <c r="N50" s="53"/>
      <c r="O50" s="54"/>
      <c r="P50" s="53"/>
    </row>
    <row r="51" spans="2:16" s="36" customFormat="1" ht="21.75" hidden="1" customHeight="1" x14ac:dyDescent="0.2">
      <c r="B51" s="46">
        <f t="shared" si="2"/>
        <v>35</v>
      </c>
      <c r="C51" s="62"/>
      <c r="D51" s="57" t="str">
        <f t="shared" si="0"/>
        <v>AA/11P</v>
      </c>
      <c r="E51" s="56" t="s">
        <v>130</v>
      </c>
      <c r="F51" s="32">
        <v>41235</v>
      </c>
      <c r="G51" s="59" t="s">
        <v>109</v>
      </c>
      <c r="H51" s="89" t="str">
        <f t="shared" si="1"/>
        <v>0301600032</v>
      </c>
      <c r="I51" s="59" t="s">
        <v>111</v>
      </c>
      <c r="J51" s="60">
        <v>2616470</v>
      </c>
      <c r="K51" s="52">
        <v>0.1</v>
      </c>
      <c r="L51" s="121">
        <v>261647</v>
      </c>
      <c r="M51" s="61">
        <v>3</v>
      </c>
      <c r="N51" s="53"/>
      <c r="O51" s="54"/>
      <c r="P51" s="53"/>
    </row>
    <row r="52" spans="2:16" s="36" customFormat="1" ht="21.75" hidden="1" customHeight="1" x14ac:dyDescent="0.2">
      <c r="B52" s="46">
        <f t="shared" si="2"/>
        <v>36</v>
      </c>
      <c r="C52" s="62"/>
      <c r="D52" s="57" t="str">
        <f t="shared" si="0"/>
        <v>TD/11P</v>
      </c>
      <c r="E52" s="56" t="s">
        <v>185</v>
      </c>
      <c r="F52" s="32">
        <v>41281</v>
      </c>
      <c r="G52" s="59" t="s">
        <v>187</v>
      </c>
      <c r="H52" s="89" t="str">
        <f t="shared" si="1"/>
        <v xml:space="preserve">0304553045        </v>
      </c>
      <c r="I52" s="59" t="s">
        <v>110</v>
      </c>
      <c r="J52" s="60">
        <v>1250000</v>
      </c>
      <c r="K52" s="52">
        <v>0.1</v>
      </c>
      <c r="L52" s="122">
        <v>125000</v>
      </c>
      <c r="M52" s="61">
        <v>1</v>
      </c>
      <c r="N52" s="53"/>
      <c r="O52" s="54"/>
      <c r="P52" s="53"/>
    </row>
    <row r="53" spans="2:16" s="36" customFormat="1" ht="21.75" hidden="1" customHeight="1" x14ac:dyDescent="0.2">
      <c r="B53" s="46">
        <f t="shared" si="2"/>
        <v>37</v>
      </c>
      <c r="C53" s="62"/>
      <c r="D53" s="57" t="str">
        <f t="shared" si="0"/>
        <v>AA/11P</v>
      </c>
      <c r="E53" s="56" t="s">
        <v>186</v>
      </c>
      <c r="F53" s="32">
        <v>41613</v>
      </c>
      <c r="G53" s="59" t="s">
        <v>109</v>
      </c>
      <c r="H53" s="89" t="str">
        <f t="shared" si="1"/>
        <v>0301600032</v>
      </c>
      <c r="I53" s="59" t="s">
        <v>111</v>
      </c>
      <c r="J53" s="60">
        <v>2112000</v>
      </c>
      <c r="K53" s="52">
        <v>0.1</v>
      </c>
      <c r="L53" s="123">
        <v>211200</v>
      </c>
      <c r="M53" s="61" t="s">
        <v>136</v>
      </c>
      <c r="N53" s="53"/>
      <c r="O53" s="54"/>
      <c r="P53" s="53"/>
    </row>
    <row r="54" spans="2:16" s="36" customFormat="1" ht="21.75" hidden="1" customHeight="1" x14ac:dyDescent="0.2">
      <c r="B54" s="46">
        <f t="shared" si="2"/>
        <v>38</v>
      </c>
      <c r="C54" s="62"/>
      <c r="D54" s="57" t="str">
        <f t="shared" si="0"/>
        <v>AV/13T</v>
      </c>
      <c r="E54" s="56" t="s">
        <v>131</v>
      </c>
      <c r="F54" s="32">
        <v>41625</v>
      </c>
      <c r="G54" s="59" t="s">
        <v>188</v>
      </c>
      <c r="H54" s="89" t="str">
        <f t="shared" si="1"/>
        <v>0312264456</v>
      </c>
      <c r="I54" s="59" t="s">
        <v>189</v>
      </c>
      <c r="J54" s="60">
        <v>1750000</v>
      </c>
      <c r="K54" s="52">
        <v>0.1</v>
      </c>
      <c r="L54" s="122">
        <v>175000</v>
      </c>
      <c r="M54" s="61" t="s">
        <v>136</v>
      </c>
      <c r="N54" s="53"/>
      <c r="O54" s="54"/>
      <c r="P54" s="53"/>
    </row>
    <row r="55" spans="2:16" s="36" customFormat="1" ht="21.75" hidden="1" customHeight="1" x14ac:dyDescent="0.2">
      <c r="B55" s="46">
        <f t="shared" si="2"/>
        <v>39</v>
      </c>
      <c r="C55" s="62"/>
      <c r="D55" s="57" t="str">
        <f t="shared" si="0"/>
        <v>TD/11P</v>
      </c>
      <c r="E55" s="56" t="s">
        <v>190</v>
      </c>
      <c r="F55" s="32">
        <v>41276</v>
      </c>
      <c r="G55" s="59" t="s">
        <v>133</v>
      </c>
      <c r="H55" s="89" t="str">
        <f t="shared" si="1"/>
        <v>3701797847</v>
      </c>
      <c r="I55" s="59" t="s">
        <v>112</v>
      </c>
      <c r="J55" s="119">
        <v>12043093</v>
      </c>
      <c r="K55" s="52">
        <v>0.1</v>
      </c>
      <c r="L55" s="60">
        <v>1204310</v>
      </c>
      <c r="M55" s="61">
        <v>1</v>
      </c>
      <c r="N55" s="53"/>
      <c r="O55" s="54"/>
      <c r="P55" s="53"/>
    </row>
    <row r="56" spans="2:16" s="36" customFormat="1" ht="21.75" hidden="1" customHeight="1" x14ac:dyDescent="0.2">
      <c r="B56" s="46">
        <f t="shared" si="2"/>
        <v>40</v>
      </c>
      <c r="C56" s="62"/>
      <c r="D56" s="57" t="str">
        <f t="shared" si="0"/>
        <v>TD/11P</v>
      </c>
      <c r="E56" s="56" t="s">
        <v>191</v>
      </c>
      <c r="F56" s="32">
        <v>41277</v>
      </c>
      <c r="G56" s="59" t="s">
        <v>133</v>
      </c>
      <c r="H56" s="89" t="str">
        <f t="shared" si="1"/>
        <v>3701797847</v>
      </c>
      <c r="I56" s="59" t="s">
        <v>112</v>
      </c>
      <c r="J56" s="119">
        <v>20065008</v>
      </c>
      <c r="K56" s="52">
        <v>0.1</v>
      </c>
      <c r="L56" s="60">
        <v>2006501</v>
      </c>
      <c r="M56" s="61">
        <v>1</v>
      </c>
      <c r="N56" s="53"/>
      <c r="O56" s="54"/>
      <c r="P56" s="53"/>
    </row>
    <row r="57" spans="2:16" s="36" customFormat="1" ht="21.75" hidden="1" customHeight="1" x14ac:dyDescent="0.2">
      <c r="B57" s="46">
        <f t="shared" si="2"/>
        <v>41</v>
      </c>
      <c r="C57" s="62"/>
      <c r="D57" s="57" t="str">
        <f t="shared" si="0"/>
        <v>TD/11P</v>
      </c>
      <c r="E57" s="56" t="s">
        <v>192</v>
      </c>
      <c r="F57" s="32">
        <v>41278</v>
      </c>
      <c r="G57" s="59" t="s">
        <v>133</v>
      </c>
      <c r="H57" s="89" t="str">
        <f t="shared" si="1"/>
        <v>3701797847</v>
      </c>
      <c r="I57" s="59" t="s">
        <v>112</v>
      </c>
      <c r="J57" s="119">
        <v>4623670</v>
      </c>
      <c r="K57" s="52">
        <v>0.1</v>
      </c>
      <c r="L57" s="60">
        <v>462367</v>
      </c>
      <c r="M57" s="61">
        <v>1</v>
      </c>
      <c r="N57" s="53"/>
      <c r="O57" s="54"/>
      <c r="P57" s="53"/>
    </row>
    <row r="58" spans="2:16" s="36" customFormat="1" ht="21.75" hidden="1" customHeight="1" x14ac:dyDescent="0.2">
      <c r="B58" s="46">
        <f t="shared" si="2"/>
        <v>42</v>
      </c>
      <c r="C58" s="62"/>
      <c r="D58" s="57" t="str">
        <f t="shared" si="0"/>
        <v>TD/11P</v>
      </c>
      <c r="E58" s="56" t="s">
        <v>193</v>
      </c>
      <c r="F58" s="32">
        <v>41282</v>
      </c>
      <c r="G58" s="59" t="s">
        <v>133</v>
      </c>
      <c r="H58" s="89" t="str">
        <f t="shared" si="1"/>
        <v>3701797847</v>
      </c>
      <c r="I58" s="59" t="s">
        <v>112</v>
      </c>
      <c r="J58" s="119">
        <v>15033441</v>
      </c>
      <c r="K58" s="52">
        <v>0.1</v>
      </c>
      <c r="L58" s="60">
        <v>1503344</v>
      </c>
      <c r="M58" s="61">
        <v>1</v>
      </c>
      <c r="N58" s="53"/>
      <c r="O58" s="54"/>
      <c r="P58" s="53"/>
    </row>
    <row r="59" spans="2:16" s="36" customFormat="1" ht="21.75" hidden="1" customHeight="1" x14ac:dyDescent="0.2">
      <c r="B59" s="46">
        <f t="shared" si="2"/>
        <v>43</v>
      </c>
      <c r="C59" s="62"/>
      <c r="D59" s="57" t="str">
        <f t="shared" si="0"/>
        <v>TD/11P</v>
      </c>
      <c r="E59" s="56" t="s">
        <v>194</v>
      </c>
      <c r="F59" s="32">
        <v>41282</v>
      </c>
      <c r="G59" s="59" t="s">
        <v>133</v>
      </c>
      <c r="H59" s="89" t="str">
        <f t="shared" si="1"/>
        <v>3701797847</v>
      </c>
      <c r="I59" s="59" t="s">
        <v>112</v>
      </c>
      <c r="J59" s="119">
        <v>14669748</v>
      </c>
      <c r="K59" s="52">
        <v>0.1</v>
      </c>
      <c r="L59" s="60">
        <v>1466975</v>
      </c>
      <c r="M59" s="61">
        <v>1</v>
      </c>
      <c r="N59" s="53"/>
      <c r="O59" s="54"/>
      <c r="P59" s="53"/>
    </row>
    <row r="60" spans="2:16" s="36" customFormat="1" ht="21.75" hidden="1" customHeight="1" x14ac:dyDescent="0.2">
      <c r="B60" s="46">
        <f t="shared" si="2"/>
        <v>44</v>
      </c>
      <c r="C60" s="62"/>
      <c r="D60" s="57" t="str">
        <f t="shared" si="0"/>
        <v>TD/11P</v>
      </c>
      <c r="E60" s="56" t="s">
        <v>195</v>
      </c>
      <c r="F60" s="32">
        <v>41283</v>
      </c>
      <c r="G60" s="59" t="s">
        <v>133</v>
      </c>
      <c r="H60" s="89" t="str">
        <f t="shared" si="1"/>
        <v>3701797847</v>
      </c>
      <c r="I60" s="59" t="s">
        <v>112</v>
      </c>
      <c r="J60" s="119">
        <v>9211653</v>
      </c>
      <c r="K60" s="52">
        <v>0.1</v>
      </c>
      <c r="L60" s="60">
        <v>921166</v>
      </c>
      <c r="M60" s="61">
        <v>1</v>
      </c>
      <c r="N60" s="53"/>
      <c r="O60" s="54"/>
      <c r="P60" s="53"/>
    </row>
    <row r="61" spans="2:16" s="36" customFormat="1" ht="21.75" hidden="1" customHeight="1" x14ac:dyDescent="0.2">
      <c r="B61" s="46">
        <f t="shared" si="2"/>
        <v>45</v>
      </c>
      <c r="C61" s="62"/>
      <c r="D61" s="57" t="str">
        <f t="shared" si="0"/>
        <v>TD/11P</v>
      </c>
      <c r="E61" s="56" t="s">
        <v>196</v>
      </c>
      <c r="F61" s="32">
        <v>41285</v>
      </c>
      <c r="G61" s="59" t="s">
        <v>133</v>
      </c>
      <c r="H61" s="89" t="str">
        <f t="shared" si="1"/>
        <v>3701797847</v>
      </c>
      <c r="I61" s="59" t="s">
        <v>112</v>
      </c>
      <c r="J61" s="119">
        <v>10393096</v>
      </c>
      <c r="K61" s="52">
        <v>0.1</v>
      </c>
      <c r="L61" s="60">
        <v>1039310</v>
      </c>
      <c r="M61" s="61">
        <v>1</v>
      </c>
      <c r="N61" s="53"/>
      <c r="O61" s="54"/>
      <c r="P61" s="53"/>
    </row>
    <row r="62" spans="2:16" s="36" customFormat="1" ht="21.75" hidden="1" customHeight="1" x14ac:dyDescent="0.2">
      <c r="B62" s="46">
        <f t="shared" si="2"/>
        <v>46</v>
      </c>
      <c r="C62" s="62"/>
      <c r="D62" s="57" t="str">
        <f t="shared" si="0"/>
        <v>TD/11P</v>
      </c>
      <c r="E62" s="56" t="s">
        <v>197</v>
      </c>
      <c r="F62" s="32">
        <v>41286</v>
      </c>
      <c r="G62" s="59" t="s">
        <v>133</v>
      </c>
      <c r="H62" s="89" t="str">
        <f t="shared" si="1"/>
        <v>3701797847</v>
      </c>
      <c r="I62" s="59" t="s">
        <v>112</v>
      </c>
      <c r="J62" s="119">
        <v>12379979</v>
      </c>
      <c r="K62" s="52">
        <v>0.1</v>
      </c>
      <c r="L62" s="60">
        <v>1237998</v>
      </c>
      <c r="M62" s="61">
        <v>1</v>
      </c>
      <c r="N62" s="53"/>
      <c r="O62" s="54"/>
      <c r="P62" s="53"/>
    </row>
    <row r="63" spans="2:16" s="36" customFormat="1" ht="21.75" hidden="1" customHeight="1" x14ac:dyDescent="0.2">
      <c r="B63" s="46">
        <f t="shared" si="2"/>
        <v>47</v>
      </c>
      <c r="C63" s="62"/>
      <c r="D63" s="57" t="str">
        <f t="shared" si="0"/>
        <v>TD/11P</v>
      </c>
      <c r="E63" s="56" t="s">
        <v>198</v>
      </c>
      <c r="F63" s="32">
        <v>41290</v>
      </c>
      <c r="G63" s="59" t="s">
        <v>133</v>
      </c>
      <c r="H63" s="89" t="str">
        <f t="shared" si="1"/>
        <v>3701797847</v>
      </c>
      <c r="I63" s="59" t="s">
        <v>112</v>
      </c>
      <c r="J63" s="119">
        <v>13002131</v>
      </c>
      <c r="K63" s="52">
        <v>0.1</v>
      </c>
      <c r="L63" s="60">
        <v>1300213</v>
      </c>
      <c r="M63" s="61">
        <v>1</v>
      </c>
      <c r="N63" s="53"/>
      <c r="O63" s="54"/>
      <c r="P63" s="53"/>
    </row>
    <row r="64" spans="2:16" s="36" customFormat="1" ht="21.75" hidden="1" customHeight="1" x14ac:dyDescent="0.2">
      <c r="B64" s="46">
        <f t="shared" si="2"/>
        <v>48</v>
      </c>
      <c r="C64" s="62"/>
      <c r="D64" s="57" t="str">
        <f t="shared" si="0"/>
        <v>TD/11P</v>
      </c>
      <c r="E64" s="56" t="s">
        <v>199</v>
      </c>
      <c r="F64" s="32">
        <v>41291</v>
      </c>
      <c r="G64" s="59" t="s">
        <v>133</v>
      </c>
      <c r="H64" s="89" t="str">
        <f t="shared" si="1"/>
        <v>3701797847</v>
      </c>
      <c r="I64" s="59" t="s">
        <v>112</v>
      </c>
      <c r="J64" s="119">
        <v>11598248</v>
      </c>
      <c r="K64" s="52">
        <v>0.1</v>
      </c>
      <c r="L64" s="60">
        <v>1159824</v>
      </c>
      <c r="M64" s="61">
        <v>1</v>
      </c>
      <c r="N64" s="53"/>
      <c r="O64" s="54"/>
      <c r="P64" s="53"/>
    </row>
    <row r="65" spans="2:16" s="36" customFormat="1" ht="21.75" hidden="1" customHeight="1" x14ac:dyDescent="0.2">
      <c r="B65" s="46">
        <f t="shared" si="2"/>
        <v>49</v>
      </c>
      <c r="C65" s="62"/>
      <c r="D65" s="57" t="str">
        <f t="shared" si="0"/>
        <v>TD/11P</v>
      </c>
      <c r="E65" s="56" t="s">
        <v>200</v>
      </c>
      <c r="F65" s="32">
        <v>41292</v>
      </c>
      <c r="G65" s="59" t="s">
        <v>133</v>
      </c>
      <c r="H65" s="89" t="str">
        <f t="shared" si="1"/>
        <v>3701797847</v>
      </c>
      <c r="I65" s="59" t="s">
        <v>112</v>
      </c>
      <c r="J65" s="119">
        <v>12720014</v>
      </c>
      <c r="K65" s="52">
        <v>0.1</v>
      </c>
      <c r="L65" s="60">
        <v>1272001</v>
      </c>
      <c r="M65" s="61">
        <v>1</v>
      </c>
      <c r="N65" s="53"/>
      <c r="O65" s="54"/>
      <c r="P65" s="53"/>
    </row>
    <row r="66" spans="2:16" s="36" customFormat="1" ht="21.75" hidden="1" customHeight="1" x14ac:dyDescent="0.2">
      <c r="B66" s="46">
        <f t="shared" si="2"/>
        <v>50</v>
      </c>
      <c r="C66" s="62"/>
      <c r="D66" s="57" t="str">
        <f t="shared" si="0"/>
        <v>TD/11P</v>
      </c>
      <c r="E66" s="56" t="s">
        <v>201</v>
      </c>
      <c r="F66" s="32">
        <v>41295</v>
      </c>
      <c r="G66" s="59" t="s">
        <v>133</v>
      </c>
      <c r="H66" s="89" t="str">
        <f t="shared" si="1"/>
        <v>3701797847</v>
      </c>
      <c r="I66" s="59" t="s">
        <v>112</v>
      </c>
      <c r="J66" s="119">
        <v>9306669</v>
      </c>
      <c r="K66" s="52">
        <v>0.1</v>
      </c>
      <c r="L66" s="60">
        <v>930667</v>
      </c>
      <c r="M66" s="61">
        <v>1</v>
      </c>
      <c r="N66" s="53"/>
      <c r="O66" s="54"/>
      <c r="P66" s="53"/>
    </row>
    <row r="67" spans="2:16" s="36" customFormat="1" ht="21.75" hidden="1" customHeight="1" x14ac:dyDescent="0.2">
      <c r="B67" s="46">
        <f t="shared" si="2"/>
        <v>51</v>
      </c>
      <c r="C67" s="62"/>
      <c r="D67" s="57" t="str">
        <f t="shared" si="0"/>
        <v>TD/11P</v>
      </c>
      <c r="E67" s="56" t="s">
        <v>202</v>
      </c>
      <c r="F67" s="32">
        <v>41298</v>
      </c>
      <c r="G67" s="59" t="s">
        <v>133</v>
      </c>
      <c r="H67" s="89" t="str">
        <f t="shared" si="1"/>
        <v>3701797847</v>
      </c>
      <c r="I67" s="59" t="s">
        <v>112</v>
      </c>
      <c r="J67" s="119">
        <v>8087230</v>
      </c>
      <c r="K67" s="52">
        <v>0.1</v>
      </c>
      <c r="L67" s="60">
        <v>808723</v>
      </c>
      <c r="M67" s="61">
        <v>1</v>
      </c>
      <c r="N67" s="53"/>
      <c r="O67" s="54"/>
      <c r="P67" s="53"/>
    </row>
    <row r="68" spans="2:16" s="36" customFormat="1" ht="21.75" hidden="1" customHeight="1" x14ac:dyDescent="0.2">
      <c r="B68" s="46">
        <f t="shared" si="2"/>
        <v>52</v>
      </c>
      <c r="C68" s="62"/>
      <c r="D68" s="57" t="str">
        <f t="shared" si="0"/>
        <v>TD/11P</v>
      </c>
      <c r="E68" s="56" t="s">
        <v>203</v>
      </c>
      <c r="F68" s="32">
        <v>41302</v>
      </c>
      <c r="G68" s="59" t="s">
        <v>133</v>
      </c>
      <c r="H68" s="89" t="str">
        <f t="shared" si="1"/>
        <v>3701797847</v>
      </c>
      <c r="I68" s="59" t="s">
        <v>112</v>
      </c>
      <c r="J68" s="119">
        <v>17241286</v>
      </c>
      <c r="K68" s="52">
        <v>0.1</v>
      </c>
      <c r="L68" s="60">
        <v>1724129</v>
      </c>
      <c r="M68" s="61">
        <v>1</v>
      </c>
      <c r="N68" s="53"/>
      <c r="O68" s="54"/>
      <c r="P68" s="53"/>
    </row>
    <row r="69" spans="2:16" s="36" customFormat="1" ht="21.75" hidden="1" customHeight="1" x14ac:dyDescent="0.2">
      <c r="B69" s="46">
        <f t="shared" si="2"/>
        <v>53</v>
      </c>
      <c r="C69" s="62"/>
      <c r="D69" s="57" t="str">
        <f t="shared" si="0"/>
        <v>TD/11P</v>
      </c>
      <c r="E69" s="56" t="s">
        <v>204</v>
      </c>
      <c r="F69" s="32">
        <v>41303</v>
      </c>
      <c r="G69" s="59" t="s">
        <v>133</v>
      </c>
      <c r="H69" s="89" t="str">
        <f t="shared" si="1"/>
        <v>3701797847</v>
      </c>
      <c r="I69" s="59" t="s">
        <v>112</v>
      </c>
      <c r="J69" s="119">
        <v>8514990</v>
      </c>
      <c r="K69" s="52">
        <v>0.1</v>
      </c>
      <c r="L69" s="60">
        <v>851499</v>
      </c>
      <c r="M69" s="61">
        <v>1</v>
      </c>
      <c r="N69" s="53"/>
      <c r="O69" s="54"/>
      <c r="P69" s="53"/>
    </row>
    <row r="70" spans="2:16" s="36" customFormat="1" ht="21.75" hidden="1" customHeight="1" x14ac:dyDescent="0.2">
      <c r="B70" s="46">
        <f t="shared" si="2"/>
        <v>54</v>
      </c>
      <c r="C70" s="62"/>
      <c r="D70" s="57" t="str">
        <f t="shared" si="0"/>
        <v>TD/11P</v>
      </c>
      <c r="E70" s="56" t="s">
        <v>205</v>
      </c>
      <c r="F70" s="32">
        <v>41303</v>
      </c>
      <c r="G70" s="59" t="s">
        <v>133</v>
      </c>
      <c r="H70" s="89" t="str">
        <f t="shared" si="1"/>
        <v>3701797847</v>
      </c>
      <c r="I70" s="59" t="s">
        <v>112</v>
      </c>
      <c r="J70" s="119">
        <v>9758370</v>
      </c>
      <c r="K70" s="52">
        <v>0.1</v>
      </c>
      <c r="L70" s="60">
        <v>975837</v>
      </c>
      <c r="M70" s="61">
        <v>1</v>
      </c>
      <c r="N70" s="53"/>
      <c r="O70" s="54"/>
      <c r="P70" s="53"/>
    </row>
    <row r="71" spans="2:16" s="36" customFormat="1" ht="21.75" hidden="1" customHeight="1" x14ac:dyDescent="0.2">
      <c r="B71" s="46">
        <f t="shared" si="2"/>
        <v>55</v>
      </c>
      <c r="C71" s="62"/>
      <c r="D71" s="57" t="str">
        <f t="shared" si="0"/>
        <v>TD/11P</v>
      </c>
      <c r="E71" s="56" t="s">
        <v>206</v>
      </c>
      <c r="F71" s="32">
        <v>41304</v>
      </c>
      <c r="G71" s="59" t="s">
        <v>133</v>
      </c>
      <c r="H71" s="89" t="str">
        <f t="shared" si="1"/>
        <v>3701797847</v>
      </c>
      <c r="I71" s="59" t="s">
        <v>112</v>
      </c>
      <c r="J71" s="119">
        <v>5513400</v>
      </c>
      <c r="K71" s="52">
        <v>0.1</v>
      </c>
      <c r="L71" s="60">
        <v>551340</v>
      </c>
      <c r="M71" s="61">
        <v>1</v>
      </c>
      <c r="N71" s="53"/>
      <c r="O71" s="54"/>
      <c r="P71" s="53"/>
    </row>
    <row r="72" spans="2:16" s="36" customFormat="1" ht="21.75" hidden="1" customHeight="1" x14ac:dyDescent="0.2">
      <c r="B72" s="46">
        <f t="shared" si="2"/>
        <v>56</v>
      </c>
      <c r="C72" s="62"/>
      <c r="D72" s="57" t="str">
        <f t="shared" si="0"/>
        <v>HN/12P</v>
      </c>
      <c r="E72" s="56" t="s">
        <v>207</v>
      </c>
      <c r="F72" s="32">
        <v>41376</v>
      </c>
      <c r="G72" s="59" t="s">
        <v>235</v>
      </c>
      <c r="H72" s="89" t="str">
        <f t="shared" si="1"/>
        <v>0302629524</v>
      </c>
      <c r="I72" s="59" t="s">
        <v>112</v>
      </c>
      <c r="J72" s="60">
        <v>16842050</v>
      </c>
      <c r="K72" s="52">
        <v>0.1</v>
      </c>
      <c r="L72" s="60">
        <v>1684205</v>
      </c>
      <c r="M72" s="61">
        <v>4</v>
      </c>
      <c r="N72" s="53"/>
      <c r="O72" s="54"/>
      <c r="P72" s="53"/>
    </row>
    <row r="73" spans="2:16" s="36" customFormat="1" ht="21.75" hidden="1" customHeight="1" x14ac:dyDescent="0.2">
      <c r="B73" s="46">
        <f t="shared" si="2"/>
        <v>57</v>
      </c>
      <c r="C73" s="62"/>
      <c r="D73" s="57" t="str">
        <f t="shared" si="0"/>
        <v>HN/12P</v>
      </c>
      <c r="E73" s="56" t="s">
        <v>208</v>
      </c>
      <c r="F73" s="32">
        <v>41387</v>
      </c>
      <c r="G73" s="59" t="s">
        <v>235</v>
      </c>
      <c r="H73" s="89" t="str">
        <f t="shared" si="1"/>
        <v>0302629524</v>
      </c>
      <c r="I73" s="59" t="s">
        <v>112</v>
      </c>
      <c r="J73" s="60">
        <v>17993000</v>
      </c>
      <c r="K73" s="52">
        <v>0.1</v>
      </c>
      <c r="L73" s="60">
        <v>1799300</v>
      </c>
      <c r="M73" s="61">
        <v>4</v>
      </c>
      <c r="N73" s="53"/>
      <c r="O73" s="54"/>
      <c r="P73" s="53"/>
    </row>
    <row r="74" spans="2:16" s="36" customFormat="1" ht="21.75" hidden="1" customHeight="1" x14ac:dyDescent="0.2">
      <c r="B74" s="46">
        <f t="shared" si="2"/>
        <v>58</v>
      </c>
      <c r="C74" s="62"/>
      <c r="D74" s="57" t="str">
        <f t="shared" si="0"/>
        <v>HN/12P</v>
      </c>
      <c r="E74" s="56" t="s">
        <v>209</v>
      </c>
      <c r="F74" s="32">
        <v>41393</v>
      </c>
      <c r="G74" s="59" t="s">
        <v>235</v>
      </c>
      <c r="H74" s="89" t="str">
        <f t="shared" si="1"/>
        <v>0302629524</v>
      </c>
      <c r="I74" s="59" t="s">
        <v>112</v>
      </c>
      <c r="J74" s="60">
        <v>18152765</v>
      </c>
      <c r="K74" s="52">
        <v>0.1</v>
      </c>
      <c r="L74" s="60">
        <v>1815276</v>
      </c>
      <c r="M74" s="61">
        <v>5</v>
      </c>
      <c r="N74" s="53"/>
      <c r="O74" s="54"/>
      <c r="P74" s="53"/>
    </row>
    <row r="75" spans="2:16" s="36" customFormat="1" ht="21.75" hidden="1" customHeight="1" x14ac:dyDescent="0.2">
      <c r="B75" s="46">
        <f t="shared" si="2"/>
        <v>59</v>
      </c>
      <c r="C75" s="62"/>
      <c r="D75" s="57" t="str">
        <f t="shared" si="0"/>
        <v>HN/12P</v>
      </c>
      <c r="E75" s="56" t="s">
        <v>210</v>
      </c>
      <c r="F75" s="32">
        <v>41397</v>
      </c>
      <c r="G75" s="59" t="s">
        <v>235</v>
      </c>
      <c r="H75" s="89" t="str">
        <f t="shared" si="1"/>
        <v>0302629524</v>
      </c>
      <c r="I75" s="59" t="s">
        <v>112</v>
      </c>
      <c r="J75" s="60">
        <v>17193708</v>
      </c>
      <c r="K75" s="52">
        <v>0.1</v>
      </c>
      <c r="L75" s="60">
        <v>1719370</v>
      </c>
      <c r="M75" s="61">
        <v>5</v>
      </c>
      <c r="N75" s="53"/>
      <c r="O75" s="54"/>
      <c r="P75" s="53"/>
    </row>
    <row r="76" spans="2:16" s="36" customFormat="1" ht="21.75" hidden="1" customHeight="1" x14ac:dyDescent="0.2">
      <c r="B76" s="46">
        <f t="shared" si="2"/>
        <v>60</v>
      </c>
      <c r="C76" s="62"/>
      <c r="D76" s="57" t="str">
        <f t="shared" si="0"/>
        <v>HN/12P</v>
      </c>
      <c r="E76" s="56" t="s">
        <v>211</v>
      </c>
      <c r="F76" s="32">
        <v>41402</v>
      </c>
      <c r="G76" s="59" t="s">
        <v>235</v>
      </c>
      <c r="H76" s="89" t="str">
        <f t="shared" si="1"/>
        <v>0302629524</v>
      </c>
      <c r="I76" s="59" t="s">
        <v>112</v>
      </c>
      <c r="J76" s="60">
        <v>12139144</v>
      </c>
      <c r="K76" s="52">
        <v>0.1</v>
      </c>
      <c r="L76" s="60">
        <v>1213914</v>
      </c>
      <c r="M76" s="61">
        <v>5</v>
      </c>
      <c r="N76" s="53"/>
      <c r="O76" s="54"/>
      <c r="P76" s="53"/>
    </row>
    <row r="77" spans="2:16" s="36" customFormat="1" ht="21.75" hidden="1" customHeight="1" x14ac:dyDescent="0.2">
      <c r="B77" s="46">
        <f t="shared" si="2"/>
        <v>61</v>
      </c>
      <c r="C77" s="62"/>
      <c r="D77" s="57" t="str">
        <f t="shared" ref="D77:D101" si="3">IF(ISNA(VLOOKUP(G77,DSMV,3,0)),"",VLOOKUP(G77,DSMV,3,0))</f>
        <v>HN/12P</v>
      </c>
      <c r="E77" s="56" t="s">
        <v>212</v>
      </c>
      <c r="F77" s="32">
        <v>41404</v>
      </c>
      <c r="G77" s="59" t="s">
        <v>235</v>
      </c>
      <c r="H77" s="89" t="str">
        <f t="shared" ref="H77:H101" si="4">IF(ISNA(VLOOKUP(G77,DSMV,2,0)),"",VLOOKUP(G77,DSMV,2,0))</f>
        <v>0302629524</v>
      </c>
      <c r="I77" s="59" t="s">
        <v>112</v>
      </c>
      <c r="J77" s="60">
        <v>15077000</v>
      </c>
      <c r="K77" s="52">
        <v>0.1</v>
      </c>
      <c r="L77" s="60">
        <v>1507700</v>
      </c>
      <c r="M77" s="61">
        <v>5</v>
      </c>
      <c r="N77" s="53"/>
      <c r="O77" s="54"/>
      <c r="P77" s="53"/>
    </row>
    <row r="78" spans="2:16" s="36" customFormat="1" ht="21.75" customHeight="1" x14ac:dyDescent="0.2">
      <c r="B78" s="46">
        <f t="shared" ref="B78:B101" si="5">IF(G78&lt;&gt;"",ROW()-16,"")</f>
        <v>62</v>
      </c>
      <c r="C78" s="62"/>
      <c r="D78" s="57" t="str">
        <f t="shared" si="3"/>
        <v>HN/12P</v>
      </c>
      <c r="E78" s="56" t="s">
        <v>213</v>
      </c>
      <c r="F78" s="32">
        <v>41423</v>
      </c>
      <c r="G78" s="59" t="s">
        <v>235</v>
      </c>
      <c r="H78" s="89" t="str">
        <f t="shared" si="4"/>
        <v>0302629524</v>
      </c>
      <c r="I78" s="59" t="s">
        <v>112</v>
      </c>
      <c r="J78" s="60">
        <v>16143680</v>
      </c>
      <c r="K78" s="52">
        <v>0.1</v>
      </c>
      <c r="L78" s="60">
        <v>1614368</v>
      </c>
      <c r="M78" s="61">
        <v>6</v>
      </c>
      <c r="N78" s="53"/>
      <c r="O78" s="54"/>
      <c r="P78" s="53"/>
    </row>
    <row r="79" spans="2:16" s="36" customFormat="1" ht="21.75" customHeight="1" x14ac:dyDescent="0.2">
      <c r="B79" s="46">
        <f t="shared" si="5"/>
        <v>63</v>
      </c>
      <c r="C79" s="62"/>
      <c r="D79" s="57" t="str">
        <f t="shared" si="3"/>
        <v>HN/12P</v>
      </c>
      <c r="E79" s="56" t="s">
        <v>214</v>
      </c>
      <c r="F79" s="32">
        <v>41424</v>
      </c>
      <c r="G79" s="59" t="s">
        <v>235</v>
      </c>
      <c r="H79" s="89" t="str">
        <f t="shared" si="4"/>
        <v>0302629524</v>
      </c>
      <c r="I79" s="59" t="s">
        <v>112</v>
      </c>
      <c r="J79" s="60">
        <v>14004455</v>
      </c>
      <c r="K79" s="52">
        <v>0.1</v>
      </c>
      <c r="L79" s="60">
        <v>1400445</v>
      </c>
      <c r="M79" s="61">
        <v>6</v>
      </c>
      <c r="N79" s="53"/>
      <c r="O79" s="54"/>
      <c r="P79" s="53"/>
    </row>
    <row r="80" spans="2:16" s="36" customFormat="1" ht="21.75" hidden="1" customHeight="1" x14ac:dyDescent="0.2">
      <c r="B80" s="46">
        <f t="shared" si="5"/>
        <v>64</v>
      </c>
      <c r="C80" s="62"/>
      <c r="D80" s="57" t="str">
        <f t="shared" si="3"/>
        <v>TA/12P</v>
      </c>
      <c r="E80" s="56" t="s">
        <v>215</v>
      </c>
      <c r="F80" s="32">
        <v>41487</v>
      </c>
      <c r="G80" s="59" t="s">
        <v>236</v>
      </c>
      <c r="H80" s="89" t="str">
        <f t="shared" si="4"/>
        <v>0302279936</v>
      </c>
      <c r="I80" s="59" t="s">
        <v>112</v>
      </c>
      <c r="J80" s="60">
        <v>6225050</v>
      </c>
      <c r="K80" s="52">
        <v>0.1</v>
      </c>
      <c r="L80" s="60">
        <v>622505</v>
      </c>
      <c r="M80" s="61" t="s">
        <v>135</v>
      </c>
      <c r="N80" s="53"/>
      <c r="O80" s="54"/>
      <c r="P80" s="53"/>
    </row>
    <row r="81" spans="2:16" s="36" customFormat="1" ht="21.75" hidden="1" customHeight="1" x14ac:dyDescent="0.2">
      <c r="B81" s="46">
        <f t="shared" si="5"/>
        <v>65</v>
      </c>
      <c r="C81" s="62"/>
      <c r="D81" s="57" t="str">
        <f t="shared" si="3"/>
        <v>TA/12P</v>
      </c>
      <c r="E81" s="56" t="s">
        <v>216</v>
      </c>
      <c r="F81" s="32">
        <v>41502</v>
      </c>
      <c r="G81" s="59" t="s">
        <v>236</v>
      </c>
      <c r="H81" s="89" t="str">
        <f t="shared" si="4"/>
        <v>0302279936</v>
      </c>
      <c r="I81" s="59" t="s">
        <v>112</v>
      </c>
      <c r="J81" s="60">
        <v>23444000</v>
      </c>
      <c r="K81" s="52">
        <v>0.1</v>
      </c>
      <c r="L81" s="60">
        <v>2344400</v>
      </c>
      <c r="M81" s="61" t="s">
        <v>135</v>
      </c>
      <c r="N81" s="53"/>
      <c r="O81" s="54"/>
      <c r="P81" s="53"/>
    </row>
    <row r="82" spans="2:16" s="36" customFormat="1" ht="21.75" hidden="1" customHeight="1" x14ac:dyDescent="0.2">
      <c r="B82" s="46">
        <f t="shared" si="5"/>
        <v>66</v>
      </c>
      <c r="C82" s="62"/>
      <c r="D82" s="57" t="str">
        <f t="shared" si="3"/>
        <v>TA/12P</v>
      </c>
      <c r="E82" s="56" t="s">
        <v>217</v>
      </c>
      <c r="F82" s="32">
        <v>41505</v>
      </c>
      <c r="G82" s="59" t="s">
        <v>236</v>
      </c>
      <c r="H82" s="89" t="str">
        <f t="shared" si="4"/>
        <v>0302279936</v>
      </c>
      <c r="I82" s="59" t="s">
        <v>112</v>
      </c>
      <c r="J82" s="60">
        <v>13096300</v>
      </c>
      <c r="K82" s="52">
        <v>0.1</v>
      </c>
      <c r="L82" s="60">
        <v>1309630</v>
      </c>
      <c r="M82" s="61" t="s">
        <v>135</v>
      </c>
      <c r="N82" s="53"/>
      <c r="O82" s="54"/>
      <c r="P82" s="53"/>
    </row>
    <row r="83" spans="2:16" s="36" customFormat="1" ht="21.75" hidden="1" customHeight="1" x14ac:dyDescent="0.2">
      <c r="B83" s="46">
        <f t="shared" si="5"/>
        <v>67</v>
      </c>
      <c r="C83" s="62"/>
      <c r="D83" s="57" t="str">
        <f t="shared" si="3"/>
        <v>TA/12P</v>
      </c>
      <c r="E83" s="56" t="s">
        <v>218</v>
      </c>
      <c r="F83" s="32">
        <v>41506</v>
      </c>
      <c r="G83" s="59" t="s">
        <v>236</v>
      </c>
      <c r="H83" s="89" t="str">
        <f t="shared" si="4"/>
        <v>0302279936</v>
      </c>
      <c r="I83" s="59" t="s">
        <v>112</v>
      </c>
      <c r="J83" s="60">
        <v>11197000</v>
      </c>
      <c r="K83" s="52">
        <v>0.1</v>
      </c>
      <c r="L83" s="60">
        <v>1119700</v>
      </c>
      <c r="M83" s="61" t="s">
        <v>135</v>
      </c>
      <c r="N83" s="53"/>
      <c r="O83" s="54"/>
      <c r="P83" s="53"/>
    </row>
    <row r="84" spans="2:16" s="36" customFormat="1" ht="21.75" hidden="1" customHeight="1" x14ac:dyDescent="0.2">
      <c r="B84" s="46">
        <f t="shared" si="5"/>
        <v>68</v>
      </c>
      <c r="C84" s="62"/>
      <c r="D84" s="57" t="str">
        <f t="shared" si="3"/>
        <v>TA/12P</v>
      </c>
      <c r="E84" s="56" t="s">
        <v>219</v>
      </c>
      <c r="F84" s="32">
        <v>41508</v>
      </c>
      <c r="G84" s="59" t="s">
        <v>236</v>
      </c>
      <c r="H84" s="89" t="str">
        <f t="shared" si="4"/>
        <v>0302279936</v>
      </c>
      <c r="I84" s="59" t="s">
        <v>112</v>
      </c>
      <c r="J84" s="60">
        <v>4086300</v>
      </c>
      <c r="K84" s="52">
        <v>0.1</v>
      </c>
      <c r="L84" s="60">
        <v>408630</v>
      </c>
      <c r="M84" s="61" t="s">
        <v>135</v>
      </c>
      <c r="N84" s="53"/>
      <c r="O84" s="54"/>
      <c r="P84" s="53"/>
    </row>
    <row r="85" spans="2:16" s="36" customFormat="1" ht="21.75" hidden="1" customHeight="1" x14ac:dyDescent="0.2">
      <c r="B85" s="46">
        <f t="shared" si="5"/>
        <v>69</v>
      </c>
      <c r="C85" s="62"/>
      <c r="D85" s="57" t="str">
        <f t="shared" si="3"/>
        <v>DT/13P</v>
      </c>
      <c r="E85" s="56" t="s">
        <v>220</v>
      </c>
      <c r="F85" s="32">
        <v>41559</v>
      </c>
      <c r="G85" s="59" t="s">
        <v>237</v>
      </c>
      <c r="H85" s="89" t="str">
        <f t="shared" si="4"/>
        <v>0305972426</v>
      </c>
      <c r="I85" s="59" t="s">
        <v>112</v>
      </c>
      <c r="J85" s="60">
        <v>15300000</v>
      </c>
      <c r="K85" s="52">
        <v>0.1</v>
      </c>
      <c r="L85" s="60">
        <v>1530000</v>
      </c>
      <c r="M85" s="61" t="s">
        <v>136</v>
      </c>
      <c r="N85" s="53"/>
      <c r="O85" s="54"/>
      <c r="P85" s="53"/>
    </row>
    <row r="86" spans="2:16" s="36" customFormat="1" ht="21.75" hidden="1" customHeight="1" x14ac:dyDescent="0.2">
      <c r="B86" s="46">
        <f t="shared" si="5"/>
        <v>70</v>
      </c>
      <c r="C86" s="62"/>
      <c r="D86" s="57" t="str">
        <f t="shared" si="3"/>
        <v>DT/13P</v>
      </c>
      <c r="E86" s="56" t="s">
        <v>221</v>
      </c>
      <c r="F86" s="32">
        <v>41571</v>
      </c>
      <c r="G86" s="59" t="s">
        <v>237</v>
      </c>
      <c r="H86" s="89" t="str">
        <f t="shared" si="4"/>
        <v>0305972426</v>
      </c>
      <c r="I86" s="59" t="s">
        <v>112</v>
      </c>
      <c r="J86" s="60">
        <v>17600000</v>
      </c>
      <c r="K86" s="52">
        <v>0.1</v>
      </c>
      <c r="L86" s="60">
        <v>1760000</v>
      </c>
      <c r="M86" s="61" t="s">
        <v>136</v>
      </c>
      <c r="N86" s="53"/>
      <c r="O86" s="54"/>
      <c r="P86" s="53"/>
    </row>
    <row r="87" spans="2:16" s="36" customFormat="1" ht="21.75" hidden="1" customHeight="1" x14ac:dyDescent="0.2">
      <c r="B87" s="46">
        <f t="shared" si="5"/>
        <v>71</v>
      </c>
      <c r="C87" s="62"/>
      <c r="D87" s="57" t="str">
        <f t="shared" si="3"/>
        <v>DT/13P</v>
      </c>
      <c r="E87" s="56" t="s">
        <v>222</v>
      </c>
      <c r="F87" s="32">
        <v>41572</v>
      </c>
      <c r="G87" s="59" t="s">
        <v>237</v>
      </c>
      <c r="H87" s="89" t="str">
        <f t="shared" si="4"/>
        <v>0305972426</v>
      </c>
      <c r="I87" s="59" t="s">
        <v>112</v>
      </c>
      <c r="J87" s="60">
        <v>17920000</v>
      </c>
      <c r="K87" s="52">
        <v>0.1</v>
      </c>
      <c r="L87" s="60">
        <v>1792000</v>
      </c>
      <c r="M87" s="61" t="s">
        <v>136</v>
      </c>
      <c r="N87" s="53"/>
      <c r="O87" s="54"/>
      <c r="P87" s="53"/>
    </row>
    <row r="88" spans="2:16" s="36" customFormat="1" ht="21.75" hidden="1" customHeight="1" x14ac:dyDescent="0.2">
      <c r="B88" s="46">
        <f t="shared" si="5"/>
        <v>72</v>
      </c>
      <c r="C88" s="62"/>
      <c r="D88" s="57" t="str">
        <f t="shared" si="3"/>
        <v>DT/13P</v>
      </c>
      <c r="E88" s="56" t="s">
        <v>223</v>
      </c>
      <c r="F88" s="32">
        <v>41573</v>
      </c>
      <c r="G88" s="59" t="s">
        <v>237</v>
      </c>
      <c r="H88" s="89" t="str">
        <f t="shared" si="4"/>
        <v>0305972426</v>
      </c>
      <c r="I88" s="59" t="s">
        <v>112</v>
      </c>
      <c r="J88" s="60">
        <v>17600000</v>
      </c>
      <c r="K88" s="52">
        <v>0.1</v>
      </c>
      <c r="L88" s="60">
        <v>1760000</v>
      </c>
      <c r="M88" s="61" t="s">
        <v>136</v>
      </c>
      <c r="N88" s="53"/>
      <c r="O88" s="54"/>
      <c r="P88" s="53"/>
    </row>
    <row r="89" spans="2:16" s="36" customFormat="1" ht="21.75" hidden="1" customHeight="1" x14ac:dyDescent="0.2">
      <c r="B89" s="46">
        <f t="shared" si="5"/>
        <v>73</v>
      </c>
      <c r="C89" s="62"/>
      <c r="D89" s="57" t="str">
        <f t="shared" si="3"/>
        <v>DT/13P</v>
      </c>
      <c r="E89" s="56" t="s">
        <v>224</v>
      </c>
      <c r="F89" s="32">
        <v>41574</v>
      </c>
      <c r="G89" s="59" t="s">
        <v>237</v>
      </c>
      <c r="H89" s="89" t="str">
        <f t="shared" si="4"/>
        <v>0305972426</v>
      </c>
      <c r="I89" s="59" t="s">
        <v>112</v>
      </c>
      <c r="J89" s="60">
        <v>17920000</v>
      </c>
      <c r="K89" s="52">
        <v>0.1</v>
      </c>
      <c r="L89" s="60">
        <v>1792000</v>
      </c>
      <c r="M89" s="61" t="s">
        <v>136</v>
      </c>
      <c r="N89" s="53"/>
      <c r="O89" s="54"/>
      <c r="P89" s="53"/>
    </row>
    <row r="90" spans="2:16" s="36" customFormat="1" ht="21.75" hidden="1" customHeight="1" x14ac:dyDescent="0.2">
      <c r="B90" s="46">
        <f t="shared" si="5"/>
        <v>74</v>
      </c>
      <c r="C90" s="62"/>
      <c r="D90" s="57" t="str">
        <f t="shared" si="3"/>
        <v>DT/13P</v>
      </c>
      <c r="E90" s="56" t="s">
        <v>225</v>
      </c>
      <c r="F90" s="32">
        <v>41575</v>
      </c>
      <c r="G90" s="59" t="s">
        <v>237</v>
      </c>
      <c r="H90" s="89" t="str">
        <f t="shared" si="4"/>
        <v>0305972426</v>
      </c>
      <c r="I90" s="59" t="s">
        <v>112</v>
      </c>
      <c r="J90" s="60">
        <v>13210000</v>
      </c>
      <c r="K90" s="52">
        <v>0.1</v>
      </c>
      <c r="L90" s="60">
        <v>1321000</v>
      </c>
      <c r="M90" s="61" t="s">
        <v>136</v>
      </c>
      <c r="N90" s="53"/>
      <c r="O90" s="54"/>
      <c r="P90" s="53"/>
    </row>
    <row r="91" spans="2:16" s="36" customFormat="1" ht="21.75" hidden="1" customHeight="1" x14ac:dyDescent="0.2">
      <c r="B91" s="46">
        <f t="shared" si="5"/>
        <v>75</v>
      </c>
      <c r="C91" s="62"/>
      <c r="D91" s="57" t="str">
        <f t="shared" si="3"/>
        <v>PT/11P</v>
      </c>
      <c r="E91" s="56" t="s">
        <v>226</v>
      </c>
      <c r="F91" s="32">
        <v>41576</v>
      </c>
      <c r="G91" s="59" t="s">
        <v>238</v>
      </c>
      <c r="H91" s="89" t="str">
        <f t="shared" si="4"/>
        <v>1100767594</v>
      </c>
      <c r="I91" s="59" t="s">
        <v>240</v>
      </c>
      <c r="J91" s="60">
        <v>10716246</v>
      </c>
      <c r="K91" s="52">
        <v>0.1</v>
      </c>
      <c r="L91" s="60">
        <v>1071625</v>
      </c>
      <c r="M91" s="61" t="s">
        <v>136</v>
      </c>
      <c r="N91" s="53"/>
      <c r="O91" s="54"/>
      <c r="P91" s="53"/>
    </row>
    <row r="92" spans="2:16" s="36" customFormat="1" ht="21.75" hidden="1" customHeight="1" x14ac:dyDescent="0.2">
      <c r="B92" s="46">
        <f t="shared" si="5"/>
        <v>76</v>
      </c>
      <c r="C92" s="62"/>
      <c r="D92" s="57" t="str">
        <f t="shared" si="3"/>
        <v>PT/11P</v>
      </c>
      <c r="E92" s="56" t="s">
        <v>227</v>
      </c>
      <c r="F92" s="32">
        <v>41577</v>
      </c>
      <c r="G92" s="59" t="s">
        <v>238</v>
      </c>
      <c r="H92" s="89" t="str">
        <f t="shared" si="4"/>
        <v>1100767594</v>
      </c>
      <c r="I92" s="59" t="s">
        <v>113</v>
      </c>
      <c r="J92" s="60">
        <v>5100400</v>
      </c>
      <c r="K92" s="52">
        <v>0.1</v>
      </c>
      <c r="L92" s="60">
        <v>510040</v>
      </c>
      <c r="M92" s="61" t="s">
        <v>136</v>
      </c>
      <c r="N92" s="53"/>
      <c r="O92" s="54"/>
      <c r="P92" s="53"/>
    </row>
    <row r="93" spans="2:16" s="36" customFormat="1" ht="21.75" hidden="1" customHeight="1" x14ac:dyDescent="0.2">
      <c r="B93" s="46">
        <f t="shared" si="5"/>
        <v>77</v>
      </c>
      <c r="C93" s="62"/>
      <c r="D93" s="57" t="str">
        <f t="shared" si="3"/>
        <v>TT/13P</v>
      </c>
      <c r="E93" s="56" t="s">
        <v>118</v>
      </c>
      <c r="F93" s="32">
        <v>41580</v>
      </c>
      <c r="G93" s="59" t="s">
        <v>239</v>
      </c>
      <c r="H93" s="89" t="str">
        <f t="shared" si="4"/>
        <v>0312103177</v>
      </c>
      <c r="I93" s="59" t="s">
        <v>112</v>
      </c>
      <c r="J93" s="60">
        <v>16800000</v>
      </c>
      <c r="K93" s="52">
        <v>0.1</v>
      </c>
      <c r="L93" s="60">
        <v>1680000</v>
      </c>
      <c r="M93" s="61" t="s">
        <v>136</v>
      </c>
      <c r="N93" s="53"/>
      <c r="O93" s="54"/>
      <c r="P93" s="53"/>
    </row>
    <row r="94" spans="2:16" s="36" customFormat="1" ht="21.75" hidden="1" customHeight="1" x14ac:dyDescent="0.2">
      <c r="B94" s="46">
        <f t="shared" si="5"/>
        <v>78</v>
      </c>
      <c r="C94" s="62"/>
      <c r="D94" s="57" t="str">
        <f t="shared" si="3"/>
        <v>TT/13P</v>
      </c>
      <c r="E94" s="56" t="s">
        <v>228</v>
      </c>
      <c r="F94" s="32">
        <v>41582</v>
      </c>
      <c r="G94" s="59" t="s">
        <v>239</v>
      </c>
      <c r="H94" s="89" t="str">
        <f t="shared" si="4"/>
        <v>0312103177</v>
      </c>
      <c r="I94" s="59" t="s">
        <v>112</v>
      </c>
      <c r="J94" s="60">
        <v>16700000</v>
      </c>
      <c r="K94" s="52">
        <v>0.1</v>
      </c>
      <c r="L94" s="60">
        <v>1670000</v>
      </c>
      <c r="M94" s="61" t="s">
        <v>136</v>
      </c>
      <c r="N94" s="53"/>
      <c r="O94" s="54"/>
      <c r="P94" s="53"/>
    </row>
    <row r="95" spans="2:16" s="36" customFormat="1" ht="21.75" hidden="1" customHeight="1" x14ac:dyDescent="0.2">
      <c r="B95" s="46">
        <f t="shared" si="5"/>
        <v>79</v>
      </c>
      <c r="C95" s="62"/>
      <c r="D95" s="57" t="str">
        <f t="shared" si="3"/>
        <v>TT/13P</v>
      </c>
      <c r="E95" s="56" t="s">
        <v>119</v>
      </c>
      <c r="F95" s="32">
        <v>41586</v>
      </c>
      <c r="G95" s="59" t="s">
        <v>239</v>
      </c>
      <c r="H95" s="89" t="str">
        <f t="shared" si="4"/>
        <v>0312103177</v>
      </c>
      <c r="I95" s="59" t="s">
        <v>112</v>
      </c>
      <c r="J95" s="60">
        <v>16500000</v>
      </c>
      <c r="K95" s="52">
        <v>0.1</v>
      </c>
      <c r="L95" s="60">
        <v>1650000</v>
      </c>
      <c r="M95" s="61" t="s">
        <v>136</v>
      </c>
      <c r="N95" s="53"/>
      <c r="O95" s="54"/>
      <c r="P95" s="53"/>
    </row>
    <row r="96" spans="2:16" s="36" customFormat="1" ht="21.75" hidden="1" customHeight="1" x14ac:dyDescent="0.2">
      <c r="B96" s="46">
        <f t="shared" si="5"/>
        <v>80</v>
      </c>
      <c r="C96" s="62"/>
      <c r="D96" s="57" t="str">
        <f t="shared" si="3"/>
        <v>PT/11P</v>
      </c>
      <c r="E96" s="56" t="s">
        <v>229</v>
      </c>
      <c r="F96" s="32">
        <v>41617</v>
      </c>
      <c r="G96" s="59" t="s">
        <v>238</v>
      </c>
      <c r="H96" s="89" t="str">
        <f t="shared" si="4"/>
        <v>1100767594</v>
      </c>
      <c r="I96" s="59" t="s">
        <v>240</v>
      </c>
      <c r="J96" s="60">
        <v>17914000</v>
      </c>
      <c r="K96" s="52">
        <v>0.1</v>
      </c>
      <c r="L96" s="60">
        <v>1791400</v>
      </c>
      <c r="M96" s="61" t="s">
        <v>136</v>
      </c>
      <c r="N96" s="53"/>
      <c r="O96" s="54"/>
      <c r="P96" s="53"/>
    </row>
    <row r="97" spans="2:16" s="36" customFormat="1" ht="21.75" hidden="1" customHeight="1" x14ac:dyDescent="0.2">
      <c r="B97" s="46">
        <f t="shared" si="5"/>
        <v>81</v>
      </c>
      <c r="C97" s="62"/>
      <c r="D97" s="57" t="str">
        <f t="shared" si="3"/>
        <v>PT/11P</v>
      </c>
      <c r="E97" s="56" t="s">
        <v>230</v>
      </c>
      <c r="F97" s="32">
        <v>41621</v>
      </c>
      <c r="G97" s="59" t="s">
        <v>238</v>
      </c>
      <c r="H97" s="89" t="str">
        <f t="shared" si="4"/>
        <v>1100767594</v>
      </c>
      <c r="I97" s="59" t="s">
        <v>113</v>
      </c>
      <c r="J97" s="60">
        <v>18127560</v>
      </c>
      <c r="K97" s="52">
        <v>0.1</v>
      </c>
      <c r="L97" s="60">
        <v>1812756</v>
      </c>
      <c r="M97" s="61" t="s">
        <v>136</v>
      </c>
      <c r="N97" s="53"/>
      <c r="O97" s="54"/>
      <c r="P97" s="53"/>
    </row>
    <row r="98" spans="2:16" s="36" customFormat="1" ht="21.75" hidden="1" customHeight="1" x14ac:dyDescent="0.2">
      <c r="B98" s="46">
        <f t="shared" si="5"/>
        <v>82</v>
      </c>
      <c r="C98" s="62"/>
      <c r="D98" s="57" t="str">
        <f t="shared" si="3"/>
        <v>PT/11P</v>
      </c>
      <c r="E98" s="56" t="s">
        <v>231</v>
      </c>
      <c r="F98" s="32">
        <v>41624</v>
      </c>
      <c r="G98" s="59" t="s">
        <v>238</v>
      </c>
      <c r="H98" s="89" t="str">
        <f t="shared" si="4"/>
        <v>1100767594</v>
      </c>
      <c r="I98" s="59" t="s">
        <v>113</v>
      </c>
      <c r="J98" s="60">
        <v>18087300</v>
      </c>
      <c r="K98" s="52">
        <v>0.1</v>
      </c>
      <c r="L98" s="60">
        <v>1808730</v>
      </c>
      <c r="M98" s="61" t="s">
        <v>136</v>
      </c>
      <c r="N98" s="53"/>
      <c r="O98" s="54"/>
      <c r="P98" s="53"/>
    </row>
    <row r="99" spans="2:16" s="36" customFormat="1" ht="21.75" hidden="1" customHeight="1" x14ac:dyDescent="0.2">
      <c r="B99" s="46">
        <f t="shared" si="5"/>
        <v>83</v>
      </c>
      <c r="C99" s="62"/>
      <c r="D99" s="57" t="str">
        <f t="shared" si="3"/>
        <v>PT/11P</v>
      </c>
      <c r="E99" s="56" t="s">
        <v>232</v>
      </c>
      <c r="F99" s="32">
        <v>41628</v>
      </c>
      <c r="G99" s="59" t="s">
        <v>238</v>
      </c>
      <c r="H99" s="89" t="str">
        <f t="shared" si="4"/>
        <v>1100767594</v>
      </c>
      <c r="I99" s="59" t="s">
        <v>113</v>
      </c>
      <c r="J99" s="60">
        <v>17987760</v>
      </c>
      <c r="K99" s="52">
        <v>0.1</v>
      </c>
      <c r="L99" s="60">
        <v>1798776</v>
      </c>
      <c r="M99" s="61" t="s">
        <v>136</v>
      </c>
      <c r="N99" s="53"/>
      <c r="O99" s="54"/>
      <c r="P99" s="53"/>
    </row>
    <row r="100" spans="2:16" s="36" customFormat="1" ht="21.75" hidden="1" customHeight="1" x14ac:dyDescent="0.2">
      <c r="B100" s="46">
        <f t="shared" si="5"/>
        <v>84</v>
      </c>
      <c r="C100" s="62"/>
      <c r="D100" s="57" t="str">
        <f t="shared" si="3"/>
        <v>PT/11P</v>
      </c>
      <c r="E100" s="56" t="s">
        <v>233</v>
      </c>
      <c r="F100" s="32">
        <v>41629</v>
      </c>
      <c r="G100" s="59" t="s">
        <v>238</v>
      </c>
      <c r="H100" s="89" t="str">
        <f t="shared" si="4"/>
        <v>1100767594</v>
      </c>
      <c r="I100" s="59" t="s">
        <v>113</v>
      </c>
      <c r="J100" s="60">
        <v>16626000</v>
      </c>
      <c r="K100" s="52">
        <v>0.1</v>
      </c>
      <c r="L100" s="60">
        <v>1662600</v>
      </c>
      <c r="M100" s="61" t="s">
        <v>136</v>
      </c>
      <c r="N100" s="53"/>
      <c r="O100" s="54"/>
      <c r="P100" s="53"/>
    </row>
    <row r="101" spans="2:16" s="36" customFormat="1" ht="21.75" hidden="1" customHeight="1" x14ac:dyDescent="0.2">
      <c r="B101" s="46">
        <f t="shared" si="5"/>
        <v>85</v>
      </c>
      <c r="C101" s="62"/>
      <c r="D101" s="57" t="str">
        <f t="shared" si="3"/>
        <v>PT/11P</v>
      </c>
      <c r="E101" s="56" t="s">
        <v>234</v>
      </c>
      <c r="F101" s="32">
        <v>41635</v>
      </c>
      <c r="G101" s="59" t="s">
        <v>238</v>
      </c>
      <c r="H101" s="89" t="str">
        <f t="shared" si="4"/>
        <v>1100767594</v>
      </c>
      <c r="I101" s="59" t="s">
        <v>240</v>
      </c>
      <c r="J101" s="60">
        <v>18061380</v>
      </c>
      <c r="K101" s="52">
        <v>0.1</v>
      </c>
      <c r="L101" s="60">
        <v>1806138</v>
      </c>
      <c r="M101" s="61" t="s">
        <v>136</v>
      </c>
      <c r="N101" s="53"/>
      <c r="O101" s="54"/>
      <c r="P101" s="53"/>
    </row>
    <row r="102" spans="2:16" s="36" customFormat="1" ht="21.75" customHeight="1" x14ac:dyDescent="0.2">
      <c r="B102" s="46" t="str">
        <f t="shared" ref="B102" si="6">IF(G102&lt;&gt;"",ROW()-16,"")</f>
        <v/>
      </c>
      <c r="C102" s="62"/>
      <c r="D102" s="57"/>
      <c r="E102" s="56"/>
      <c r="F102" s="87"/>
      <c r="G102" s="59"/>
      <c r="H102" s="89"/>
      <c r="I102" s="59"/>
      <c r="J102" s="60"/>
      <c r="K102" s="52"/>
      <c r="L102" s="60"/>
      <c r="M102" s="63"/>
      <c r="N102" s="53"/>
      <c r="O102" s="54"/>
    </row>
    <row r="103" spans="2:16" s="64" customFormat="1" ht="21.75" customHeight="1" x14ac:dyDescent="0.2">
      <c r="B103" s="65" t="s">
        <v>11</v>
      </c>
      <c r="C103" s="66"/>
      <c r="D103" s="67"/>
      <c r="E103" s="68"/>
      <c r="F103" s="67"/>
      <c r="G103" s="67"/>
      <c r="H103" s="67"/>
      <c r="I103" s="67"/>
      <c r="J103" s="69">
        <f>SUBTOTAL(9,J17:J102)</f>
        <v>30148135</v>
      </c>
      <c r="K103" s="69"/>
      <c r="L103" s="69">
        <f>SUBTOTAL(9,L17:L102)</f>
        <v>3014813</v>
      </c>
      <c r="M103" s="67"/>
      <c r="N103" s="54"/>
    </row>
    <row r="104" spans="2:16" s="64" customFormat="1" ht="21.75" hidden="1" customHeight="1" x14ac:dyDescent="0.2">
      <c r="B104" s="70"/>
      <c r="C104" s="71"/>
      <c r="D104" s="72"/>
      <c r="E104" s="73"/>
      <c r="F104" s="72"/>
      <c r="G104" s="72"/>
      <c r="H104" s="72"/>
      <c r="I104" s="72"/>
      <c r="J104" s="74"/>
      <c r="K104" s="74"/>
      <c r="L104" s="74"/>
      <c r="M104" s="75"/>
      <c r="N104" s="54"/>
    </row>
    <row r="105" spans="2:16" s="36" customFormat="1" ht="21.75" hidden="1" customHeight="1" x14ac:dyDescent="0.2">
      <c r="B105" s="76" t="s">
        <v>70</v>
      </c>
      <c r="C105" s="77"/>
      <c r="D105" s="77"/>
      <c r="E105" s="77"/>
      <c r="F105" s="77"/>
      <c r="G105" s="77"/>
      <c r="H105" s="77"/>
      <c r="I105" s="77"/>
      <c r="J105" s="78"/>
      <c r="K105" s="79"/>
      <c r="L105" s="78"/>
      <c r="M105" s="80"/>
      <c r="N105" s="54"/>
    </row>
    <row r="106" spans="2:16" s="64" customFormat="1" ht="21.75" hidden="1" customHeight="1" x14ac:dyDescent="0.2">
      <c r="B106" s="65" t="s">
        <v>11</v>
      </c>
      <c r="C106" s="66"/>
      <c r="D106" s="67"/>
      <c r="E106" s="68"/>
      <c r="F106" s="67"/>
      <c r="G106" s="67"/>
      <c r="H106" s="67"/>
      <c r="I106" s="67"/>
      <c r="J106" s="81"/>
      <c r="K106" s="81"/>
      <c r="L106" s="81"/>
      <c r="M106" s="67"/>
      <c r="N106" s="54"/>
    </row>
    <row r="107" spans="2:16" s="36" customFormat="1" ht="21.75" hidden="1" customHeight="1" x14ac:dyDescent="0.2">
      <c r="B107" s="76" t="s">
        <v>71</v>
      </c>
      <c r="C107" s="77"/>
      <c r="D107" s="77"/>
      <c r="E107" s="77"/>
      <c r="F107" s="77"/>
      <c r="G107" s="77"/>
      <c r="H107" s="77"/>
      <c r="I107" s="77"/>
      <c r="J107" s="78"/>
      <c r="K107" s="79"/>
      <c r="L107" s="78"/>
      <c r="M107" s="80"/>
      <c r="N107" s="54"/>
    </row>
    <row r="108" spans="2:16" s="36" customFormat="1" ht="21.75" hidden="1" customHeight="1" x14ac:dyDescent="0.2">
      <c r="B108" s="45"/>
      <c r="C108" s="82"/>
      <c r="D108" s="82"/>
      <c r="E108" s="42"/>
      <c r="F108" s="83"/>
      <c r="G108" s="82"/>
      <c r="H108" s="42"/>
      <c r="I108" s="82"/>
      <c r="J108" s="84"/>
      <c r="K108" s="82"/>
      <c r="L108" s="84"/>
      <c r="M108" s="82"/>
      <c r="N108" s="54"/>
    </row>
    <row r="109" spans="2:16" s="64" customFormat="1" ht="21.75" hidden="1" customHeight="1" x14ac:dyDescent="0.2">
      <c r="B109" s="65" t="s">
        <v>11</v>
      </c>
      <c r="C109" s="66"/>
      <c r="D109" s="67"/>
      <c r="E109" s="68"/>
      <c r="F109" s="67"/>
      <c r="G109" s="67"/>
      <c r="H109" s="67"/>
      <c r="I109" s="67"/>
      <c r="J109" s="81"/>
      <c r="K109" s="67"/>
      <c r="L109" s="81"/>
      <c r="M109" s="67"/>
      <c r="N109" s="54"/>
    </row>
    <row r="110" spans="2:16" s="64" customFormat="1" ht="21.75" hidden="1" customHeight="1" x14ac:dyDescent="0.2">
      <c r="B110" s="76" t="s">
        <v>72</v>
      </c>
      <c r="C110" s="77"/>
      <c r="D110" s="77"/>
      <c r="E110" s="77"/>
      <c r="F110" s="77"/>
      <c r="G110" s="77"/>
      <c r="H110" s="77"/>
      <c r="I110" s="77"/>
      <c r="J110" s="78"/>
      <c r="K110" s="79"/>
      <c r="L110" s="78"/>
      <c r="M110" s="80"/>
      <c r="N110" s="54"/>
    </row>
    <row r="111" spans="2:16" s="64" customFormat="1" ht="21.75" hidden="1" customHeight="1" x14ac:dyDescent="0.2">
      <c r="B111" s="45"/>
      <c r="C111" s="82"/>
      <c r="D111" s="82"/>
      <c r="E111" s="42"/>
      <c r="F111" s="83"/>
      <c r="G111" s="82"/>
      <c r="H111" s="42"/>
      <c r="I111" s="82"/>
      <c r="J111" s="84"/>
      <c r="K111" s="82"/>
      <c r="L111" s="84"/>
      <c r="M111" s="82"/>
      <c r="N111" s="54"/>
    </row>
    <row r="112" spans="2:16" s="64" customFormat="1" ht="21.75" hidden="1" customHeight="1" x14ac:dyDescent="0.2">
      <c r="B112" s="65" t="s">
        <v>11</v>
      </c>
      <c r="C112" s="66"/>
      <c r="D112" s="67"/>
      <c r="E112" s="68"/>
      <c r="F112" s="67"/>
      <c r="G112" s="67"/>
      <c r="H112" s="67"/>
      <c r="I112" s="67"/>
      <c r="J112" s="81"/>
      <c r="K112" s="67"/>
      <c r="L112" s="81"/>
      <c r="M112" s="67"/>
      <c r="N112" s="54"/>
    </row>
    <row r="113" spans="2:14" s="36" customFormat="1" ht="21.75" hidden="1" customHeight="1" x14ac:dyDescent="0.2">
      <c r="B113" s="76" t="s">
        <v>40</v>
      </c>
      <c r="C113" s="77"/>
      <c r="D113" s="77"/>
      <c r="E113" s="77"/>
      <c r="F113" s="77"/>
      <c r="G113" s="77"/>
      <c r="H113" s="77"/>
      <c r="I113" s="77"/>
      <c r="J113" s="78"/>
      <c r="K113" s="79"/>
      <c r="L113" s="78"/>
      <c r="M113" s="80"/>
      <c r="N113" s="54"/>
    </row>
    <row r="114" spans="2:14" s="36" customFormat="1" ht="21.75" hidden="1" customHeight="1" x14ac:dyDescent="0.2">
      <c r="B114" s="45"/>
      <c r="C114" s="82"/>
      <c r="D114" s="82"/>
      <c r="E114" s="42"/>
      <c r="F114" s="83"/>
      <c r="G114" s="82"/>
      <c r="H114" s="42"/>
      <c r="I114" s="82"/>
      <c r="J114" s="84"/>
      <c r="K114" s="82"/>
      <c r="L114" s="84"/>
      <c r="M114" s="82"/>
      <c r="N114" s="54"/>
    </row>
    <row r="115" spans="2:14" s="64" customFormat="1" ht="21.75" hidden="1" customHeight="1" x14ac:dyDescent="0.2">
      <c r="B115" s="65" t="s">
        <v>11</v>
      </c>
      <c r="C115" s="66"/>
      <c r="D115" s="67"/>
      <c r="E115" s="68"/>
      <c r="F115" s="67"/>
      <c r="G115" s="67"/>
      <c r="H115" s="67"/>
      <c r="I115" s="67"/>
      <c r="J115" s="81"/>
      <c r="K115" s="67"/>
      <c r="L115" s="81"/>
      <c r="M115" s="67"/>
      <c r="N115" s="85"/>
    </row>
    <row r="116" spans="2:14" s="36" customFormat="1" x14ac:dyDescent="0.2">
      <c r="D116" s="37"/>
      <c r="E116" s="38"/>
      <c r="F116" s="36" t="s">
        <v>85</v>
      </c>
      <c r="G116" s="37"/>
      <c r="H116" s="85">
        <f>J103</f>
        <v>30148135</v>
      </c>
      <c r="I116" s="37"/>
      <c r="K116" s="39"/>
      <c r="M116" s="37"/>
      <c r="N116" s="54"/>
    </row>
    <row r="117" spans="2:14" s="36" customFormat="1" x14ac:dyDescent="0.2">
      <c r="D117" s="37"/>
      <c r="E117" s="38"/>
      <c r="F117" s="36" t="s">
        <v>86</v>
      </c>
      <c r="G117" s="37"/>
      <c r="H117" s="85">
        <f>L103</f>
        <v>3014813</v>
      </c>
      <c r="I117" s="37"/>
      <c r="K117" s="39"/>
      <c r="M117" s="37"/>
      <c r="N117" s="54"/>
    </row>
    <row r="118" spans="2:14" s="36" customFormat="1" x14ac:dyDescent="0.2">
      <c r="B118" s="86"/>
      <c r="C118" s="86"/>
      <c r="D118" s="37"/>
      <c r="E118" s="38"/>
      <c r="F118" s="37"/>
      <c r="G118" s="37"/>
      <c r="H118" s="37"/>
      <c r="I118" s="37"/>
      <c r="J118" s="110" t="str">
        <f>"Bình Chánh,  Ngày   "&amp;N14&amp;IF(O14="Q4","   Tháng   12",IF(O14="Q3", "   Tháng   9   ","   Tháng   "&amp;O14))&amp;"   Năm  "&amp;YEAR(F101)</f>
        <v>Bình Chánh,  Ngày   30   Tháng   6   Năm  2013</v>
      </c>
      <c r="K118" s="110"/>
      <c r="N118" s="54"/>
    </row>
    <row r="119" spans="2:14" s="36" customFormat="1" x14ac:dyDescent="0.2">
      <c r="D119" s="37"/>
      <c r="E119" s="38"/>
      <c r="F119" s="37"/>
      <c r="G119" s="37"/>
      <c r="H119" s="37"/>
      <c r="I119" s="37"/>
      <c r="J119" s="109" t="s">
        <v>15</v>
      </c>
      <c r="K119" s="109"/>
      <c r="L119" s="109"/>
      <c r="M119" s="109"/>
    </row>
    <row r="120" spans="2:14" s="36" customFormat="1" x14ac:dyDescent="0.2">
      <c r="D120" s="37"/>
      <c r="E120" s="38"/>
      <c r="F120" s="37"/>
      <c r="G120" s="37"/>
      <c r="H120" s="37"/>
      <c r="I120" s="37"/>
      <c r="J120" s="109" t="s">
        <v>16</v>
      </c>
      <c r="K120" s="109"/>
      <c r="L120" s="109"/>
      <c r="M120" s="109"/>
    </row>
    <row r="121" spans="2:14" s="36" customFormat="1" x14ac:dyDescent="0.2">
      <c r="D121" s="37"/>
      <c r="E121" s="38"/>
      <c r="F121" s="37"/>
      <c r="G121" s="37"/>
      <c r="H121" s="37"/>
      <c r="I121" s="37"/>
      <c r="J121" s="109" t="s">
        <v>17</v>
      </c>
      <c r="K121" s="109"/>
      <c r="L121" s="109"/>
      <c r="M121" s="109"/>
    </row>
    <row r="122" spans="2:14" s="36" customFormat="1" x14ac:dyDescent="0.2">
      <c r="D122" s="37"/>
      <c r="E122" s="38"/>
      <c r="F122" s="37"/>
      <c r="G122" s="37"/>
      <c r="H122" s="37"/>
      <c r="I122" s="37"/>
      <c r="K122" s="39"/>
      <c r="M122" s="37"/>
    </row>
  </sheetData>
  <autoFilter ref="A16:Q102">
    <filterColumn colId="12">
      <filters blank="1">
        <filter val="6"/>
      </filters>
    </filterColumn>
  </autoFilter>
  <sortState ref="A240:Q249">
    <sortCondition ref="F240:F249"/>
  </sortState>
  <mergeCells count="16">
    <mergeCell ref="B4:M4"/>
    <mergeCell ref="B5:M5"/>
    <mergeCell ref="B6:M6"/>
    <mergeCell ref="B7:M7"/>
    <mergeCell ref="B11:M11"/>
    <mergeCell ref="J12:J14"/>
    <mergeCell ref="K12:K14"/>
    <mergeCell ref="L12:L14"/>
    <mergeCell ref="M12:M14"/>
    <mergeCell ref="B12:B14"/>
    <mergeCell ref="G12:G14"/>
    <mergeCell ref="H12:H14"/>
    <mergeCell ref="I12:I14"/>
    <mergeCell ref="D12:D14"/>
    <mergeCell ref="E12:E14"/>
    <mergeCell ref="F12:F14"/>
  </mergeCells>
  <dataValidations count="1">
    <dataValidation type="list" allowBlank="1" showInputMessage="1" showErrorMessage="1" sqref="O14">
      <formula1>"1,2,3,4,5,6,Q3,Q4"</formula1>
    </dataValidation>
  </dataValidations>
  <printOptions horizontalCentered="1"/>
  <pageMargins left="0" right="0" top="0.17"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233"/>
  <sheetViews>
    <sheetView tabSelected="1" topLeftCell="A12" zoomScale="90" zoomScaleNormal="90" workbookViewId="0">
      <pane ySplit="4" topLeftCell="A16" activePane="bottomLeft" state="frozen"/>
      <selection activeCell="A12" sqref="A12"/>
      <selection pane="bottomLeft" activeCell="N14" sqref="N14"/>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5" t="s">
        <v>18</v>
      </c>
      <c r="C4" s="135"/>
      <c r="D4" s="135"/>
      <c r="E4" s="135"/>
      <c r="F4" s="135"/>
      <c r="G4" s="135"/>
      <c r="H4" s="135"/>
      <c r="I4" s="135"/>
      <c r="J4" s="135"/>
      <c r="K4" s="135"/>
      <c r="L4" s="135"/>
    </row>
    <row r="5" spans="1:14" hidden="1" x14ac:dyDescent="0.2">
      <c r="A5" s="14" t="s">
        <v>31</v>
      </c>
      <c r="B5" s="136"/>
      <c r="C5" s="136"/>
      <c r="D5" s="136"/>
      <c r="E5" s="136"/>
      <c r="F5" s="136"/>
      <c r="G5" s="136"/>
      <c r="H5" s="136"/>
      <c r="I5" s="136"/>
      <c r="J5" s="136"/>
      <c r="K5" s="136"/>
      <c r="L5" s="136"/>
    </row>
    <row r="6" spans="1:14" x14ac:dyDescent="0.2">
      <c r="B6" s="137" t="s">
        <v>0</v>
      </c>
      <c r="C6" s="137"/>
      <c r="D6" s="137"/>
      <c r="E6" s="137"/>
      <c r="F6" s="137"/>
      <c r="G6" s="137"/>
      <c r="H6" s="137"/>
      <c r="I6" s="137"/>
      <c r="J6" s="137"/>
      <c r="K6" s="137"/>
      <c r="L6" s="137"/>
    </row>
    <row r="7" spans="1:14" x14ac:dyDescent="0.2">
      <c r="B7" s="137" t="str">
        <f>"Kỳ tính thuế: "&amp;IF(LEFT(N14,1)="Q","Quý "&amp;RIGHT(N14,1),"Tháng "&amp;N14)&amp;" Năm "&amp;YEAR(F28)</f>
        <v>Kỳ tính thuế: Tháng 2 Năm 2013</v>
      </c>
      <c r="C7" s="137"/>
      <c r="D7" s="137"/>
      <c r="E7" s="137"/>
      <c r="F7" s="137"/>
      <c r="G7" s="137"/>
      <c r="H7" s="137"/>
      <c r="I7" s="137"/>
      <c r="J7" s="137"/>
      <c r="K7" s="137"/>
      <c r="L7" s="137"/>
    </row>
    <row r="8" spans="1:14" x14ac:dyDescent="0.2">
      <c r="B8" s="17"/>
      <c r="C8" s="17"/>
      <c r="D8" s="15"/>
      <c r="E8" s="15"/>
      <c r="F8" s="15"/>
      <c r="G8" s="15"/>
      <c r="H8" s="15"/>
      <c r="I8" s="15"/>
      <c r="L8" s="15"/>
    </row>
    <row r="9" spans="1:14" x14ac:dyDescent="0.2">
      <c r="B9" s="14" t="s">
        <v>116</v>
      </c>
    </row>
    <row r="10" spans="1:14" x14ac:dyDescent="0.2">
      <c r="B10" s="14" t="s">
        <v>117</v>
      </c>
    </row>
    <row r="11" spans="1:14" x14ac:dyDescent="0.2">
      <c r="B11" s="133" t="s">
        <v>1</v>
      </c>
      <c r="C11" s="133"/>
      <c r="D11" s="133"/>
      <c r="E11" s="133"/>
      <c r="F11" s="133"/>
      <c r="G11" s="133"/>
      <c r="H11" s="133"/>
      <c r="I11" s="133"/>
      <c r="J11" s="133"/>
      <c r="K11" s="133"/>
      <c r="L11" s="133"/>
    </row>
    <row r="12" spans="1:14" ht="12.75" customHeight="1" x14ac:dyDescent="0.2">
      <c r="B12" s="134" t="s">
        <v>2</v>
      </c>
      <c r="C12" s="134" t="s">
        <v>43</v>
      </c>
      <c r="D12" s="134" t="s">
        <v>7</v>
      </c>
      <c r="E12" s="134" t="s">
        <v>8</v>
      </c>
      <c r="F12" s="134" t="s">
        <v>9</v>
      </c>
      <c r="G12" s="134" t="s">
        <v>3</v>
      </c>
      <c r="H12" s="134" t="s">
        <v>29</v>
      </c>
      <c r="I12" s="134" t="s">
        <v>4</v>
      </c>
      <c r="J12" s="134" t="s">
        <v>30</v>
      </c>
      <c r="K12" s="134" t="s">
        <v>5</v>
      </c>
      <c r="L12" s="134" t="s">
        <v>6</v>
      </c>
    </row>
    <row r="13" spans="1:14" ht="4.5" customHeight="1" x14ac:dyDescent="0.2">
      <c r="B13" s="134"/>
      <c r="C13" s="134"/>
      <c r="D13" s="134"/>
      <c r="E13" s="134"/>
      <c r="F13" s="134"/>
      <c r="G13" s="134"/>
      <c r="H13" s="134"/>
      <c r="I13" s="134"/>
      <c r="J13" s="134"/>
      <c r="K13" s="134"/>
      <c r="L13" s="134"/>
    </row>
    <row r="14" spans="1:14" ht="40.5" customHeight="1" x14ac:dyDescent="0.2">
      <c r="B14" s="134"/>
      <c r="C14" s="134"/>
      <c r="D14" s="134"/>
      <c r="E14" s="134"/>
      <c r="F14" s="134"/>
      <c r="G14" s="134"/>
      <c r="H14" s="134"/>
      <c r="I14" s="134"/>
      <c r="J14" s="134"/>
      <c r="K14" s="134"/>
      <c r="L14" s="134"/>
      <c r="M14" s="114" t="str">
        <f>IF(OR($N$14=4,$N$14=6,$N$14=9,$N$14=11),"30",IF($N$14=2,"28","31"))</f>
        <v>28</v>
      </c>
      <c r="N14" s="113">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31" t="s">
        <v>46</v>
      </c>
      <c r="C16" s="132"/>
      <c r="D16" s="132"/>
      <c r="E16" s="132"/>
      <c r="F16" s="132"/>
      <c r="G16" s="132"/>
      <c r="H16" s="132"/>
      <c r="I16" s="132"/>
      <c r="J16" s="19"/>
      <c r="K16" s="19"/>
      <c r="L16" s="20"/>
    </row>
    <row r="17" spans="2:15" ht="21" hidden="1" customHeight="1" x14ac:dyDescent="0.2">
      <c r="B17" s="8"/>
      <c r="C17" s="8"/>
      <c r="D17" s="8"/>
      <c r="E17" s="8"/>
      <c r="F17" s="5"/>
      <c r="G17" s="8"/>
      <c r="H17" s="2"/>
      <c r="I17" s="8"/>
      <c r="J17" s="7"/>
      <c r="K17" s="7"/>
      <c r="L17" s="8"/>
    </row>
    <row r="18" spans="2:15" s="21" customFormat="1" ht="21" hidden="1" customHeight="1" x14ac:dyDescent="0.2">
      <c r="B18" s="22" t="s">
        <v>11</v>
      </c>
      <c r="C18" s="22"/>
      <c r="D18" s="22"/>
      <c r="E18" s="22"/>
      <c r="F18" s="22"/>
      <c r="G18" s="22"/>
      <c r="H18" s="22"/>
      <c r="I18" s="22"/>
      <c r="J18" s="23"/>
      <c r="K18" s="23"/>
      <c r="L18" s="22"/>
    </row>
    <row r="19" spans="2:15" ht="21" hidden="1" customHeight="1" x14ac:dyDescent="0.2">
      <c r="B19" s="131" t="s">
        <v>12</v>
      </c>
      <c r="C19" s="132"/>
      <c r="D19" s="132"/>
      <c r="E19" s="132"/>
      <c r="F19" s="132"/>
      <c r="G19" s="132"/>
      <c r="H19" s="132"/>
      <c r="I19" s="132"/>
      <c r="J19" s="19"/>
      <c r="K19" s="19"/>
      <c r="L19" s="24"/>
    </row>
    <row r="20" spans="2:15" ht="21" hidden="1" customHeight="1" x14ac:dyDescent="0.2">
      <c r="B20" s="2"/>
      <c r="C20" s="3"/>
      <c r="D20" s="3"/>
      <c r="E20" s="4"/>
      <c r="F20" s="5"/>
      <c r="G20" s="6"/>
      <c r="H20" s="6"/>
      <c r="I20" s="6"/>
      <c r="J20" s="7"/>
      <c r="K20" s="7"/>
      <c r="L20" s="8"/>
    </row>
    <row r="21" spans="2:15" s="21" customFormat="1" ht="21" hidden="1" customHeight="1" x14ac:dyDescent="0.2">
      <c r="B21" s="22" t="s">
        <v>11</v>
      </c>
      <c r="C21" s="22"/>
      <c r="D21" s="22"/>
      <c r="E21" s="22"/>
      <c r="F21" s="22"/>
      <c r="G21" s="22"/>
      <c r="H21" s="22"/>
      <c r="I21" s="22"/>
      <c r="J21" s="23"/>
      <c r="K21" s="23"/>
      <c r="L21" s="22"/>
    </row>
    <row r="22" spans="2:15" ht="21" hidden="1" customHeight="1" x14ac:dyDescent="0.2">
      <c r="B22" s="131" t="s">
        <v>13</v>
      </c>
      <c r="C22" s="132"/>
      <c r="D22" s="132"/>
      <c r="E22" s="132"/>
      <c r="F22" s="132"/>
      <c r="G22" s="132"/>
      <c r="H22" s="132"/>
      <c r="I22" s="132"/>
      <c r="J22" s="19"/>
      <c r="K22" s="19"/>
      <c r="L22" s="24"/>
    </row>
    <row r="23" spans="2:15" ht="21" hidden="1" customHeight="1" x14ac:dyDescent="0.2">
      <c r="B23" s="8"/>
      <c r="C23" s="8"/>
      <c r="D23" s="8"/>
      <c r="E23" s="8"/>
      <c r="F23" s="5"/>
      <c r="G23" s="8"/>
      <c r="H23" s="2"/>
      <c r="I23" s="8"/>
      <c r="J23" s="7"/>
      <c r="K23" s="7"/>
      <c r="L23" s="8"/>
    </row>
    <row r="24" spans="2:15" s="21" customFormat="1" ht="21" hidden="1" customHeight="1" x14ac:dyDescent="0.2">
      <c r="B24" s="22" t="s">
        <v>11</v>
      </c>
      <c r="C24" s="22"/>
      <c r="D24" s="22"/>
      <c r="E24" s="22"/>
      <c r="F24" s="22"/>
      <c r="G24" s="22"/>
      <c r="H24" s="22"/>
      <c r="I24" s="22"/>
      <c r="J24" s="23"/>
      <c r="K24" s="23"/>
      <c r="L24" s="22"/>
    </row>
    <row r="25" spans="2:15" s="21" customFormat="1" ht="21" customHeight="1" x14ac:dyDescent="0.2">
      <c r="B25" s="111" t="s">
        <v>14</v>
      </c>
      <c r="C25" s="112"/>
      <c r="D25" s="112"/>
      <c r="E25" s="112"/>
      <c r="F25" s="112"/>
      <c r="G25" s="112"/>
      <c r="H25" s="112"/>
      <c r="I25" s="112"/>
      <c r="J25" s="25"/>
      <c r="K25" s="25"/>
      <c r="L25" s="26"/>
    </row>
    <row r="26" spans="2:15" ht="21" hidden="1" customHeight="1" x14ac:dyDescent="0.2">
      <c r="B26" s="9">
        <f>IF(G26&lt;&gt;"",ROW()-25,"")</f>
        <v>1</v>
      </c>
      <c r="C26" s="31" t="s">
        <v>453</v>
      </c>
      <c r="D26" s="31" t="s">
        <v>454</v>
      </c>
      <c r="E26" s="10" t="s">
        <v>241</v>
      </c>
      <c r="F26" s="32">
        <v>41276</v>
      </c>
      <c r="G26" s="11" t="s">
        <v>93</v>
      </c>
      <c r="H26" s="33" t="str">
        <f t="shared" ref="H26:H89" si="0">IF(ISNA(VLOOKUP(G26,DSBR,2,0)),"",VLOOKUP(G26,DSBR,2,0))</f>
        <v>0305135072</v>
      </c>
      <c r="I26" s="12" t="s">
        <v>134</v>
      </c>
      <c r="J26" s="118">
        <v>7107500</v>
      </c>
      <c r="K26" s="13">
        <v>710750</v>
      </c>
      <c r="L26" s="61">
        <v>1</v>
      </c>
      <c r="O26" s="120"/>
    </row>
    <row r="27" spans="2:15" ht="21" hidden="1" customHeight="1" x14ac:dyDescent="0.2">
      <c r="B27" s="9">
        <f t="shared" ref="B27:B90" si="1">IF(G27&lt;&gt;"",ROW()-25,"")</f>
        <v>2</v>
      </c>
      <c r="C27" s="31" t="s">
        <v>453</v>
      </c>
      <c r="D27" s="31" t="s">
        <v>454</v>
      </c>
      <c r="E27" s="10" t="s">
        <v>242</v>
      </c>
      <c r="F27" s="32">
        <v>41282</v>
      </c>
      <c r="G27" s="11" t="s">
        <v>122</v>
      </c>
      <c r="H27" s="33" t="str">
        <f t="shared" si="0"/>
        <v>0305929759</v>
      </c>
      <c r="I27" s="12" t="s">
        <v>134</v>
      </c>
      <c r="J27" s="118">
        <v>6729365</v>
      </c>
      <c r="K27" s="13">
        <v>672937</v>
      </c>
      <c r="L27" s="61">
        <v>1</v>
      </c>
      <c r="O27" s="120"/>
    </row>
    <row r="28" spans="2:15" ht="21" hidden="1" customHeight="1" x14ac:dyDescent="0.2">
      <c r="B28" s="9">
        <f t="shared" si="1"/>
        <v>3</v>
      </c>
      <c r="C28" s="31" t="s">
        <v>453</v>
      </c>
      <c r="D28" s="31" t="s">
        <v>454</v>
      </c>
      <c r="E28" s="10" t="s">
        <v>243</v>
      </c>
      <c r="F28" s="32">
        <v>41284</v>
      </c>
      <c r="G28" s="11" t="s">
        <v>91</v>
      </c>
      <c r="H28" s="33" t="str">
        <f t="shared" si="0"/>
        <v>0304449855</v>
      </c>
      <c r="I28" s="12" t="s">
        <v>134</v>
      </c>
      <c r="J28" s="118">
        <v>8670080</v>
      </c>
      <c r="K28" s="13">
        <v>867008</v>
      </c>
      <c r="L28" s="61">
        <v>1</v>
      </c>
      <c r="O28" s="120"/>
    </row>
    <row r="29" spans="2:15" ht="21" hidden="1" customHeight="1" x14ac:dyDescent="0.2">
      <c r="B29" s="9">
        <f t="shared" si="1"/>
        <v>4</v>
      </c>
      <c r="C29" s="31" t="s">
        <v>453</v>
      </c>
      <c r="D29" s="31" t="s">
        <v>454</v>
      </c>
      <c r="E29" s="10" t="s">
        <v>244</v>
      </c>
      <c r="F29" s="32">
        <v>41285</v>
      </c>
      <c r="G29" s="11" t="s">
        <v>121</v>
      </c>
      <c r="H29" s="33" t="str">
        <f t="shared" si="0"/>
        <v>0302561555</v>
      </c>
      <c r="I29" s="12" t="s">
        <v>134</v>
      </c>
      <c r="J29" s="118">
        <v>4661260</v>
      </c>
      <c r="K29" s="13">
        <v>466126</v>
      </c>
      <c r="L29" s="61">
        <v>1</v>
      </c>
      <c r="O29" s="120"/>
    </row>
    <row r="30" spans="2:15" ht="21" hidden="1" customHeight="1" x14ac:dyDescent="0.2">
      <c r="B30" s="9">
        <f t="shared" si="1"/>
        <v>5</v>
      </c>
      <c r="C30" s="31" t="s">
        <v>453</v>
      </c>
      <c r="D30" s="31" t="s">
        <v>454</v>
      </c>
      <c r="E30" s="10" t="s">
        <v>245</v>
      </c>
      <c r="F30" s="32">
        <v>41288</v>
      </c>
      <c r="G30" s="11" t="s">
        <v>92</v>
      </c>
      <c r="H30" s="33" t="str">
        <f t="shared" si="0"/>
        <v>0302088113</v>
      </c>
      <c r="I30" s="12" t="s">
        <v>134</v>
      </c>
      <c r="J30" s="118">
        <v>6560000</v>
      </c>
      <c r="K30" s="13">
        <v>656000</v>
      </c>
      <c r="L30" s="61">
        <v>1</v>
      </c>
      <c r="O30" s="120"/>
    </row>
    <row r="31" spans="2:15" ht="21" hidden="1" customHeight="1" x14ac:dyDescent="0.2">
      <c r="B31" s="9">
        <f t="shared" si="1"/>
        <v>6</v>
      </c>
      <c r="C31" s="31" t="s">
        <v>453</v>
      </c>
      <c r="D31" s="31" t="s">
        <v>454</v>
      </c>
      <c r="E31" s="10" t="s">
        <v>246</v>
      </c>
      <c r="F31" s="32">
        <v>41290</v>
      </c>
      <c r="G31" s="11" t="s">
        <v>426</v>
      </c>
      <c r="H31" s="33" t="str">
        <f t="shared" si="0"/>
        <v xml:space="preserve">0311746697        </v>
      </c>
      <c r="I31" s="12" t="s">
        <v>134</v>
      </c>
      <c r="J31" s="118">
        <v>7041800</v>
      </c>
      <c r="K31" s="13">
        <v>704180</v>
      </c>
      <c r="L31" s="61">
        <v>1</v>
      </c>
      <c r="O31" s="120"/>
    </row>
    <row r="32" spans="2:15" ht="21" hidden="1" customHeight="1" x14ac:dyDescent="0.2">
      <c r="B32" s="9">
        <f t="shared" si="1"/>
        <v>7</v>
      </c>
      <c r="C32" s="31" t="s">
        <v>453</v>
      </c>
      <c r="D32" s="31" t="s">
        <v>454</v>
      </c>
      <c r="E32" s="10" t="s">
        <v>247</v>
      </c>
      <c r="F32" s="32">
        <v>41292</v>
      </c>
      <c r="G32" s="11" t="s">
        <v>427</v>
      </c>
      <c r="H32" s="33" t="str">
        <f t="shared" si="0"/>
        <v>0310669746</v>
      </c>
      <c r="I32" s="12" t="s">
        <v>134</v>
      </c>
      <c r="J32" s="118">
        <v>3384350</v>
      </c>
      <c r="K32" s="13">
        <v>338435</v>
      </c>
      <c r="L32" s="61">
        <v>1</v>
      </c>
      <c r="O32" s="120"/>
    </row>
    <row r="33" spans="2:15" ht="21" hidden="1" customHeight="1" x14ac:dyDescent="0.2">
      <c r="B33" s="9">
        <f t="shared" si="1"/>
        <v>8</v>
      </c>
      <c r="C33" s="31" t="s">
        <v>453</v>
      </c>
      <c r="D33" s="31" t="s">
        <v>454</v>
      </c>
      <c r="E33" s="10" t="s">
        <v>248</v>
      </c>
      <c r="F33" s="32">
        <v>41292</v>
      </c>
      <c r="G33" s="11" t="s">
        <v>93</v>
      </c>
      <c r="H33" s="33" t="str">
        <f t="shared" si="0"/>
        <v>0305135072</v>
      </c>
      <c r="I33" s="12" t="s">
        <v>134</v>
      </c>
      <c r="J33" s="118">
        <v>9142200</v>
      </c>
      <c r="K33" s="13">
        <v>914220</v>
      </c>
      <c r="L33" s="61">
        <v>1</v>
      </c>
      <c r="O33" s="120"/>
    </row>
    <row r="34" spans="2:15" ht="21" hidden="1" customHeight="1" x14ac:dyDescent="0.2">
      <c r="B34" s="9">
        <f t="shared" si="1"/>
        <v>9</v>
      </c>
      <c r="C34" s="31" t="s">
        <v>453</v>
      </c>
      <c r="D34" s="31" t="s">
        <v>454</v>
      </c>
      <c r="E34" s="10" t="s">
        <v>249</v>
      </c>
      <c r="F34" s="32">
        <v>41293</v>
      </c>
      <c r="G34" s="11" t="s">
        <v>428</v>
      </c>
      <c r="H34" s="33" t="str">
        <f t="shared" si="0"/>
        <v xml:space="preserve">0310936800        </v>
      </c>
      <c r="I34" s="12" t="s">
        <v>134</v>
      </c>
      <c r="J34" s="118">
        <v>15366620</v>
      </c>
      <c r="K34" s="13">
        <v>1536662</v>
      </c>
      <c r="L34" s="61">
        <v>1</v>
      </c>
      <c r="O34" s="120"/>
    </row>
    <row r="35" spans="2:15" ht="21" hidden="1" customHeight="1" x14ac:dyDescent="0.2">
      <c r="B35" s="9">
        <f t="shared" si="1"/>
        <v>10</v>
      </c>
      <c r="C35" s="31" t="s">
        <v>453</v>
      </c>
      <c r="D35" s="31" t="s">
        <v>454</v>
      </c>
      <c r="E35" s="10" t="s">
        <v>250</v>
      </c>
      <c r="F35" s="32">
        <v>41297</v>
      </c>
      <c r="G35" s="11" t="s">
        <v>121</v>
      </c>
      <c r="H35" s="33" t="str">
        <f t="shared" si="0"/>
        <v>0302561555</v>
      </c>
      <c r="I35" s="12" t="s">
        <v>134</v>
      </c>
      <c r="J35" s="118">
        <v>5302500</v>
      </c>
      <c r="K35" s="13">
        <v>530250</v>
      </c>
      <c r="L35" s="61">
        <v>1</v>
      </c>
      <c r="O35" s="120"/>
    </row>
    <row r="36" spans="2:15" ht="21" hidden="1" customHeight="1" x14ac:dyDescent="0.2">
      <c r="B36" s="9">
        <f t="shared" si="1"/>
        <v>11</v>
      </c>
      <c r="C36" s="31" t="s">
        <v>453</v>
      </c>
      <c r="D36" s="31" t="s">
        <v>454</v>
      </c>
      <c r="E36" s="10" t="s">
        <v>251</v>
      </c>
      <c r="F36" s="32">
        <v>41303</v>
      </c>
      <c r="G36" s="11" t="s">
        <v>92</v>
      </c>
      <c r="H36" s="33" t="str">
        <f t="shared" si="0"/>
        <v>0302088113</v>
      </c>
      <c r="I36" s="12" t="s">
        <v>134</v>
      </c>
      <c r="J36" s="118">
        <v>8071280</v>
      </c>
      <c r="K36" s="13">
        <v>807128</v>
      </c>
      <c r="L36" s="61">
        <v>1</v>
      </c>
      <c r="O36" s="120"/>
    </row>
    <row r="37" spans="2:15" ht="21" hidden="1" customHeight="1" x14ac:dyDescent="0.2">
      <c r="B37" s="9">
        <f t="shared" si="1"/>
        <v>12</v>
      </c>
      <c r="C37" s="31" t="s">
        <v>453</v>
      </c>
      <c r="D37" s="31" t="s">
        <v>454</v>
      </c>
      <c r="E37" s="10" t="s">
        <v>252</v>
      </c>
      <c r="F37" s="32">
        <v>41303</v>
      </c>
      <c r="G37" s="11" t="s">
        <v>428</v>
      </c>
      <c r="H37" s="33" t="str">
        <f t="shared" si="0"/>
        <v xml:space="preserve">0310936800        </v>
      </c>
      <c r="I37" s="12" t="s">
        <v>134</v>
      </c>
      <c r="J37" s="118">
        <v>5616180</v>
      </c>
      <c r="K37" s="13">
        <v>561618</v>
      </c>
      <c r="L37" s="61">
        <v>1</v>
      </c>
      <c r="O37" s="120"/>
    </row>
    <row r="38" spans="2:15" ht="21" hidden="1" customHeight="1" x14ac:dyDescent="0.2">
      <c r="B38" s="9">
        <f t="shared" si="1"/>
        <v>13</v>
      </c>
      <c r="C38" s="31" t="s">
        <v>453</v>
      </c>
      <c r="D38" s="31" t="s">
        <v>454</v>
      </c>
      <c r="E38" s="10" t="s">
        <v>253</v>
      </c>
      <c r="F38" s="32">
        <v>41303</v>
      </c>
      <c r="G38" s="11" t="s">
        <v>121</v>
      </c>
      <c r="H38" s="33" t="str">
        <f t="shared" si="0"/>
        <v>0302561555</v>
      </c>
      <c r="I38" s="12" t="s">
        <v>134</v>
      </c>
      <c r="J38" s="118">
        <v>8295000</v>
      </c>
      <c r="K38" s="13">
        <v>829500</v>
      </c>
      <c r="L38" s="61">
        <v>1</v>
      </c>
      <c r="O38" s="120"/>
    </row>
    <row r="39" spans="2:15" ht="21" hidden="1" customHeight="1" x14ac:dyDescent="0.2">
      <c r="B39" s="9">
        <f t="shared" si="1"/>
        <v>14</v>
      </c>
      <c r="C39" s="31" t="s">
        <v>453</v>
      </c>
      <c r="D39" s="31" t="s">
        <v>454</v>
      </c>
      <c r="E39" s="10" t="s">
        <v>254</v>
      </c>
      <c r="F39" s="32">
        <v>41305</v>
      </c>
      <c r="G39" s="11" t="s">
        <v>91</v>
      </c>
      <c r="H39" s="33" t="str">
        <f t="shared" si="0"/>
        <v>0304449855</v>
      </c>
      <c r="I39" s="12" t="s">
        <v>134</v>
      </c>
      <c r="J39" s="118">
        <v>14796820</v>
      </c>
      <c r="K39" s="13">
        <v>1479682</v>
      </c>
      <c r="L39" s="61">
        <v>1</v>
      </c>
      <c r="O39" s="120"/>
    </row>
    <row r="40" spans="2:15" ht="21" hidden="1" customHeight="1" x14ac:dyDescent="0.2">
      <c r="B40" s="9">
        <f t="shared" si="1"/>
        <v>15</v>
      </c>
      <c r="C40" s="31" t="s">
        <v>453</v>
      </c>
      <c r="D40" s="31" t="s">
        <v>454</v>
      </c>
      <c r="E40" s="10" t="s">
        <v>255</v>
      </c>
      <c r="F40" s="32">
        <v>41305</v>
      </c>
      <c r="G40" s="11" t="s">
        <v>427</v>
      </c>
      <c r="H40" s="33" t="str">
        <f t="shared" si="0"/>
        <v>0310669746</v>
      </c>
      <c r="I40" s="12" t="s">
        <v>134</v>
      </c>
      <c r="J40" s="118">
        <v>10252000</v>
      </c>
      <c r="K40" s="13">
        <v>1025200</v>
      </c>
      <c r="L40" s="61">
        <v>1</v>
      </c>
      <c r="O40" s="120"/>
    </row>
    <row r="41" spans="2:15" ht="21" customHeight="1" x14ac:dyDescent="0.2">
      <c r="B41" s="9">
        <f t="shared" si="1"/>
        <v>16</v>
      </c>
      <c r="C41" s="31" t="s">
        <v>453</v>
      </c>
      <c r="D41" s="31" t="s">
        <v>454</v>
      </c>
      <c r="E41" s="10" t="s">
        <v>256</v>
      </c>
      <c r="F41" s="32">
        <v>41328</v>
      </c>
      <c r="G41" s="11" t="s">
        <v>121</v>
      </c>
      <c r="H41" s="33" t="str">
        <f t="shared" si="0"/>
        <v>0302561555</v>
      </c>
      <c r="I41" s="12" t="s">
        <v>134</v>
      </c>
      <c r="J41" s="13">
        <v>4263900</v>
      </c>
      <c r="K41" s="13">
        <v>426390</v>
      </c>
      <c r="L41" s="61">
        <v>2</v>
      </c>
      <c r="O41" s="120"/>
    </row>
    <row r="42" spans="2:15" ht="21" hidden="1" customHeight="1" x14ac:dyDescent="0.2">
      <c r="B42" s="9">
        <f t="shared" si="1"/>
        <v>17</v>
      </c>
      <c r="C42" s="31" t="s">
        <v>453</v>
      </c>
      <c r="D42" s="31" t="s">
        <v>454</v>
      </c>
      <c r="E42" s="10" t="s">
        <v>257</v>
      </c>
      <c r="F42" s="32">
        <v>41337</v>
      </c>
      <c r="G42" s="11" t="s">
        <v>92</v>
      </c>
      <c r="H42" s="33" t="str">
        <f t="shared" si="0"/>
        <v>0302088113</v>
      </c>
      <c r="I42" s="12" t="s">
        <v>134</v>
      </c>
      <c r="J42" s="13">
        <v>6820000</v>
      </c>
      <c r="K42" s="13">
        <v>682000</v>
      </c>
      <c r="L42" s="61">
        <v>3</v>
      </c>
      <c r="O42" s="120"/>
    </row>
    <row r="43" spans="2:15" ht="21" hidden="1" customHeight="1" x14ac:dyDescent="0.2">
      <c r="B43" s="9">
        <f t="shared" si="1"/>
        <v>18</v>
      </c>
      <c r="C43" s="31" t="s">
        <v>453</v>
      </c>
      <c r="D43" s="31" t="s">
        <v>454</v>
      </c>
      <c r="E43" s="10" t="s">
        <v>129</v>
      </c>
      <c r="F43" s="32">
        <v>41337</v>
      </c>
      <c r="G43" s="11" t="s">
        <v>93</v>
      </c>
      <c r="H43" s="33" t="str">
        <f t="shared" si="0"/>
        <v>0305135072</v>
      </c>
      <c r="I43" s="12" t="s">
        <v>134</v>
      </c>
      <c r="J43" s="13">
        <v>19638500</v>
      </c>
      <c r="K43" s="13">
        <v>1963850</v>
      </c>
      <c r="L43" s="61">
        <v>3</v>
      </c>
      <c r="O43" s="120"/>
    </row>
    <row r="44" spans="2:15" ht="21" hidden="1" customHeight="1" x14ac:dyDescent="0.2">
      <c r="B44" s="9">
        <f t="shared" si="1"/>
        <v>19</v>
      </c>
      <c r="C44" s="31" t="s">
        <v>453</v>
      </c>
      <c r="D44" s="31" t="s">
        <v>454</v>
      </c>
      <c r="E44" s="10" t="s">
        <v>258</v>
      </c>
      <c r="F44" s="32">
        <v>41345</v>
      </c>
      <c r="G44" s="11" t="s">
        <v>429</v>
      </c>
      <c r="H44" s="33">
        <f t="shared" si="0"/>
        <v>0</v>
      </c>
      <c r="I44" s="12" t="s">
        <v>134</v>
      </c>
      <c r="J44" s="13">
        <v>3813000</v>
      </c>
      <c r="K44" s="13">
        <v>381300</v>
      </c>
      <c r="L44" s="61">
        <v>3</v>
      </c>
      <c r="O44" s="120"/>
    </row>
    <row r="45" spans="2:15" ht="21" hidden="1" customHeight="1" x14ac:dyDescent="0.2">
      <c r="B45" s="9">
        <f t="shared" si="1"/>
        <v>20</v>
      </c>
      <c r="C45" s="31" t="s">
        <v>453</v>
      </c>
      <c r="D45" s="31" t="s">
        <v>454</v>
      </c>
      <c r="E45" s="10" t="s">
        <v>259</v>
      </c>
      <c r="F45" s="32">
        <v>41345</v>
      </c>
      <c r="G45" s="11" t="s">
        <v>92</v>
      </c>
      <c r="H45" s="33" t="str">
        <f t="shared" si="0"/>
        <v>0302088113</v>
      </c>
      <c r="I45" s="12" t="s">
        <v>134</v>
      </c>
      <c r="J45" s="13">
        <v>6835000</v>
      </c>
      <c r="K45" s="13">
        <v>683500</v>
      </c>
      <c r="L45" s="61">
        <v>3</v>
      </c>
      <c r="O45" s="120"/>
    </row>
    <row r="46" spans="2:15" ht="21" hidden="1" customHeight="1" x14ac:dyDescent="0.2">
      <c r="B46" s="9">
        <f t="shared" si="1"/>
        <v>21</v>
      </c>
      <c r="C46" s="31" t="s">
        <v>453</v>
      </c>
      <c r="D46" s="31" t="s">
        <v>454</v>
      </c>
      <c r="E46" s="10" t="s">
        <v>130</v>
      </c>
      <c r="F46" s="32">
        <v>41346</v>
      </c>
      <c r="G46" s="11" t="s">
        <v>427</v>
      </c>
      <c r="H46" s="33" t="str">
        <f t="shared" si="0"/>
        <v>0310669746</v>
      </c>
      <c r="I46" s="12" t="s">
        <v>134</v>
      </c>
      <c r="J46" s="13">
        <v>11750400</v>
      </c>
      <c r="K46" s="13">
        <v>1175040</v>
      </c>
      <c r="L46" s="61">
        <v>3</v>
      </c>
      <c r="O46" s="120"/>
    </row>
    <row r="47" spans="2:15" ht="21" hidden="1" customHeight="1" x14ac:dyDescent="0.2">
      <c r="B47" s="9">
        <f t="shared" si="1"/>
        <v>22</v>
      </c>
      <c r="C47" s="31" t="s">
        <v>453</v>
      </c>
      <c r="D47" s="31" t="s">
        <v>454</v>
      </c>
      <c r="E47" s="10" t="s">
        <v>260</v>
      </c>
      <c r="F47" s="32">
        <v>41346</v>
      </c>
      <c r="G47" s="11" t="s">
        <v>430</v>
      </c>
      <c r="H47" s="33">
        <f t="shared" si="0"/>
        <v>0</v>
      </c>
      <c r="I47" s="12" t="s">
        <v>134</v>
      </c>
      <c r="J47" s="13">
        <v>6000000</v>
      </c>
      <c r="K47" s="13">
        <v>600000</v>
      </c>
      <c r="L47" s="61">
        <v>3</v>
      </c>
      <c r="O47" s="120"/>
    </row>
    <row r="48" spans="2:15" ht="21" hidden="1" customHeight="1" x14ac:dyDescent="0.2">
      <c r="B48" s="9">
        <f t="shared" si="1"/>
        <v>23</v>
      </c>
      <c r="C48" s="31" t="s">
        <v>453</v>
      </c>
      <c r="D48" s="31" t="s">
        <v>454</v>
      </c>
      <c r="E48" s="10" t="s">
        <v>261</v>
      </c>
      <c r="F48" s="32">
        <v>41351</v>
      </c>
      <c r="G48" s="11" t="s">
        <v>427</v>
      </c>
      <c r="H48" s="33" t="str">
        <f t="shared" si="0"/>
        <v>0310669746</v>
      </c>
      <c r="I48" s="12" t="s">
        <v>134</v>
      </c>
      <c r="J48" s="13">
        <v>2730000</v>
      </c>
      <c r="K48" s="13">
        <v>273000</v>
      </c>
      <c r="L48" s="61">
        <v>3</v>
      </c>
      <c r="O48" s="120"/>
    </row>
    <row r="49" spans="2:15" ht="21" hidden="1" customHeight="1" x14ac:dyDescent="0.2">
      <c r="B49" s="9">
        <f t="shared" si="1"/>
        <v>24</v>
      </c>
      <c r="C49" s="31" t="s">
        <v>453</v>
      </c>
      <c r="D49" s="31" t="s">
        <v>454</v>
      </c>
      <c r="E49" s="10" t="s">
        <v>262</v>
      </c>
      <c r="F49" s="32">
        <v>41359</v>
      </c>
      <c r="G49" s="11" t="s">
        <v>104</v>
      </c>
      <c r="H49" s="33" t="str">
        <f t="shared" si="0"/>
        <v>1101396102</v>
      </c>
      <c r="I49" s="12" t="s">
        <v>134</v>
      </c>
      <c r="J49" s="13">
        <v>11037900</v>
      </c>
      <c r="K49" s="13">
        <v>1103790</v>
      </c>
      <c r="L49" s="61">
        <v>3</v>
      </c>
      <c r="O49" s="120"/>
    </row>
    <row r="50" spans="2:15" ht="21" hidden="1" customHeight="1" x14ac:dyDescent="0.2">
      <c r="B50" s="9">
        <f t="shared" si="1"/>
        <v>25</v>
      </c>
      <c r="C50" s="31" t="s">
        <v>453</v>
      </c>
      <c r="D50" s="31" t="s">
        <v>454</v>
      </c>
      <c r="E50" s="10" t="s">
        <v>263</v>
      </c>
      <c r="F50" s="32">
        <v>41361</v>
      </c>
      <c r="G50" s="11" t="s">
        <v>427</v>
      </c>
      <c r="H50" s="33" t="str">
        <f t="shared" si="0"/>
        <v>0310669746</v>
      </c>
      <c r="I50" s="12" t="s">
        <v>134</v>
      </c>
      <c r="J50" s="13">
        <v>1560000</v>
      </c>
      <c r="K50" s="13">
        <v>156000</v>
      </c>
      <c r="L50" s="61">
        <v>3</v>
      </c>
      <c r="O50" s="120"/>
    </row>
    <row r="51" spans="2:15" ht="21" hidden="1" customHeight="1" x14ac:dyDescent="0.2">
      <c r="B51" s="9">
        <f t="shared" si="1"/>
        <v>26</v>
      </c>
      <c r="C51" s="31" t="s">
        <v>453</v>
      </c>
      <c r="D51" s="31" t="s">
        <v>454</v>
      </c>
      <c r="E51" s="10" t="s">
        <v>264</v>
      </c>
      <c r="F51" s="32">
        <v>41361</v>
      </c>
      <c r="G51" s="11" t="s">
        <v>428</v>
      </c>
      <c r="H51" s="33" t="str">
        <f t="shared" si="0"/>
        <v xml:space="preserve">0310936800        </v>
      </c>
      <c r="I51" s="12" t="s">
        <v>134</v>
      </c>
      <c r="J51" s="13">
        <v>29300000</v>
      </c>
      <c r="K51" s="13">
        <v>2930000</v>
      </c>
      <c r="L51" s="61">
        <v>3</v>
      </c>
      <c r="O51" s="120"/>
    </row>
    <row r="52" spans="2:15" ht="21" hidden="1" customHeight="1" x14ac:dyDescent="0.2">
      <c r="B52" s="9">
        <f t="shared" si="1"/>
        <v>27</v>
      </c>
      <c r="C52" s="31" t="s">
        <v>453</v>
      </c>
      <c r="D52" s="31" t="s">
        <v>454</v>
      </c>
      <c r="E52" s="10" t="s">
        <v>265</v>
      </c>
      <c r="F52" s="32">
        <v>41363</v>
      </c>
      <c r="G52" s="11" t="s">
        <v>93</v>
      </c>
      <c r="H52" s="33" t="str">
        <f t="shared" si="0"/>
        <v>0305135072</v>
      </c>
      <c r="I52" s="12" t="s">
        <v>134</v>
      </c>
      <c r="J52" s="13">
        <v>7680000</v>
      </c>
      <c r="K52" s="13">
        <v>768000</v>
      </c>
      <c r="L52" s="61">
        <v>3</v>
      </c>
      <c r="O52" s="120"/>
    </row>
    <row r="53" spans="2:15" ht="21" hidden="1" customHeight="1" x14ac:dyDescent="0.2">
      <c r="B53" s="9">
        <f t="shared" si="1"/>
        <v>28</v>
      </c>
      <c r="C53" s="31" t="s">
        <v>453</v>
      </c>
      <c r="D53" s="31" t="s">
        <v>454</v>
      </c>
      <c r="E53" s="10" t="s">
        <v>266</v>
      </c>
      <c r="F53" s="32">
        <v>41363</v>
      </c>
      <c r="G53" s="11" t="s">
        <v>115</v>
      </c>
      <c r="H53" s="33" t="str">
        <f t="shared" si="0"/>
        <v>1100782190</v>
      </c>
      <c r="I53" s="12" t="s">
        <v>134</v>
      </c>
      <c r="J53" s="13">
        <v>7620000</v>
      </c>
      <c r="K53" s="13">
        <v>762000</v>
      </c>
      <c r="L53" s="61">
        <v>3</v>
      </c>
      <c r="O53" s="120"/>
    </row>
    <row r="54" spans="2:15" ht="21" hidden="1" customHeight="1" x14ac:dyDescent="0.2">
      <c r="B54" s="9">
        <f t="shared" si="1"/>
        <v>29</v>
      </c>
      <c r="C54" s="31" t="s">
        <v>453</v>
      </c>
      <c r="D54" s="31" t="s">
        <v>454</v>
      </c>
      <c r="E54" s="10" t="s">
        <v>267</v>
      </c>
      <c r="F54" s="32">
        <v>41367</v>
      </c>
      <c r="G54" s="11" t="s">
        <v>123</v>
      </c>
      <c r="H54" s="33" t="str">
        <f t="shared" si="0"/>
        <v>0300765190</v>
      </c>
      <c r="I54" s="12" t="s">
        <v>134</v>
      </c>
      <c r="J54" s="13">
        <v>8435700</v>
      </c>
      <c r="K54" s="13">
        <v>843570</v>
      </c>
      <c r="L54" s="61">
        <v>4</v>
      </c>
      <c r="O54" s="120"/>
    </row>
    <row r="55" spans="2:15" ht="21" hidden="1" customHeight="1" x14ac:dyDescent="0.2">
      <c r="B55" s="9">
        <f t="shared" si="1"/>
        <v>30</v>
      </c>
      <c r="C55" s="31" t="s">
        <v>453</v>
      </c>
      <c r="D55" s="31" t="s">
        <v>454</v>
      </c>
      <c r="E55" s="10" t="s">
        <v>268</v>
      </c>
      <c r="F55" s="32">
        <v>41368</v>
      </c>
      <c r="G55" s="11" t="s">
        <v>92</v>
      </c>
      <c r="H55" s="33" t="str">
        <f t="shared" si="0"/>
        <v>0302088113</v>
      </c>
      <c r="I55" s="12" t="s">
        <v>134</v>
      </c>
      <c r="J55" s="13">
        <v>4000000</v>
      </c>
      <c r="K55" s="13">
        <v>400000</v>
      </c>
      <c r="L55" s="61">
        <v>4</v>
      </c>
      <c r="O55" s="120"/>
    </row>
    <row r="56" spans="2:15" ht="21" hidden="1" customHeight="1" x14ac:dyDescent="0.2">
      <c r="B56" s="9">
        <f t="shared" si="1"/>
        <v>31</v>
      </c>
      <c r="C56" s="31" t="s">
        <v>453</v>
      </c>
      <c r="D56" s="31" t="s">
        <v>454</v>
      </c>
      <c r="E56" s="10" t="s">
        <v>269</v>
      </c>
      <c r="F56" s="32">
        <v>41368</v>
      </c>
      <c r="G56" s="11" t="s">
        <v>431</v>
      </c>
      <c r="H56" s="33" t="str">
        <f t="shared" si="0"/>
        <v>0305645034</v>
      </c>
      <c r="I56" s="12" t="s">
        <v>134</v>
      </c>
      <c r="J56" s="13">
        <v>4800000</v>
      </c>
      <c r="K56" s="13">
        <v>480000</v>
      </c>
      <c r="L56" s="61">
        <v>4</v>
      </c>
      <c r="O56" s="120"/>
    </row>
    <row r="57" spans="2:15" ht="21" hidden="1" customHeight="1" x14ac:dyDescent="0.2">
      <c r="B57" s="9">
        <f t="shared" si="1"/>
        <v>32</v>
      </c>
      <c r="C57" s="31" t="s">
        <v>453</v>
      </c>
      <c r="D57" s="31" t="s">
        <v>454</v>
      </c>
      <c r="E57" s="10" t="s">
        <v>131</v>
      </c>
      <c r="F57" s="32">
        <v>41369</v>
      </c>
      <c r="G57" s="11" t="s">
        <v>432</v>
      </c>
      <c r="H57" s="33" t="str">
        <f t="shared" si="0"/>
        <v>0312045599</v>
      </c>
      <c r="I57" s="12" t="s">
        <v>134</v>
      </c>
      <c r="J57" s="13">
        <v>6000000</v>
      </c>
      <c r="K57" s="13">
        <v>600000</v>
      </c>
      <c r="L57" s="61">
        <v>4</v>
      </c>
      <c r="O57" s="120"/>
    </row>
    <row r="58" spans="2:15" ht="21" hidden="1" customHeight="1" x14ac:dyDescent="0.2">
      <c r="B58" s="9">
        <f t="shared" si="1"/>
        <v>33</v>
      </c>
      <c r="C58" s="31" t="s">
        <v>453</v>
      </c>
      <c r="D58" s="31" t="s">
        <v>454</v>
      </c>
      <c r="E58" s="10" t="s">
        <v>270</v>
      </c>
      <c r="F58" s="32">
        <v>41369</v>
      </c>
      <c r="G58" s="11" t="s">
        <v>120</v>
      </c>
      <c r="H58" s="33" t="str">
        <f t="shared" si="0"/>
        <v>0307586024</v>
      </c>
      <c r="I58" s="12" t="s">
        <v>134</v>
      </c>
      <c r="J58" s="13">
        <v>12800000</v>
      </c>
      <c r="K58" s="13">
        <v>1280000</v>
      </c>
      <c r="L58" s="61">
        <v>4</v>
      </c>
      <c r="O58" s="120"/>
    </row>
    <row r="59" spans="2:15" ht="21" hidden="1" customHeight="1" x14ac:dyDescent="0.2">
      <c r="B59" s="9">
        <f t="shared" si="1"/>
        <v>34</v>
      </c>
      <c r="C59" s="31" t="s">
        <v>453</v>
      </c>
      <c r="D59" s="31" t="s">
        <v>454</v>
      </c>
      <c r="E59" s="10" t="s">
        <v>132</v>
      </c>
      <c r="F59" s="32">
        <v>41370</v>
      </c>
      <c r="G59" s="11" t="s">
        <v>120</v>
      </c>
      <c r="H59" s="33" t="str">
        <f t="shared" si="0"/>
        <v>0307586024</v>
      </c>
      <c r="I59" s="12" t="s">
        <v>134</v>
      </c>
      <c r="J59" s="13">
        <v>7680000</v>
      </c>
      <c r="K59" s="13">
        <v>768000</v>
      </c>
      <c r="L59" s="61">
        <v>4</v>
      </c>
      <c r="O59" s="120"/>
    </row>
    <row r="60" spans="2:15" ht="21" hidden="1" customHeight="1" x14ac:dyDescent="0.2">
      <c r="B60" s="9">
        <f t="shared" si="1"/>
        <v>35</v>
      </c>
      <c r="C60" s="31" t="s">
        <v>453</v>
      </c>
      <c r="D60" s="31" t="s">
        <v>454</v>
      </c>
      <c r="E60" s="10" t="s">
        <v>272</v>
      </c>
      <c r="F60" s="32">
        <v>41375</v>
      </c>
      <c r="G60" s="11" t="s">
        <v>115</v>
      </c>
      <c r="H60" s="33" t="str">
        <f t="shared" si="0"/>
        <v>1100782190</v>
      </c>
      <c r="I60" s="12" t="s">
        <v>134</v>
      </c>
      <c r="J60" s="13">
        <v>38293050</v>
      </c>
      <c r="K60" s="13">
        <v>3829305</v>
      </c>
      <c r="L60" s="61">
        <v>4</v>
      </c>
      <c r="O60" s="120"/>
    </row>
    <row r="61" spans="2:15" ht="21" hidden="1" customHeight="1" x14ac:dyDescent="0.2">
      <c r="B61" s="9">
        <f t="shared" si="1"/>
        <v>36</v>
      </c>
      <c r="C61" s="31" t="s">
        <v>453</v>
      </c>
      <c r="D61" s="31" t="s">
        <v>454</v>
      </c>
      <c r="E61" s="10" t="s">
        <v>271</v>
      </c>
      <c r="F61" s="32">
        <v>41375</v>
      </c>
      <c r="G61" s="11" t="s">
        <v>123</v>
      </c>
      <c r="H61" s="33" t="str">
        <f t="shared" si="0"/>
        <v>0300765190</v>
      </c>
      <c r="I61" s="12" t="s">
        <v>134</v>
      </c>
      <c r="J61" s="13">
        <v>7543910</v>
      </c>
      <c r="K61" s="13">
        <v>754391</v>
      </c>
      <c r="L61" s="61">
        <v>4</v>
      </c>
      <c r="O61" s="120"/>
    </row>
    <row r="62" spans="2:15" ht="21" hidden="1" customHeight="1" x14ac:dyDescent="0.2">
      <c r="B62" s="9">
        <f t="shared" si="1"/>
        <v>37</v>
      </c>
      <c r="C62" s="31" t="s">
        <v>453</v>
      </c>
      <c r="D62" s="31" t="s">
        <v>454</v>
      </c>
      <c r="E62" s="10" t="s">
        <v>273</v>
      </c>
      <c r="F62" s="32">
        <v>41376</v>
      </c>
      <c r="G62" s="11" t="s">
        <v>428</v>
      </c>
      <c r="H62" s="33" t="str">
        <f t="shared" si="0"/>
        <v xml:space="preserve">0310936800        </v>
      </c>
      <c r="I62" s="12" t="s">
        <v>134</v>
      </c>
      <c r="J62" s="13">
        <v>19537500</v>
      </c>
      <c r="K62" s="13">
        <v>1953750</v>
      </c>
      <c r="L62" s="61">
        <v>4</v>
      </c>
      <c r="O62" s="120"/>
    </row>
    <row r="63" spans="2:15" ht="21" hidden="1" customHeight="1" x14ac:dyDescent="0.2">
      <c r="B63" s="9">
        <f t="shared" si="1"/>
        <v>38</v>
      </c>
      <c r="C63" s="31" t="s">
        <v>453</v>
      </c>
      <c r="D63" s="31" t="s">
        <v>454</v>
      </c>
      <c r="E63" s="10" t="s">
        <v>274</v>
      </c>
      <c r="F63" s="32">
        <v>41380</v>
      </c>
      <c r="G63" s="11" t="s">
        <v>115</v>
      </c>
      <c r="H63" s="33" t="str">
        <f t="shared" si="0"/>
        <v>1100782190</v>
      </c>
      <c r="I63" s="12" t="s">
        <v>134</v>
      </c>
      <c r="J63" s="13">
        <v>24955500</v>
      </c>
      <c r="K63" s="13">
        <v>2495550</v>
      </c>
      <c r="L63" s="61">
        <v>4</v>
      </c>
      <c r="O63" s="120"/>
    </row>
    <row r="64" spans="2:15" ht="21" hidden="1" customHeight="1" x14ac:dyDescent="0.2">
      <c r="B64" s="9">
        <f t="shared" si="1"/>
        <v>39</v>
      </c>
      <c r="C64" s="31" t="s">
        <v>453</v>
      </c>
      <c r="D64" s="31" t="s">
        <v>454</v>
      </c>
      <c r="E64" s="10" t="s">
        <v>275</v>
      </c>
      <c r="F64" s="32">
        <v>41380</v>
      </c>
      <c r="G64" s="11" t="s">
        <v>126</v>
      </c>
      <c r="H64" s="33" t="str">
        <f t="shared" si="0"/>
        <v>0101210934</v>
      </c>
      <c r="I64" s="12" t="s">
        <v>134</v>
      </c>
      <c r="J64" s="13">
        <v>6843200</v>
      </c>
      <c r="K64" s="13">
        <v>684320</v>
      </c>
      <c r="L64" s="61">
        <v>4</v>
      </c>
      <c r="O64" s="120"/>
    </row>
    <row r="65" spans="2:15" ht="21" hidden="1" customHeight="1" x14ac:dyDescent="0.2">
      <c r="B65" s="9">
        <f t="shared" si="1"/>
        <v>40</v>
      </c>
      <c r="C65" s="31" t="s">
        <v>453</v>
      </c>
      <c r="D65" s="31" t="s">
        <v>454</v>
      </c>
      <c r="E65" s="10" t="s">
        <v>276</v>
      </c>
      <c r="F65" s="32">
        <v>41381</v>
      </c>
      <c r="G65" s="11" t="s">
        <v>92</v>
      </c>
      <c r="H65" s="33" t="str">
        <f t="shared" si="0"/>
        <v>0302088113</v>
      </c>
      <c r="I65" s="12" t="s">
        <v>134</v>
      </c>
      <c r="J65" s="13">
        <v>5360000</v>
      </c>
      <c r="K65" s="13">
        <v>536000</v>
      </c>
      <c r="L65" s="61">
        <v>4</v>
      </c>
      <c r="O65" s="120"/>
    </row>
    <row r="66" spans="2:15" ht="21" hidden="1" customHeight="1" x14ac:dyDescent="0.2">
      <c r="B66" s="9">
        <f t="shared" si="1"/>
        <v>41</v>
      </c>
      <c r="C66" s="31" t="s">
        <v>453</v>
      </c>
      <c r="D66" s="31" t="s">
        <v>454</v>
      </c>
      <c r="E66" s="10" t="s">
        <v>277</v>
      </c>
      <c r="F66" s="32">
        <v>41387</v>
      </c>
      <c r="G66" s="11" t="s">
        <v>433</v>
      </c>
      <c r="H66" s="33" t="str">
        <f t="shared" si="0"/>
        <v>0302216446</v>
      </c>
      <c r="I66" s="12" t="s">
        <v>134</v>
      </c>
      <c r="J66" s="13">
        <v>9203800</v>
      </c>
      <c r="K66" s="13">
        <v>920380</v>
      </c>
      <c r="L66" s="61">
        <v>4</v>
      </c>
      <c r="O66" s="120"/>
    </row>
    <row r="67" spans="2:15" ht="21" hidden="1" customHeight="1" x14ac:dyDescent="0.2">
      <c r="B67" s="9">
        <f t="shared" si="1"/>
        <v>42</v>
      </c>
      <c r="C67" s="31" t="s">
        <v>453</v>
      </c>
      <c r="D67" s="31" t="s">
        <v>454</v>
      </c>
      <c r="E67" s="10" t="s">
        <v>278</v>
      </c>
      <c r="F67" s="32">
        <v>41388</v>
      </c>
      <c r="G67" s="11" t="s">
        <v>123</v>
      </c>
      <c r="H67" s="33" t="str">
        <f t="shared" si="0"/>
        <v>0300765190</v>
      </c>
      <c r="I67" s="12" t="s">
        <v>134</v>
      </c>
      <c r="J67" s="13">
        <v>3163820</v>
      </c>
      <c r="K67" s="13">
        <v>316382</v>
      </c>
      <c r="L67" s="61">
        <v>4</v>
      </c>
      <c r="O67" s="120"/>
    </row>
    <row r="68" spans="2:15" ht="21" hidden="1" customHeight="1" x14ac:dyDescent="0.2">
      <c r="B68" s="9">
        <f t="shared" si="1"/>
        <v>43</v>
      </c>
      <c r="C68" s="31" t="s">
        <v>453</v>
      </c>
      <c r="D68" s="31" t="s">
        <v>454</v>
      </c>
      <c r="E68" s="10" t="s">
        <v>279</v>
      </c>
      <c r="F68" s="32">
        <v>41388</v>
      </c>
      <c r="G68" s="11" t="s">
        <v>434</v>
      </c>
      <c r="H68" s="33" t="str">
        <f t="shared" si="0"/>
        <v>0301444432</v>
      </c>
      <c r="I68" s="12" t="s">
        <v>134</v>
      </c>
      <c r="J68" s="13">
        <v>2492740</v>
      </c>
      <c r="K68" s="13">
        <v>249274</v>
      </c>
      <c r="L68" s="61">
        <v>4</v>
      </c>
      <c r="O68" s="120"/>
    </row>
    <row r="69" spans="2:15" ht="21" hidden="1" customHeight="1" x14ac:dyDescent="0.2">
      <c r="B69" s="9">
        <f t="shared" si="1"/>
        <v>44</v>
      </c>
      <c r="C69" s="31" t="s">
        <v>453</v>
      </c>
      <c r="D69" s="31" t="s">
        <v>454</v>
      </c>
      <c r="E69" s="10" t="s">
        <v>280</v>
      </c>
      <c r="F69" s="32">
        <v>41389</v>
      </c>
      <c r="G69" s="11" t="s">
        <v>115</v>
      </c>
      <c r="H69" s="33" t="str">
        <f t="shared" si="0"/>
        <v>1100782190</v>
      </c>
      <c r="I69" s="12" t="s">
        <v>134</v>
      </c>
      <c r="J69" s="13">
        <v>25908000</v>
      </c>
      <c r="K69" s="13">
        <v>2590800</v>
      </c>
      <c r="L69" s="61">
        <v>4</v>
      </c>
      <c r="O69" s="120"/>
    </row>
    <row r="70" spans="2:15" ht="21" hidden="1" customHeight="1" x14ac:dyDescent="0.2">
      <c r="B70" s="9">
        <f t="shared" si="1"/>
        <v>45</v>
      </c>
      <c r="C70" s="31" t="s">
        <v>453</v>
      </c>
      <c r="D70" s="31" t="s">
        <v>454</v>
      </c>
      <c r="E70" s="10" t="s">
        <v>281</v>
      </c>
      <c r="F70" s="32">
        <v>41391</v>
      </c>
      <c r="G70" s="11" t="s">
        <v>435</v>
      </c>
      <c r="H70" s="33" t="str">
        <f t="shared" si="0"/>
        <v>0302020771</v>
      </c>
      <c r="I70" s="12" t="s">
        <v>134</v>
      </c>
      <c r="J70" s="13">
        <v>5173000</v>
      </c>
      <c r="K70" s="13">
        <v>517300</v>
      </c>
      <c r="L70" s="61">
        <v>4</v>
      </c>
      <c r="O70" s="120"/>
    </row>
    <row r="71" spans="2:15" ht="21" hidden="1" customHeight="1" x14ac:dyDescent="0.2">
      <c r="B71" s="9">
        <f t="shared" si="1"/>
        <v>46</v>
      </c>
      <c r="C71" s="31" t="s">
        <v>453</v>
      </c>
      <c r="D71" s="31" t="s">
        <v>454</v>
      </c>
      <c r="E71" s="10" t="s">
        <v>282</v>
      </c>
      <c r="F71" s="32">
        <v>41400</v>
      </c>
      <c r="G71" s="11" t="s">
        <v>104</v>
      </c>
      <c r="H71" s="33" t="str">
        <f t="shared" si="0"/>
        <v>1101396102</v>
      </c>
      <c r="I71" s="12" t="s">
        <v>134</v>
      </c>
      <c r="J71" s="13">
        <v>10392200</v>
      </c>
      <c r="K71" s="13">
        <v>1039220</v>
      </c>
      <c r="L71" s="61">
        <v>5</v>
      </c>
      <c r="O71" s="120"/>
    </row>
    <row r="72" spans="2:15" ht="21" hidden="1" customHeight="1" x14ac:dyDescent="0.2">
      <c r="B72" s="9">
        <f t="shared" si="1"/>
        <v>47</v>
      </c>
      <c r="C72" s="31" t="s">
        <v>453</v>
      </c>
      <c r="D72" s="31" t="s">
        <v>454</v>
      </c>
      <c r="E72" s="10" t="s">
        <v>283</v>
      </c>
      <c r="F72" s="32">
        <v>41401</v>
      </c>
      <c r="G72" s="11" t="s">
        <v>434</v>
      </c>
      <c r="H72" s="33" t="str">
        <f t="shared" si="0"/>
        <v>0301444432</v>
      </c>
      <c r="I72" s="12" t="s">
        <v>134</v>
      </c>
      <c r="J72" s="13">
        <v>4603000</v>
      </c>
      <c r="K72" s="13">
        <v>460300</v>
      </c>
      <c r="L72" s="61">
        <v>5</v>
      </c>
      <c r="O72" s="120"/>
    </row>
    <row r="73" spans="2:15" ht="21" hidden="1" customHeight="1" x14ac:dyDescent="0.2">
      <c r="B73" s="9">
        <f t="shared" si="1"/>
        <v>48</v>
      </c>
      <c r="C73" s="31" t="s">
        <v>453</v>
      </c>
      <c r="D73" s="31" t="s">
        <v>454</v>
      </c>
      <c r="E73" s="10" t="s">
        <v>284</v>
      </c>
      <c r="F73" s="32">
        <v>41409</v>
      </c>
      <c r="G73" s="11" t="s">
        <v>435</v>
      </c>
      <c r="H73" s="33" t="str">
        <f t="shared" si="0"/>
        <v>0302020771</v>
      </c>
      <c r="I73" s="12" t="s">
        <v>134</v>
      </c>
      <c r="J73" s="13">
        <v>5843400</v>
      </c>
      <c r="K73" s="13">
        <v>584340</v>
      </c>
      <c r="L73" s="61">
        <v>5</v>
      </c>
      <c r="O73" s="120"/>
    </row>
    <row r="74" spans="2:15" ht="21" hidden="1" customHeight="1" x14ac:dyDescent="0.2">
      <c r="B74" s="9">
        <f t="shared" si="1"/>
        <v>49</v>
      </c>
      <c r="C74" s="31" t="s">
        <v>453</v>
      </c>
      <c r="D74" s="31" t="s">
        <v>454</v>
      </c>
      <c r="E74" s="10" t="s">
        <v>285</v>
      </c>
      <c r="F74" s="32">
        <v>41409</v>
      </c>
      <c r="G74" s="11" t="s">
        <v>436</v>
      </c>
      <c r="H74" s="33" t="str">
        <f t="shared" si="0"/>
        <v>0100109191-003</v>
      </c>
      <c r="I74" s="12" t="s">
        <v>134</v>
      </c>
      <c r="J74" s="13">
        <v>18000000</v>
      </c>
      <c r="K74" s="13">
        <v>1800000</v>
      </c>
      <c r="L74" s="61">
        <v>5</v>
      </c>
      <c r="O74" s="120"/>
    </row>
    <row r="75" spans="2:15" ht="21" hidden="1" customHeight="1" x14ac:dyDescent="0.2">
      <c r="B75" s="9">
        <f t="shared" si="1"/>
        <v>50</v>
      </c>
      <c r="C75" s="31" t="s">
        <v>453</v>
      </c>
      <c r="D75" s="31" t="s">
        <v>454</v>
      </c>
      <c r="E75" s="10" t="s">
        <v>286</v>
      </c>
      <c r="F75" s="32">
        <v>41410</v>
      </c>
      <c r="G75" s="11" t="s">
        <v>436</v>
      </c>
      <c r="H75" s="33" t="str">
        <f t="shared" si="0"/>
        <v>0100109191-003</v>
      </c>
      <c r="I75" s="12" t="s">
        <v>134</v>
      </c>
      <c r="J75" s="13">
        <v>17500000</v>
      </c>
      <c r="K75" s="13">
        <v>1750000</v>
      </c>
      <c r="L75" s="61">
        <v>5</v>
      </c>
      <c r="O75" s="120"/>
    </row>
    <row r="76" spans="2:15" ht="21" hidden="1" customHeight="1" x14ac:dyDescent="0.2">
      <c r="B76" s="9">
        <f t="shared" si="1"/>
        <v>51</v>
      </c>
      <c r="C76" s="31" t="s">
        <v>453</v>
      </c>
      <c r="D76" s="31" t="s">
        <v>454</v>
      </c>
      <c r="E76" s="10" t="s">
        <v>287</v>
      </c>
      <c r="F76" s="32">
        <v>41410</v>
      </c>
      <c r="G76" s="11" t="s">
        <v>91</v>
      </c>
      <c r="H76" s="33" t="str">
        <f t="shared" si="0"/>
        <v>0304449855</v>
      </c>
      <c r="I76" s="12" t="s">
        <v>134</v>
      </c>
      <c r="J76" s="13">
        <v>9045900</v>
      </c>
      <c r="K76" s="13">
        <v>904590</v>
      </c>
      <c r="L76" s="61">
        <v>5</v>
      </c>
      <c r="O76" s="120"/>
    </row>
    <row r="77" spans="2:15" ht="21" hidden="1" customHeight="1" x14ac:dyDescent="0.2">
      <c r="B77" s="9">
        <f t="shared" si="1"/>
        <v>52</v>
      </c>
      <c r="C77" s="31" t="s">
        <v>453</v>
      </c>
      <c r="D77" s="31" t="s">
        <v>454</v>
      </c>
      <c r="E77" s="10" t="s">
        <v>288</v>
      </c>
      <c r="F77" s="32">
        <v>41410</v>
      </c>
      <c r="G77" s="11" t="s">
        <v>437</v>
      </c>
      <c r="H77" s="33" t="str">
        <f t="shared" si="0"/>
        <v>1101272587</v>
      </c>
      <c r="I77" s="12" t="s">
        <v>134</v>
      </c>
      <c r="J77" s="13">
        <v>5071010</v>
      </c>
      <c r="K77" s="13">
        <v>507101</v>
      </c>
      <c r="L77" s="61">
        <v>5</v>
      </c>
      <c r="O77" s="120"/>
    </row>
    <row r="78" spans="2:15" ht="21" hidden="1" customHeight="1" x14ac:dyDescent="0.2">
      <c r="B78" s="9">
        <f t="shared" si="1"/>
        <v>53</v>
      </c>
      <c r="C78" s="31" t="s">
        <v>453</v>
      </c>
      <c r="D78" s="31" t="s">
        <v>454</v>
      </c>
      <c r="E78" s="10" t="s">
        <v>289</v>
      </c>
      <c r="F78" s="32">
        <v>41411</v>
      </c>
      <c r="G78" s="11" t="s">
        <v>435</v>
      </c>
      <c r="H78" s="33" t="str">
        <f t="shared" si="0"/>
        <v>0302020771</v>
      </c>
      <c r="I78" s="12" t="s">
        <v>134</v>
      </c>
      <c r="J78" s="13">
        <v>2776950</v>
      </c>
      <c r="K78" s="13">
        <v>277695</v>
      </c>
      <c r="L78" s="61">
        <v>5</v>
      </c>
      <c r="O78" s="120"/>
    </row>
    <row r="79" spans="2:15" ht="21" hidden="1" customHeight="1" x14ac:dyDescent="0.2">
      <c r="B79" s="9">
        <f t="shared" si="1"/>
        <v>54</v>
      </c>
      <c r="C79" s="31" t="s">
        <v>453</v>
      </c>
      <c r="D79" s="31" t="s">
        <v>454</v>
      </c>
      <c r="E79" s="10" t="s">
        <v>290</v>
      </c>
      <c r="F79" s="32">
        <v>41415</v>
      </c>
      <c r="G79" s="11" t="s">
        <v>434</v>
      </c>
      <c r="H79" s="33" t="str">
        <f t="shared" si="0"/>
        <v>0301444432</v>
      </c>
      <c r="I79" s="12" t="s">
        <v>134</v>
      </c>
      <c r="J79" s="13">
        <v>7683696</v>
      </c>
      <c r="K79" s="13">
        <v>768369</v>
      </c>
      <c r="L79" s="61">
        <v>5</v>
      </c>
      <c r="O79" s="120"/>
    </row>
    <row r="80" spans="2:15" ht="21" hidden="1" customHeight="1" x14ac:dyDescent="0.2">
      <c r="B80" s="9">
        <f t="shared" si="1"/>
        <v>55</v>
      </c>
      <c r="C80" s="31" t="s">
        <v>453</v>
      </c>
      <c r="D80" s="31" t="s">
        <v>454</v>
      </c>
      <c r="E80" s="10" t="s">
        <v>291</v>
      </c>
      <c r="F80" s="32">
        <v>41418</v>
      </c>
      <c r="G80" s="11" t="s">
        <v>123</v>
      </c>
      <c r="H80" s="33" t="str">
        <f t="shared" si="0"/>
        <v>0300765190</v>
      </c>
      <c r="I80" s="12" t="s">
        <v>134</v>
      </c>
      <c r="J80" s="13">
        <v>6204000</v>
      </c>
      <c r="K80" s="13">
        <v>620400</v>
      </c>
      <c r="L80" s="61">
        <v>5</v>
      </c>
      <c r="O80" s="120"/>
    </row>
    <row r="81" spans="2:15" ht="21" hidden="1" customHeight="1" x14ac:dyDescent="0.2">
      <c r="B81" s="9">
        <f t="shared" si="1"/>
        <v>56</v>
      </c>
      <c r="C81" s="31" t="s">
        <v>453</v>
      </c>
      <c r="D81" s="31" t="s">
        <v>454</v>
      </c>
      <c r="E81" s="10" t="s">
        <v>292</v>
      </c>
      <c r="F81" s="32">
        <v>41429</v>
      </c>
      <c r="G81" s="11" t="s">
        <v>123</v>
      </c>
      <c r="H81" s="33" t="str">
        <f t="shared" si="0"/>
        <v>0300765190</v>
      </c>
      <c r="I81" s="12" t="s">
        <v>134</v>
      </c>
      <c r="J81" s="13">
        <v>4469600</v>
      </c>
      <c r="K81" s="13">
        <v>446960</v>
      </c>
      <c r="L81" s="61">
        <v>6</v>
      </c>
      <c r="O81" s="120"/>
    </row>
    <row r="82" spans="2:15" ht="21" hidden="1" customHeight="1" x14ac:dyDescent="0.2">
      <c r="B82" s="9">
        <f t="shared" si="1"/>
        <v>57</v>
      </c>
      <c r="C82" s="31" t="s">
        <v>453</v>
      </c>
      <c r="D82" s="31" t="s">
        <v>454</v>
      </c>
      <c r="E82" s="10" t="s">
        <v>293</v>
      </c>
      <c r="F82" s="32">
        <v>41429</v>
      </c>
      <c r="G82" s="11" t="s">
        <v>92</v>
      </c>
      <c r="H82" s="33" t="str">
        <f t="shared" si="0"/>
        <v>0302088113</v>
      </c>
      <c r="I82" s="12" t="s">
        <v>134</v>
      </c>
      <c r="J82" s="13">
        <v>8893500</v>
      </c>
      <c r="K82" s="13">
        <v>889350</v>
      </c>
      <c r="L82" s="61">
        <v>6</v>
      </c>
      <c r="O82" s="120"/>
    </row>
    <row r="83" spans="2:15" ht="21" hidden="1" customHeight="1" x14ac:dyDescent="0.2">
      <c r="B83" s="9">
        <f t="shared" si="1"/>
        <v>58</v>
      </c>
      <c r="C83" s="31" t="s">
        <v>453</v>
      </c>
      <c r="D83" s="31" t="s">
        <v>454</v>
      </c>
      <c r="E83" s="10" t="s">
        <v>294</v>
      </c>
      <c r="F83" s="32">
        <v>41430</v>
      </c>
      <c r="G83" s="11" t="s">
        <v>126</v>
      </c>
      <c r="H83" s="33" t="str">
        <f t="shared" si="0"/>
        <v>0101210934</v>
      </c>
      <c r="I83" s="12" t="s">
        <v>134</v>
      </c>
      <c r="J83" s="13">
        <v>34375700</v>
      </c>
      <c r="K83" s="13">
        <v>3437570</v>
      </c>
      <c r="L83" s="61">
        <v>6</v>
      </c>
      <c r="O83" s="120"/>
    </row>
    <row r="84" spans="2:15" ht="21" hidden="1" customHeight="1" x14ac:dyDescent="0.2">
      <c r="B84" s="9">
        <f t="shared" si="1"/>
        <v>59</v>
      </c>
      <c r="C84" s="31" t="s">
        <v>453</v>
      </c>
      <c r="D84" s="31" t="s">
        <v>454</v>
      </c>
      <c r="E84" s="10" t="s">
        <v>295</v>
      </c>
      <c r="F84" s="32">
        <v>41432</v>
      </c>
      <c r="G84" s="11" t="s">
        <v>435</v>
      </c>
      <c r="H84" s="33" t="str">
        <f t="shared" si="0"/>
        <v>0302020771</v>
      </c>
      <c r="I84" s="12" t="s">
        <v>134</v>
      </c>
      <c r="J84" s="13">
        <v>6284950</v>
      </c>
      <c r="K84" s="13">
        <v>628495</v>
      </c>
      <c r="L84" s="61">
        <v>6</v>
      </c>
      <c r="O84" s="120"/>
    </row>
    <row r="85" spans="2:15" ht="21" hidden="1" customHeight="1" x14ac:dyDescent="0.2">
      <c r="B85" s="9">
        <f t="shared" si="1"/>
        <v>60</v>
      </c>
      <c r="C85" s="31" t="s">
        <v>453</v>
      </c>
      <c r="D85" s="31" t="s">
        <v>454</v>
      </c>
      <c r="E85" s="10" t="s">
        <v>296</v>
      </c>
      <c r="F85" s="32">
        <v>41432</v>
      </c>
      <c r="G85" s="11" t="s">
        <v>434</v>
      </c>
      <c r="H85" s="33" t="str">
        <f t="shared" si="0"/>
        <v>0301444432</v>
      </c>
      <c r="I85" s="12" t="s">
        <v>134</v>
      </c>
      <c r="J85" s="13">
        <v>7902889</v>
      </c>
      <c r="K85" s="13">
        <v>790289</v>
      </c>
      <c r="L85" s="61">
        <v>6</v>
      </c>
      <c r="O85" s="120"/>
    </row>
    <row r="86" spans="2:15" ht="21" hidden="1" customHeight="1" x14ac:dyDescent="0.2">
      <c r="B86" s="9">
        <f t="shared" si="1"/>
        <v>61</v>
      </c>
      <c r="C86" s="31" t="s">
        <v>453</v>
      </c>
      <c r="D86" s="31" t="s">
        <v>454</v>
      </c>
      <c r="E86" s="10" t="s">
        <v>297</v>
      </c>
      <c r="F86" s="32">
        <v>41435</v>
      </c>
      <c r="G86" s="11" t="s">
        <v>98</v>
      </c>
      <c r="H86" s="33" t="str">
        <f t="shared" si="0"/>
        <v>0304221106</v>
      </c>
      <c r="I86" s="12" t="s">
        <v>134</v>
      </c>
      <c r="J86" s="13">
        <v>3876000</v>
      </c>
      <c r="K86" s="13">
        <v>387600</v>
      </c>
      <c r="L86" s="61">
        <v>6</v>
      </c>
      <c r="O86" s="120"/>
    </row>
    <row r="87" spans="2:15" ht="21" hidden="1" customHeight="1" x14ac:dyDescent="0.2">
      <c r="B87" s="9">
        <f t="shared" si="1"/>
        <v>62</v>
      </c>
      <c r="C87" s="31" t="s">
        <v>453</v>
      </c>
      <c r="D87" s="31" t="s">
        <v>454</v>
      </c>
      <c r="E87" s="10" t="s">
        <v>298</v>
      </c>
      <c r="F87" s="32">
        <v>41436</v>
      </c>
      <c r="G87" s="11" t="s">
        <v>434</v>
      </c>
      <c r="H87" s="33" t="str">
        <f t="shared" si="0"/>
        <v>0301444432</v>
      </c>
      <c r="I87" s="12" t="s">
        <v>134</v>
      </c>
      <c r="J87" s="13">
        <v>822366</v>
      </c>
      <c r="K87" s="13">
        <v>82237</v>
      </c>
      <c r="L87" s="61">
        <v>6</v>
      </c>
      <c r="O87" s="120"/>
    </row>
    <row r="88" spans="2:15" ht="21" hidden="1" customHeight="1" x14ac:dyDescent="0.2">
      <c r="B88" s="9">
        <f t="shared" si="1"/>
        <v>63</v>
      </c>
      <c r="C88" s="31" t="s">
        <v>453</v>
      </c>
      <c r="D88" s="31" t="s">
        <v>454</v>
      </c>
      <c r="E88" s="10" t="s">
        <v>299</v>
      </c>
      <c r="F88" s="32">
        <v>41436</v>
      </c>
      <c r="G88" s="11" t="s">
        <v>434</v>
      </c>
      <c r="H88" s="33" t="str">
        <f t="shared" si="0"/>
        <v>0301444432</v>
      </c>
      <c r="I88" s="12" t="s">
        <v>134</v>
      </c>
      <c r="J88" s="13">
        <v>3320898</v>
      </c>
      <c r="K88" s="13">
        <v>332090</v>
      </c>
      <c r="L88" s="61">
        <v>6</v>
      </c>
      <c r="O88" s="120"/>
    </row>
    <row r="89" spans="2:15" ht="21" hidden="1" customHeight="1" x14ac:dyDescent="0.2">
      <c r="B89" s="9">
        <f t="shared" si="1"/>
        <v>64</v>
      </c>
      <c r="C89" s="31" t="s">
        <v>453</v>
      </c>
      <c r="D89" s="31" t="s">
        <v>454</v>
      </c>
      <c r="E89" s="10" t="s">
        <v>300</v>
      </c>
      <c r="F89" s="32">
        <v>41443</v>
      </c>
      <c r="G89" s="11" t="s">
        <v>427</v>
      </c>
      <c r="H89" s="33" t="str">
        <f t="shared" si="0"/>
        <v>0310669746</v>
      </c>
      <c r="I89" s="12" t="s">
        <v>134</v>
      </c>
      <c r="J89" s="13">
        <v>8496800</v>
      </c>
      <c r="K89" s="13">
        <v>849680</v>
      </c>
      <c r="L89" s="61">
        <v>6</v>
      </c>
      <c r="O89" s="120"/>
    </row>
    <row r="90" spans="2:15" ht="21" hidden="1" customHeight="1" x14ac:dyDescent="0.2">
      <c r="B90" s="9">
        <f t="shared" si="1"/>
        <v>65</v>
      </c>
      <c r="C90" s="31" t="s">
        <v>453</v>
      </c>
      <c r="D90" s="31" t="s">
        <v>454</v>
      </c>
      <c r="E90" s="10" t="s">
        <v>301</v>
      </c>
      <c r="F90" s="32">
        <v>41444</v>
      </c>
      <c r="G90" s="11" t="s">
        <v>426</v>
      </c>
      <c r="H90" s="33" t="str">
        <f t="shared" ref="H90:H153" si="2">IF(ISNA(VLOOKUP(G90,DSBR,2,0)),"",VLOOKUP(G90,DSBR,2,0))</f>
        <v xml:space="preserve">0311746697        </v>
      </c>
      <c r="I90" s="12" t="s">
        <v>134</v>
      </c>
      <c r="J90" s="13">
        <v>10050000</v>
      </c>
      <c r="K90" s="13">
        <v>1005000</v>
      </c>
      <c r="L90" s="61">
        <v>6</v>
      </c>
      <c r="O90" s="120"/>
    </row>
    <row r="91" spans="2:15" ht="21" hidden="1" customHeight="1" x14ac:dyDescent="0.2">
      <c r="B91" s="9">
        <f t="shared" ref="B91:B154" si="3">IF(G91&lt;&gt;"",ROW()-25,"")</f>
        <v>66</v>
      </c>
      <c r="C91" s="31" t="s">
        <v>453</v>
      </c>
      <c r="D91" s="31" t="s">
        <v>454</v>
      </c>
      <c r="E91" s="10" t="s">
        <v>302</v>
      </c>
      <c r="F91" s="32">
        <v>41445</v>
      </c>
      <c r="G91" s="11" t="s">
        <v>104</v>
      </c>
      <c r="H91" s="33" t="str">
        <f t="shared" si="2"/>
        <v>1101396102</v>
      </c>
      <c r="I91" s="12" t="s">
        <v>134</v>
      </c>
      <c r="J91" s="13">
        <v>10813500</v>
      </c>
      <c r="K91" s="13">
        <v>1081350</v>
      </c>
      <c r="L91" s="61">
        <v>6</v>
      </c>
      <c r="O91" s="120"/>
    </row>
    <row r="92" spans="2:15" ht="21" hidden="1" customHeight="1" x14ac:dyDescent="0.2">
      <c r="B92" s="9">
        <f t="shared" si="3"/>
        <v>67</v>
      </c>
      <c r="C92" s="31" t="s">
        <v>453</v>
      </c>
      <c r="D92" s="31" t="s">
        <v>454</v>
      </c>
      <c r="E92" s="10" t="s">
        <v>303</v>
      </c>
      <c r="F92" s="32">
        <v>41445</v>
      </c>
      <c r="G92" s="11" t="s">
        <v>435</v>
      </c>
      <c r="H92" s="33" t="str">
        <f t="shared" si="2"/>
        <v>0302020771</v>
      </c>
      <c r="I92" s="12" t="s">
        <v>134</v>
      </c>
      <c r="J92" s="13">
        <v>4201700</v>
      </c>
      <c r="K92" s="13">
        <v>420170</v>
      </c>
      <c r="L92" s="61">
        <v>6</v>
      </c>
      <c r="O92" s="120"/>
    </row>
    <row r="93" spans="2:15" ht="21" hidden="1" customHeight="1" x14ac:dyDescent="0.2">
      <c r="B93" s="9">
        <f t="shared" si="3"/>
        <v>68</v>
      </c>
      <c r="C93" s="31" t="s">
        <v>453</v>
      </c>
      <c r="D93" s="31" t="s">
        <v>454</v>
      </c>
      <c r="E93" s="10" t="s">
        <v>304</v>
      </c>
      <c r="F93" s="32">
        <v>41445</v>
      </c>
      <c r="G93" s="11" t="s">
        <v>434</v>
      </c>
      <c r="H93" s="33" t="str">
        <f t="shared" si="2"/>
        <v>0301444432</v>
      </c>
      <c r="I93" s="12" t="s">
        <v>134</v>
      </c>
      <c r="J93" s="13">
        <v>6821449</v>
      </c>
      <c r="K93" s="13">
        <v>682145</v>
      </c>
      <c r="L93" s="61">
        <v>6</v>
      </c>
      <c r="O93" s="120"/>
    </row>
    <row r="94" spans="2:15" ht="21" hidden="1" customHeight="1" x14ac:dyDescent="0.2">
      <c r="B94" s="9">
        <f t="shared" si="3"/>
        <v>69</v>
      </c>
      <c r="C94" s="31" t="s">
        <v>453</v>
      </c>
      <c r="D94" s="31" t="s">
        <v>454</v>
      </c>
      <c r="E94" s="10" t="s">
        <v>305</v>
      </c>
      <c r="F94" s="32">
        <v>41446</v>
      </c>
      <c r="G94" s="11" t="s">
        <v>123</v>
      </c>
      <c r="H94" s="33" t="str">
        <f t="shared" si="2"/>
        <v>0300765190</v>
      </c>
      <c r="I94" s="12" t="s">
        <v>134</v>
      </c>
      <c r="J94" s="13">
        <v>5623800</v>
      </c>
      <c r="K94" s="13">
        <v>562380</v>
      </c>
      <c r="L94" s="61">
        <v>6</v>
      </c>
      <c r="O94" s="120"/>
    </row>
    <row r="95" spans="2:15" ht="21" hidden="1" customHeight="1" x14ac:dyDescent="0.2">
      <c r="B95" s="9">
        <f t="shared" si="3"/>
        <v>70</v>
      </c>
      <c r="C95" s="31" t="s">
        <v>453</v>
      </c>
      <c r="D95" s="31" t="s">
        <v>454</v>
      </c>
      <c r="E95" s="10" t="s">
        <v>306</v>
      </c>
      <c r="F95" s="32">
        <v>41451</v>
      </c>
      <c r="G95" s="11" t="s">
        <v>92</v>
      </c>
      <c r="H95" s="33" t="str">
        <f t="shared" si="2"/>
        <v>0302088113</v>
      </c>
      <c r="I95" s="12" t="s">
        <v>134</v>
      </c>
      <c r="J95" s="13">
        <v>5250000</v>
      </c>
      <c r="K95" s="13">
        <v>525000</v>
      </c>
      <c r="L95" s="61">
        <v>6</v>
      </c>
      <c r="O95" s="120"/>
    </row>
    <row r="96" spans="2:15" ht="21" hidden="1" customHeight="1" x14ac:dyDescent="0.2">
      <c r="B96" s="9">
        <f t="shared" si="3"/>
        <v>71</v>
      </c>
      <c r="C96" s="31" t="s">
        <v>453</v>
      </c>
      <c r="D96" s="31" t="s">
        <v>454</v>
      </c>
      <c r="E96" s="10" t="s">
        <v>307</v>
      </c>
      <c r="F96" s="32">
        <v>41451</v>
      </c>
      <c r="G96" s="11" t="s">
        <v>115</v>
      </c>
      <c r="H96" s="33" t="str">
        <f t="shared" si="2"/>
        <v>1100782190</v>
      </c>
      <c r="I96" s="12" t="s">
        <v>134</v>
      </c>
      <c r="J96" s="13">
        <v>28416000</v>
      </c>
      <c r="K96" s="13">
        <v>2841600</v>
      </c>
      <c r="L96" s="61">
        <v>6</v>
      </c>
      <c r="O96" s="120"/>
    </row>
    <row r="97" spans="2:15" ht="21" hidden="1" customHeight="1" x14ac:dyDescent="0.2">
      <c r="B97" s="9">
        <f t="shared" si="3"/>
        <v>72</v>
      </c>
      <c r="C97" s="31" t="s">
        <v>453</v>
      </c>
      <c r="D97" s="31" t="s">
        <v>454</v>
      </c>
      <c r="E97" s="10" t="s">
        <v>308</v>
      </c>
      <c r="F97" s="32">
        <v>41452</v>
      </c>
      <c r="G97" s="11" t="s">
        <v>115</v>
      </c>
      <c r="H97" s="33" t="str">
        <f t="shared" si="2"/>
        <v>1100782190</v>
      </c>
      <c r="I97" s="12" t="s">
        <v>134</v>
      </c>
      <c r="J97" s="13">
        <v>19231250</v>
      </c>
      <c r="K97" s="13">
        <v>1923125</v>
      </c>
      <c r="L97" s="61">
        <v>6</v>
      </c>
      <c r="O97" s="120"/>
    </row>
    <row r="98" spans="2:15" ht="21" hidden="1" customHeight="1" x14ac:dyDescent="0.2">
      <c r="B98" s="9">
        <f t="shared" si="3"/>
        <v>73</v>
      </c>
      <c r="C98" s="31" t="s">
        <v>453</v>
      </c>
      <c r="D98" s="31" t="s">
        <v>454</v>
      </c>
      <c r="E98" s="10" t="s">
        <v>309</v>
      </c>
      <c r="F98" s="32">
        <v>41460</v>
      </c>
      <c r="G98" s="11" t="s">
        <v>125</v>
      </c>
      <c r="H98" s="33" t="str">
        <f t="shared" si="2"/>
        <v>0310999127</v>
      </c>
      <c r="I98" s="12" t="s">
        <v>134</v>
      </c>
      <c r="J98" s="13">
        <v>6971700</v>
      </c>
      <c r="K98" s="13">
        <v>697170</v>
      </c>
      <c r="L98" s="61" t="s">
        <v>135</v>
      </c>
      <c r="O98" s="120"/>
    </row>
    <row r="99" spans="2:15" ht="21" hidden="1" customHeight="1" x14ac:dyDescent="0.2">
      <c r="B99" s="9">
        <f t="shared" si="3"/>
        <v>74</v>
      </c>
      <c r="C99" s="31" t="s">
        <v>453</v>
      </c>
      <c r="D99" s="31" t="s">
        <v>454</v>
      </c>
      <c r="E99" s="10" t="s">
        <v>310</v>
      </c>
      <c r="F99" s="32">
        <v>41463</v>
      </c>
      <c r="G99" s="11" t="s">
        <v>427</v>
      </c>
      <c r="H99" s="33" t="str">
        <f t="shared" si="2"/>
        <v>0310669746</v>
      </c>
      <c r="I99" s="12" t="s">
        <v>134</v>
      </c>
      <c r="J99" s="13">
        <v>5372700</v>
      </c>
      <c r="K99" s="13">
        <v>537270</v>
      </c>
      <c r="L99" s="61" t="s">
        <v>135</v>
      </c>
      <c r="O99" s="120"/>
    </row>
    <row r="100" spans="2:15" ht="21" hidden="1" customHeight="1" x14ac:dyDescent="0.2">
      <c r="B100" s="9">
        <f t="shared" si="3"/>
        <v>75</v>
      </c>
      <c r="C100" s="31" t="s">
        <v>453</v>
      </c>
      <c r="D100" s="31" t="s">
        <v>454</v>
      </c>
      <c r="E100" s="10" t="s">
        <v>311</v>
      </c>
      <c r="F100" s="32">
        <v>41463</v>
      </c>
      <c r="G100" s="11" t="s">
        <v>93</v>
      </c>
      <c r="H100" s="33" t="str">
        <f t="shared" si="2"/>
        <v>0305135072</v>
      </c>
      <c r="I100" s="12" t="s">
        <v>134</v>
      </c>
      <c r="J100" s="13">
        <v>18134700</v>
      </c>
      <c r="K100" s="13">
        <v>1813470</v>
      </c>
      <c r="L100" s="61" t="s">
        <v>135</v>
      </c>
      <c r="O100" s="120"/>
    </row>
    <row r="101" spans="2:15" ht="21" hidden="1" customHeight="1" x14ac:dyDescent="0.2">
      <c r="B101" s="9">
        <f t="shared" si="3"/>
        <v>76</v>
      </c>
      <c r="C101" s="31" t="s">
        <v>453</v>
      </c>
      <c r="D101" s="31" t="s">
        <v>454</v>
      </c>
      <c r="E101" s="10" t="s">
        <v>312</v>
      </c>
      <c r="F101" s="32">
        <v>41475</v>
      </c>
      <c r="G101" s="11" t="s">
        <v>91</v>
      </c>
      <c r="H101" s="33" t="str">
        <f t="shared" si="2"/>
        <v>0304449855</v>
      </c>
      <c r="I101" s="12" t="s">
        <v>134</v>
      </c>
      <c r="J101" s="13">
        <v>8975980</v>
      </c>
      <c r="K101" s="13">
        <v>897598</v>
      </c>
      <c r="L101" s="61" t="s">
        <v>135</v>
      </c>
      <c r="O101" s="120"/>
    </row>
    <row r="102" spans="2:15" ht="21" hidden="1" customHeight="1" x14ac:dyDescent="0.2">
      <c r="B102" s="9">
        <f t="shared" si="3"/>
        <v>77</v>
      </c>
      <c r="C102" s="31" t="s">
        <v>453</v>
      </c>
      <c r="D102" s="31" t="s">
        <v>454</v>
      </c>
      <c r="E102" s="10" t="s">
        <v>313</v>
      </c>
      <c r="F102" s="32">
        <v>41475</v>
      </c>
      <c r="G102" s="11" t="s">
        <v>92</v>
      </c>
      <c r="H102" s="33" t="str">
        <f t="shared" si="2"/>
        <v>0302088113</v>
      </c>
      <c r="I102" s="12" t="s">
        <v>134</v>
      </c>
      <c r="J102" s="13">
        <v>7864500</v>
      </c>
      <c r="K102" s="13">
        <v>786450</v>
      </c>
      <c r="L102" s="61" t="s">
        <v>135</v>
      </c>
      <c r="O102" s="120"/>
    </row>
    <row r="103" spans="2:15" ht="21" hidden="1" customHeight="1" x14ac:dyDescent="0.2">
      <c r="B103" s="9">
        <f t="shared" si="3"/>
        <v>78</v>
      </c>
      <c r="C103" s="31" t="s">
        <v>453</v>
      </c>
      <c r="D103" s="31" t="s">
        <v>454</v>
      </c>
      <c r="E103" s="10" t="s">
        <v>314</v>
      </c>
      <c r="F103" s="32">
        <v>41477</v>
      </c>
      <c r="G103" s="11" t="s">
        <v>438</v>
      </c>
      <c r="H103" s="33" t="str">
        <f t="shared" si="2"/>
        <v>0302587218</v>
      </c>
      <c r="I103" s="12" t="s">
        <v>134</v>
      </c>
      <c r="J103" s="13">
        <v>18187380</v>
      </c>
      <c r="K103" s="13">
        <v>1818738</v>
      </c>
      <c r="L103" s="61" t="s">
        <v>135</v>
      </c>
      <c r="O103" s="120"/>
    </row>
    <row r="104" spans="2:15" ht="21" hidden="1" customHeight="1" x14ac:dyDescent="0.2">
      <c r="B104" s="9">
        <f t="shared" si="3"/>
        <v>79</v>
      </c>
      <c r="C104" s="31" t="s">
        <v>453</v>
      </c>
      <c r="D104" s="31" t="s">
        <v>454</v>
      </c>
      <c r="E104" s="10" t="s">
        <v>315</v>
      </c>
      <c r="F104" s="32">
        <v>41477</v>
      </c>
      <c r="G104" s="11" t="s">
        <v>439</v>
      </c>
      <c r="H104" s="33" t="str">
        <f t="shared" si="2"/>
        <v>0311575716</v>
      </c>
      <c r="I104" s="12" t="s">
        <v>134</v>
      </c>
      <c r="J104" s="13">
        <v>8796000</v>
      </c>
      <c r="K104" s="13">
        <v>879600</v>
      </c>
      <c r="L104" s="61" t="s">
        <v>135</v>
      </c>
      <c r="O104" s="120"/>
    </row>
    <row r="105" spans="2:15" ht="21" hidden="1" customHeight="1" x14ac:dyDescent="0.2">
      <c r="B105" s="9">
        <f t="shared" si="3"/>
        <v>80</v>
      </c>
      <c r="C105" s="31" t="s">
        <v>453</v>
      </c>
      <c r="D105" s="31" t="s">
        <v>454</v>
      </c>
      <c r="E105" s="10" t="s">
        <v>316</v>
      </c>
      <c r="F105" s="32">
        <v>41479</v>
      </c>
      <c r="G105" s="11" t="s">
        <v>435</v>
      </c>
      <c r="H105" s="33" t="str">
        <f t="shared" si="2"/>
        <v>0302020771</v>
      </c>
      <c r="I105" s="12" t="s">
        <v>134</v>
      </c>
      <c r="J105" s="13">
        <v>4359630</v>
      </c>
      <c r="K105" s="13">
        <v>435963</v>
      </c>
      <c r="L105" s="61" t="s">
        <v>135</v>
      </c>
      <c r="O105" s="120"/>
    </row>
    <row r="106" spans="2:15" ht="21" hidden="1" customHeight="1" x14ac:dyDescent="0.2">
      <c r="B106" s="9">
        <f t="shared" si="3"/>
        <v>81</v>
      </c>
      <c r="C106" s="31" t="s">
        <v>453</v>
      </c>
      <c r="D106" s="31" t="s">
        <v>454</v>
      </c>
      <c r="E106" s="10" t="s">
        <v>317</v>
      </c>
      <c r="F106" s="32">
        <v>41480</v>
      </c>
      <c r="G106" s="11" t="s">
        <v>125</v>
      </c>
      <c r="H106" s="33" t="str">
        <f t="shared" si="2"/>
        <v>0310999127</v>
      </c>
      <c r="I106" s="12" t="s">
        <v>134</v>
      </c>
      <c r="J106" s="13">
        <v>15043500</v>
      </c>
      <c r="K106" s="13">
        <v>1504350</v>
      </c>
      <c r="L106" s="61" t="s">
        <v>135</v>
      </c>
      <c r="O106" s="120"/>
    </row>
    <row r="107" spans="2:15" ht="21" hidden="1" customHeight="1" x14ac:dyDescent="0.2">
      <c r="B107" s="9">
        <f t="shared" si="3"/>
        <v>82</v>
      </c>
      <c r="C107" s="31" t="s">
        <v>453</v>
      </c>
      <c r="D107" s="31" t="s">
        <v>454</v>
      </c>
      <c r="E107" s="10" t="s">
        <v>318</v>
      </c>
      <c r="F107" s="32">
        <v>41481</v>
      </c>
      <c r="G107" s="11" t="s">
        <v>115</v>
      </c>
      <c r="H107" s="33" t="str">
        <f t="shared" si="2"/>
        <v>1100782190</v>
      </c>
      <c r="I107" s="12" t="s">
        <v>134</v>
      </c>
      <c r="J107" s="13">
        <v>18750000</v>
      </c>
      <c r="K107" s="13">
        <v>1875000</v>
      </c>
      <c r="L107" s="61" t="s">
        <v>135</v>
      </c>
      <c r="O107" s="120"/>
    </row>
    <row r="108" spans="2:15" ht="21" hidden="1" customHeight="1" x14ac:dyDescent="0.2">
      <c r="B108" s="9">
        <f t="shared" si="3"/>
        <v>83</v>
      </c>
      <c r="C108" s="31" t="s">
        <v>453</v>
      </c>
      <c r="D108" s="31" t="s">
        <v>454</v>
      </c>
      <c r="E108" s="10" t="s">
        <v>319</v>
      </c>
      <c r="F108" s="32">
        <v>41484</v>
      </c>
      <c r="G108" s="11" t="s">
        <v>92</v>
      </c>
      <c r="H108" s="33" t="str">
        <f t="shared" si="2"/>
        <v>0302088113</v>
      </c>
      <c r="I108" s="12" t="s">
        <v>134</v>
      </c>
      <c r="J108" s="13">
        <v>5250000</v>
      </c>
      <c r="K108" s="13">
        <v>525000</v>
      </c>
      <c r="L108" s="61" t="s">
        <v>135</v>
      </c>
      <c r="O108" s="120"/>
    </row>
    <row r="109" spans="2:15" ht="21" hidden="1" customHeight="1" x14ac:dyDescent="0.2">
      <c r="B109" s="9">
        <f t="shared" si="3"/>
        <v>84</v>
      </c>
      <c r="C109" s="31" t="s">
        <v>453</v>
      </c>
      <c r="D109" s="31" t="s">
        <v>454</v>
      </c>
      <c r="E109" s="10" t="s">
        <v>320</v>
      </c>
      <c r="F109" s="32">
        <v>41487</v>
      </c>
      <c r="G109" s="11" t="s">
        <v>123</v>
      </c>
      <c r="H109" s="33" t="str">
        <f t="shared" si="2"/>
        <v>0300765190</v>
      </c>
      <c r="I109" s="12" t="s">
        <v>134</v>
      </c>
      <c r="J109" s="13">
        <v>1351350</v>
      </c>
      <c r="K109" s="13">
        <v>135135</v>
      </c>
      <c r="L109" s="61" t="s">
        <v>135</v>
      </c>
      <c r="O109" s="120"/>
    </row>
    <row r="110" spans="2:15" ht="21" hidden="1" customHeight="1" x14ac:dyDescent="0.2">
      <c r="B110" s="9">
        <f t="shared" si="3"/>
        <v>85</v>
      </c>
      <c r="C110" s="31" t="s">
        <v>453</v>
      </c>
      <c r="D110" s="31" t="s">
        <v>454</v>
      </c>
      <c r="E110" s="10" t="s">
        <v>321</v>
      </c>
      <c r="F110" s="32">
        <v>41487</v>
      </c>
      <c r="G110" s="11" t="s">
        <v>427</v>
      </c>
      <c r="H110" s="33" t="str">
        <f t="shared" si="2"/>
        <v>0310669746</v>
      </c>
      <c r="I110" s="12" t="s">
        <v>134</v>
      </c>
      <c r="J110" s="13">
        <v>4060000</v>
      </c>
      <c r="K110" s="13">
        <v>406000</v>
      </c>
      <c r="L110" s="61" t="s">
        <v>135</v>
      </c>
      <c r="O110" s="120"/>
    </row>
    <row r="111" spans="2:15" ht="21" hidden="1" customHeight="1" x14ac:dyDescent="0.2">
      <c r="B111" s="9">
        <f t="shared" si="3"/>
        <v>86</v>
      </c>
      <c r="C111" s="31" t="s">
        <v>453</v>
      </c>
      <c r="D111" s="31" t="s">
        <v>454</v>
      </c>
      <c r="E111" s="10" t="s">
        <v>322</v>
      </c>
      <c r="F111" s="32">
        <v>41488</v>
      </c>
      <c r="G111" s="11" t="s">
        <v>125</v>
      </c>
      <c r="H111" s="33" t="str">
        <f t="shared" si="2"/>
        <v>0310999127</v>
      </c>
      <c r="I111" s="12" t="s">
        <v>134</v>
      </c>
      <c r="J111" s="13">
        <v>4182000</v>
      </c>
      <c r="K111" s="13">
        <v>418200</v>
      </c>
      <c r="L111" s="61" t="s">
        <v>135</v>
      </c>
      <c r="O111" s="120"/>
    </row>
    <row r="112" spans="2:15" ht="21" hidden="1" customHeight="1" x14ac:dyDescent="0.2">
      <c r="B112" s="9">
        <f t="shared" si="3"/>
        <v>87</v>
      </c>
      <c r="C112" s="31" t="s">
        <v>453</v>
      </c>
      <c r="D112" s="31" t="s">
        <v>454</v>
      </c>
      <c r="E112" s="10" t="s">
        <v>323</v>
      </c>
      <c r="F112" s="32">
        <v>41488</v>
      </c>
      <c r="G112" s="11" t="s">
        <v>440</v>
      </c>
      <c r="H112" s="33" t="str">
        <f t="shared" si="2"/>
        <v>0312278593</v>
      </c>
      <c r="I112" s="12" t="s">
        <v>134</v>
      </c>
      <c r="J112" s="13">
        <v>12517850</v>
      </c>
      <c r="K112" s="13">
        <v>1251785</v>
      </c>
      <c r="L112" s="61" t="s">
        <v>135</v>
      </c>
      <c r="O112" s="120"/>
    </row>
    <row r="113" spans="2:15" ht="21" hidden="1" customHeight="1" x14ac:dyDescent="0.2">
      <c r="B113" s="9">
        <f t="shared" si="3"/>
        <v>88</v>
      </c>
      <c r="C113" s="31" t="s">
        <v>453</v>
      </c>
      <c r="D113" s="31" t="s">
        <v>454</v>
      </c>
      <c r="E113" s="10" t="s">
        <v>324</v>
      </c>
      <c r="F113" s="32">
        <v>41489</v>
      </c>
      <c r="G113" s="11" t="s">
        <v>440</v>
      </c>
      <c r="H113" s="33" t="str">
        <f t="shared" si="2"/>
        <v>0312278593</v>
      </c>
      <c r="I113" s="12" t="s">
        <v>134</v>
      </c>
      <c r="J113" s="13">
        <v>12482250</v>
      </c>
      <c r="K113" s="13">
        <v>1248225</v>
      </c>
      <c r="L113" s="61" t="s">
        <v>135</v>
      </c>
      <c r="O113" s="120"/>
    </row>
    <row r="114" spans="2:15" ht="21" hidden="1" customHeight="1" x14ac:dyDescent="0.2">
      <c r="B114" s="9">
        <f t="shared" si="3"/>
        <v>89</v>
      </c>
      <c r="C114" s="31" t="s">
        <v>453</v>
      </c>
      <c r="D114" s="31" t="s">
        <v>454</v>
      </c>
      <c r="E114" s="10" t="s">
        <v>325</v>
      </c>
      <c r="F114" s="32">
        <v>41492</v>
      </c>
      <c r="G114" s="11" t="s">
        <v>440</v>
      </c>
      <c r="H114" s="33" t="str">
        <f t="shared" si="2"/>
        <v>0312278593</v>
      </c>
      <c r="I114" s="12" t="s">
        <v>134</v>
      </c>
      <c r="J114" s="13">
        <v>12589050</v>
      </c>
      <c r="K114" s="13">
        <v>1258905</v>
      </c>
      <c r="L114" s="61" t="s">
        <v>135</v>
      </c>
      <c r="O114" s="120"/>
    </row>
    <row r="115" spans="2:15" ht="21" hidden="1" customHeight="1" x14ac:dyDescent="0.2">
      <c r="B115" s="9">
        <f t="shared" si="3"/>
        <v>90</v>
      </c>
      <c r="C115" s="31" t="s">
        <v>453</v>
      </c>
      <c r="D115" s="31" t="s">
        <v>454</v>
      </c>
      <c r="E115" s="10" t="s">
        <v>326</v>
      </c>
      <c r="F115" s="32">
        <v>41492</v>
      </c>
      <c r="G115" s="11" t="s">
        <v>125</v>
      </c>
      <c r="H115" s="33" t="str">
        <f t="shared" si="2"/>
        <v>0310999127</v>
      </c>
      <c r="I115" s="12" t="s">
        <v>134</v>
      </c>
      <c r="J115" s="13">
        <v>11552000</v>
      </c>
      <c r="K115" s="13">
        <v>1155200</v>
      </c>
      <c r="L115" s="61" t="s">
        <v>135</v>
      </c>
      <c r="O115" s="120"/>
    </row>
    <row r="116" spans="2:15" ht="21" hidden="1" customHeight="1" x14ac:dyDescent="0.2">
      <c r="B116" s="9">
        <f t="shared" si="3"/>
        <v>91</v>
      </c>
      <c r="C116" s="31" t="s">
        <v>453</v>
      </c>
      <c r="D116" s="31" t="s">
        <v>454</v>
      </c>
      <c r="E116" s="10" t="s">
        <v>327</v>
      </c>
      <c r="F116" s="32">
        <v>41492</v>
      </c>
      <c r="G116" s="11" t="s">
        <v>93</v>
      </c>
      <c r="H116" s="33" t="str">
        <f t="shared" si="2"/>
        <v>0305135072</v>
      </c>
      <c r="I116" s="12" t="s">
        <v>134</v>
      </c>
      <c r="J116" s="13">
        <v>12771100</v>
      </c>
      <c r="K116" s="13">
        <v>1277110</v>
      </c>
      <c r="L116" s="61" t="s">
        <v>135</v>
      </c>
      <c r="O116" s="120"/>
    </row>
    <row r="117" spans="2:15" ht="21" hidden="1" customHeight="1" x14ac:dyDescent="0.2">
      <c r="B117" s="9">
        <f t="shared" si="3"/>
        <v>92</v>
      </c>
      <c r="C117" s="31" t="s">
        <v>453</v>
      </c>
      <c r="D117" s="31" t="s">
        <v>454</v>
      </c>
      <c r="E117" s="10" t="s">
        <v>328</v>
      </c>
      <c r="F117" s="32">
        <v>41495</v>
      </c>
      <c r="G117" s="11" t="s">
        <v>92</v>
      </c>
      <c r="H117" s="33" t="str">
        <f t="shared" si="2"/>
        <v>0302088113</v>
      </c>
      <c r="I117" s="12" t="s">
        <v>134</v>
      </c>
      <c r="J117" s="13">
        <v>10500000</v>
      </c>
      <c r="K117" s="13">
        <v>1050000</v>
      </c>
      <c r="L117" s="61" t="s">
        <v>135</v>
      </c>
      <c r="O117" s="120"/>
    </row>
    <row r="118" spans="2:15" ht="21" hidden="1" customHeight="1" x14ac:dyDescent="0.2">
      <c r="B118" s="9">
        <f t="shared" si="3"/>
        <v>93</v>
      </c>
      <c r="C118" s="31" t="s">
        <v>453</v>
      </c>
      <c r="D118" s="31" t="s">
        <v>454</v>
      </c>
      <c r="E118" s="10" t="s">
        <v>329</v>
      </c>
      <c r="F118" s="32">
        <v>41495</v>
      </c>
      <c r="G118" s="11" t="s">
        <v>440</v>
      </c>
      <c r="H118" s="33" t="str">
        <f t="shared" si="2"/>
        <v>0312278593</v>
      </c>
      <c r="I118" s="12" t="s">
        <v>134</v>
      </c>
      <c r="J118" s="13">
        <v>11493300</v>
      </c>
      <c r="K118" s="13">
        <v>1149330</v>
      </c>
      <c r="L118" s="61" t="s">
        <v>135</v>
      </c>
      <c r="O118" s="120"/>
    </row>
    <row r="119" spans="2:15" ht="21" hidden="1" customHeight="1" x14ac:dyDescent="0.2">
      <c r="B119" s="9">
        <f t="shared" si="3"/>
        <v>94</v>
      </c>
      <c r="C119" s="31" t="s">
        <v>453</v>
      </c>
      <c r="D119" s="31" t="s">
        <v>454</v>
      </c>
      <c r="E119" s="10" t="s">
        <v>330</v>
      </c>
      <c r="F119" s="32">
        <v>41496</v>
      </c>
      <c r="G119" s="11" t="s">
        <v>115</v>
      </c>
      <c r="H119" s="33" t="str">
        <f t="shared" si="2"/>
        <v>1100782190</v>
      </c>
      <c r="I119" s="12" t="s">
        <v>134</v>
      </c>
      <c r="J119" s="13">
        <v>12437500</v>
      </c>
      <c r="K119" s="13">
        <v>1243750</v>
      </c>
      <c r="L119" s="61" t="s">
        <v>135</v>
      </c>
      <c r="O119" s="120"/>
    </row>
    <row r="120" spans="2:15" ht="21" hidden="1" customHeight="1" x14ac:dyDescent="0.2">
      <c r="B120" s="9">
        <f t="shared" si="3"/>
        <v>95</v>
      </c>
      <c r="C120" s="31" t="s">
        <v>453</v>
      </c>
      <c r="D120" s="31" t="s">
        <v>454</v>
      </c>
      <c r="E120" s="10" t="s">
        <v>331</v>
      </c>
      <c r="F120" s="32">
        <v>41496</v>
      </c>
      <c r="G120" s="11" t="s">
        <v>441</v>
      </c>
      <c r="H120" s="33" t="str">
        <f t="shared" si="2"/>
        <v>0310622000</v>
      </c>
      <c r="I120" s="12" t="s">
        <v>134</v>
      </c>
      <c r="J120" s="13">
        <v>6091200</v>
      </c>
      <c r="K120" s="13">
        <v>609120</v>
      </c>
      <c r="L120" s="61" t="s">
        <v>135</v>
      </c>
      <c r="O120" s="120"/>
    </row>
    <row r="121" spans="2:15" ht="21" hidden="1" customHeight="1" x14ac:dyDescent="0.2">
      <c r="B121" s="9">
        <f t="shared" si="3"/>
        <v>96</v>
      </c>
      <c r="C121" s="31" t="s">
        <v>453</v>
      </c>
      <c r="D121" s="31" t="s">
        <v>454</v>
      </c>
      <c r="E121" s="10" t="s">
        <v>332</v>
      </c>
      <c r="F121" s="32">
        <v>41498</v>
      </c>
      <c r="G121" s="11" t="s">
        <v>91</v>
      </c>
      <c r="H121" s="33" t="str">
        <f t="shared" si="2"/>
        <v>0304449855</v>
      </c>
      <c r="I121" s="12" t="s">
        <v>134</v>
      </c>
      <c r="J121" s="13">
        <v>8740000</v>
      </c>
      <c r="K121" s="13">
        <v>874000</v>
      </c>
      <c r="L121" s="61" t="s">
        <v>135</v>
      </c>
      <c r="O121" s="120"/>
    </row>
    <row r="122" spans="2:15" ht="21" hidden="1" customHeight="1" x14ac:dyDescent="0.2">
      <c r="B122" s="9">
        <f t="shared" si="3"/>
        <v>97</v>
      </c>
      <c r="C122" s="31" t="s">
        <v>453</v>
      </c>
      <c r="D122" s="31" t="s">
        <v>454</v>
      </c>
      <c r="E122" s="10" t="s">
        <v>333</v>
      </c>
      <c r="F122" s="32">
        <v>41499</v>
      </c>
      <c r="G122" s="11" t="s">
        <v>435</v>
      </c>
      <c r="H122" s="33" t="str">
        <f t="shared" si="2"/>
        <v>0302020771</v>
      </c>
      <c r="I122" s="12" t="s">
        <v>134</v>
      </c>
      <c r="J122" s="13">
        <v>9528000</v>
      </c>
      <c r="K122" s="13">
        <v>952800</v>
      </c>
      <c r="L122" s="61" t="s">
        <v>135</v>
      </c>
      <c r="O122" s="120"/>
    </row>
    <row r="123" spans="2:15" ht="21" hidden="1" customHeight="1" x14ac:dyDescent="0.2">
      <c r="B123" s="9">
        <f t="shared" si="3"/>
        <v>98</v>
      </c>
      <c r="C123" s="31" t="s">
        <v>453</v>
      </c>
      <c r="D123" s="31" t="s">
        <v>454</v>
      </c>
      <c r="E123" s="10" t="s">
        <v>334</v>
      </c>
      <c r="F123" s="32">
        <v>41500</v>
      </c>
      <c r="G123" s="11" t="s">
        <v>125</v>
      </c>
      <c r="H123" s="33" t="str">
        <f t="shared" si="2"/>
        <v>0310999127</v>
      </c>
      <c r="I123" s="12" t="s">
        <v>134</v>
      </c>
      <c r="J123" s="13">
        <v>824500</v>
      </c>
      <c r="K123" s="13">
        <v>82450</v>
      </c>
      <c r="L123" s="61" t="s">
        <v>135</v>
      </c>
      <c r="O123" s="120"/>
    </row>
    <row r="124" spans="2:15" ht="21" hidden="1" customHeight="1" x14ac:dyDescent="0.2">
      <c r="B124" s="9">
        <f t="shared" si="3"/>
        <v>99</v>
      </c>
      <c r="C124" s="31" t="s">
        <v>453</v>
      </c>
      <c r="D124" s="31" t="s">
        <v>454</v>
      </c>
      <c r="E124" s="10" t="s">
        <v>335</v>
      </c>
      <c r="F124" s="32">
        <v>41502</v>
      </c>
      <c r="G124" s="11" t="s">
        <v>435</v>
      </c>
      <c r="H124" s="33" t="str">
        <f t="shared" si="2"/>
        <v>0302020771</v>
      </c>
      <c r="I124" s="12" t="s">
        <v>134</v>
      </c>
      <c r="J124" s="13">
        <v>2848200</v>
      </c>
      <c r="K124" s="13">
        <v>284820</v>
      </c>
      <c r="L124" s="61" t="s">
        <v>135</v>
      </c>
      <c r="O124" s="120"/>
    </row>
    <row r="125" spans="2:15" ht="21" hidden="1" customHeight="1" x14ac:dyDescent="0.2">
      <c r="B125" s="9">
        <f t="shared" si="3"/>
        <v>100</v>
      </c>
      <c r="C125" s="31" t="s">
        <v>453</v>
      </c>
      <c r="D125" s="31" t="s">
        <v>454</v>
      </c>
      <c r="E125" s="10" t="s">
        <v>336</v>
      </c>
      <c r="F125" s="32">
        <v>41502</v>
      </c>
      <c r="G125" s="11" t="s">
        <v>426</v>
      </c>
      <c r="H125" s="33" t="str">
        <f t="shared" si="2"/>
        <v xml:space="preserve">0311746697        </v>
      </c>
      <c r="I125" s="12" t="s">
        <v>134</v>
      </c>
      <c r="J125" s="13">
        <v>7125000</v>
      </c>
      <c r="K125" s="13">
        <v>712500</v>
      </c>
      <c r="L125" s="61" t="s">
        <v>135</v>
      </c>
      <c r="O125" s="120"/>
    </row>
    <row r="126" spans="2:15" ht="21" hidden="1" customHeight="1" x14ac:dyDescent="0.2">
      <c r="B126" s="9">
        <f t="shared" si="3"/>
        <v>101</v>
      </c>
      <c r="C126" s="31" t="s">
        <v>453</v>
      </c>
      <c r="D126" s="31" t="s">
        <v>454</v>
      </c>
      <c r="E126" s="10" t="s">
        <v>337</v>
      </c>
      <c r="F126" s="32">
        <v>41505</v>
      </c>
      <c r="G126" s="11" t="s">
        <v>427</v>
      </c>
      <c r="H126" s="33" t="str">
        <f t="shared" si="2"/>
        <v>0310669746</v>
      </c>
      <c r="I126" s="12" t="s">
        <v>134</v>
      </c>
      <c r="J126" s="13">
        <v>10251500</v>
      </c>
      <c r="K126" s="13">
        <v>1025150</v>
      </c>
      <c r="L126" s="61" t="s">
        <v>135</v>
      </c>
      <c r="O126" s="120"/>
    </row>
    <row r="127" spans="2:15" ht="21" hidden="1" customHeight="1" x14ac:dyDescent="0.2">
      <c r="B127" s="9">
        <f t="shared" si="3"/>
        <v>102</v>
      </c>
      <c r="C127" s="31" t="s">
        <v>453</v>
      </c>
      <c r="D127" s="31" t="s">
        <v>454</v>
      </c>
      <c r="E127" s="10" t="s">
        <v>338</v>
      </c>
      <c r="F127" s="32">
        <v>41506</v>
      </c>
      <c r="G127" s="11" t="s">
        <v>94</v>
      </c>
      <c r="H127" s="33" t="str">
        <f t="shared" si="2"/>
        <v>0305811563</v>
      </c>
      <c r="I127" s="12" t="s">
        <v>134</v>
      </c>
      <c r="J127" s="13">
        <v>13636900</v>
      </c>
      <c r="K127" s="13">
        <v>1363690</v>
      </c>
      <c r="L127" s="61" t="s">
        <v>135</v>
      </c>
      <c r="O127" s="120"/>
    </row>
    <row r="128" spans="2:15" ht="21" hidden="1" customHeight="1" x14ac:dyDescent="0.2">
      <c r="B128" s="9">
        <f t="shared" si="3"/>
        <v>103</v>
      </c>
      <c r="C128" s="31" t="s">
        <v>453</v>
      </c>
      <c r="D128" s="31" t="s">
        <v>454</v>
      </c>
      <c r="E128" s="10" t="s">
        <v>339</v>
      </c>
      <c r="F128" s="32">
        <v>41506</v>
      </c>
      <c r="G128" s="11" t="s">
        <v>440</v>
      </c>
      <c r="H128" s="33" t="str">
        <f t="shared" si="2"/>
        <v>0312278593</v>
      </c>
      <c r="I128" s="12" t="s">
        <v>134</v>
      </c>
      <c r="J128" s="13">
        <v>10500000</v>
      </c>
      <c r="K128" s="13">
        <v>1050000</v>
      </c>
      <c r="L128" s="61" t="s">
        <v>135</v>
      </c>
      <c r="O128" s="120"/>
    </row>
    <row r="129" spans="2:15" ht="21" hidden="1" customHeight="1" x14ac:dyDescent="0.2">
      <c r="B129" s="9">
        <f t="shared" si="3"/>
        <v>104</v>
      </c>
      <c r="C129" s="31" t="s">
        <v>453</v>
      </c>
      <c r="D129" s="31" t="s">
        <v>454</v>
      </c>
      <c r="E129" s="10" t="s">
        <v>340</v>
      </c>
      <c r="F129" s="32">
        <v>41506</v>
      </c>
      <c r="G129" s="11" t="s">
        <v>440</v>
      </c>
      <c r="H129" s="33" t="str">
        <f t="shared" si="2"/>
        <v>0312278593</v>
      </c>
      <c r="I129" s="12" t="s">
        <v>134</v>
      </c>
      <c r="J129" s="13">
        <v>13472000</v>
      </c>
      <c r="K129" s="13">
        <v>1347200</v>
      </c>
      <c r="L129" s="61" t="s">
        <v>135</v>
      </c>
      <c r="O129" s="120"/>
    </row>
    <row r="130" spans="2:15" ht="21" hidden="1" customHeight="1" x14ac:dyDescent="0.2">
      <c r="B130" s="9">
        <f t="shared" si="3"/>
        <v>105</v>
      </c>
      <c r="C130" s="31" t="s">
        <v>453</v>
      </c>
      <c r="D130" s="31" t="s">
        <v>454</v>
      </c>
      <c r="E130" s="10" t="s">
        <v>341</v>
      </c>
      <c r="F130" s="32">
        <v>41507</v>
      </c>
      <c r="G130" s="11" t="s">
        <v>92</v>
      </c>
      <c r="H130" s="33" t="str">
        <f t="shared" si="2"/>
        <v>0302088113</v>
      </c>
      <c r="I130" s="12" t="s">
        <v>134</v>
      </c>
      <c r="J130" s="13">
        <v>2516000</v>
      </c>
      <c r="K130" s="13">
        <v>251600</v>
      </c>
      <c r="L130" s="61" t="s">
        <v>135</v>
      </c>
      <c r="O130" s="120"/>
    </row>
    <row r="131" spans="2:15" ht="21" hidden="1" customHeight="1" x14ac:dyDescent="0.2">
      <c r="B131" s="9">
        <f t="shared" si="3"/>
        <v>106</v>
      </c>
      <c r="C131" s="31" t="s">
        <v>453</v>
      </c>
      <c r="D131" s="31" t="s">
        <v>454</v>
      </c>
      <c r="E131" s="10" t="s">
        <v>342</v>
      </c>
      <c r="F131" s="32">
        <v>41511</v>
      </c>
      <c r="G131" s="11" t="s">
        <v>101</v>
      </c>
      <c r="H131" s="33" t="str">
        <f t="shared" si="2"/>
        <v>1100934340</v>
      </c>
      <c r="I131" s="12" t="s">
        <v>134</v>
      </c>
      <c r="J131" s="13">
        <v>11407100</v>
      </c>
      <c r="K131" s="13">
        <v>1140710</v>
      </c>
      <c r="L131" s="61" t="s">
        <v>135</v>
      </c>
      <c r="O131" s="120"/>
    </row>
    <row r="132" spans="2:15" ht="21" hidden="1" customHeight="1" x14ac:dyDescent="0.2">
      <c r="B132" s="9">
        <f t="shared" si="3"/>
        <v>107</v>
      </c>
      <c r="C132" s="31" t="s">
        <v>453</v>
      </c>
      <c r="D132" s="31" t="s">
        <v>454</v>
      </c>
      <c r="E132" s="10" t="s">
        <v>343</v>
      </c>
      <c r="F132" s="32">
        <v>41512</v>
      </c>
      <c r="G132" s="11" t="s">
        <v>440</v>
      </c>
      <c r="H132" s="33" t="str">
        <f t="shared" si="2"/>
        <v>0312278593</v>
      </c>
      <c r="I132" s="12" t="s">
        <v>134</v>
      </c>
      <c r="J132" s="13">
        <v>17936000</v>
      </c>
      <c r="K132" s="13">
        <v>1793600</v>
      </c>
      <c r="L132" s="61" t="s">
        <v>135</v>
      </c>
      <c r="O132" s="120"/>
    </row>
    <row r="133" spans="2:15" ht="21" hidden="1" customHeight="1" x14ac:dyDescent="0.2">
      <c r="B133" s="9">
        <f t="shared" si="3"/>
        <v>108</v>
      </c>
      <c r="C133" s="31" t="s">
        <v>453</v>
      </c>
      <c r="D133" s="31" t="s">
        <v>454</v>
      </c>
      <c r="E133" s="10" t="s">
        <v>344</v>
      </c>
      <c r="F133" s="32">
        <v>41512</v>
      </c>
      <c r="G133" s="11" t="s">
        <v>123</v>
      </c>
      <c r="H133" s="33" t="str">
        <f t="shared" si="2"/>
        <v>0300765190</v>
      </c>
      <c r="I133" s="12" t="s">
        <v>134</v>
      </c>
      <c r="J133" s="13">
        <v>6774350</v>
      </c>
      <c r="K133" s="13">
        <v>677435</v>
      </c>
      <c r="L133" s="61" t="s">
        <v>135</v>
      </c>
      <c r="O133" s="120"/>
    </row>
    <row r="134" spans="2:15" ht="21" hidden="1" customHeight="1" x14ac:dyDescent="0.2">
      <c r="B134" s="9">
        <f t="shared" si="3"/>
        <v>109</v>
      </c>
      <c r="C134" s="31" t="s">
        <v>453</v>
      </c>
      <c r="D134" s="31" t="s">
        <v>454</v>
      </c>
      <c r="E134" s="10" t="s">
        <v>345</v>
      </c>
      <c r="F134" s="32">
        <v>41512</v>
      </c>
      <c r="G134" s="11" t="s">
        <v>442</v>
      </c>
      <c r="H134" s="33" t="str">
        <f t="shared" si="2"/>
        <v>0304690411</v>
      </c>
      <c r="I134" s="12" t="s">
        <v>134</v>
      </c>
      <c r="J134" s="13">
        <v>16928300</v>
      </c>
      <c r="K134" s="13">
        <v>1692830</v>
      </c>
      <c r="L134" s="61" t="s">
        <v>135</v>
      </c>
      <c r="O134" s="120"/>
    </row>
    <row r="135" spans="2:15" ht="21" hidden="1" customHeight="1" x14ac:dyDescent="0.2">
      <c r="B135" s="9">
        <f t="shared" si="3"/>
        <v>110</v>
      </c>
      <c r="C135" s="31" t="s">
        <v>453</v>
      </c>
      <c r="D135" s="31" t="s">
        <v>454</v>
      </c>
      <c r="E135" s="10" t="s">
        <v>346</v>
      </c>
      <c r="F135" s="32">
        <v>41516</v>
      </c>
      <c r="G135" s="11" t="s">
        <v>124</v>
      </c>
      <c r="H135" s="33" t="str">
        <f t="shared" si="2"/>
        <v>0310551078</v>
      </c>
      <c r="I135" s="12" t="s">
        <v>134</v>
      </c>
      <c r="J135" s="13">
        <v>9382000</v>
      </c>
      <c r="K135" s="13">
        <v>938200</v>
      </c>
      <c r="L135" s="61" t="s">
        <v>135</v>
      </c>
      <c r="O135" s="120"/>
    </row>
    <row r="136" spans="2:15" ht="21" hidden="1" customHeight="1" x14ac:dyDescent="0.2">
      <c r="B136" s="9">
        <f t="shared" si="3"/>
        <v>111</v>
      </c>
      <c r="C136" s="31" t="s">
        <v>453</v>
      </c>
      <c r="D136" s="31" t="s">
        <v>454</v>
      </c>
      <c r="E136" s="10" t="s">
        <v>347</v>
      </c>
      <c r="F136" s="32">
        <v>41522</v>
      </c>
      <c r="G136" s="11" t="s">
        <v>440</v>
      </c>
      <c r="H136" s="33" t="str">
        <f t="shared" si="2"/>
        <v>0312278593</v>
      </c>
      <c r="I136" s="12" t="s">
        <v>134</v>
      </c>
      <c r="J136" s="13">
        <v>12690000</v>
      </c>
      <c r="K136" s="13">
        <v>1269000</v>
      </c>
      <c r="L136" s="61" t="s">
        <v>135</v>
      </c>
      <c r="O136" s="120"/>
    </row>
    <row r="137" spans="2:15" ht="21" hidden="1" customHeight="1" x14ac:dyDescent="0.2">
      <c r="B137" s="9">
        <f t="shared" si="3"/>
        <v>112</v>
      </c>
      <c r="C137" s="31" t="s">
        <v>453</v>
      </c>
      <c r="D137" s="31" t="s">
        <v>454</v>
      </c>
      <c r="E137" s="10" t="s">
        <v>348</v>
      </c>
      <c r="F137" s="32">
        <v>41523</v>
      </c>
      <c r="G137" s="11" t="s">
        <v>125</v>
      </c>
      <c r="H137" s="33" t="str">
        <f t="shared" si="2"/>
        <v>0310999127</v>
      </c>
      <c r="I137" s="12" t="s">
        <v>134</v>
      </c>
      <c r="J137" s="13">
        <v>13975000</v>
      </c>
      <c r="K137" s="13">
        <v>1397500</v>
      </c>
      <c r="L137" s="61" t="s">
        <v>135</v>
      </c>
      <c r="O137" s="120"/>
    </row>
    <row r="138" spans="2:15" ht="21" hidden="1" customHeight="1" x14ac:dyDescent="0.2">
      <c r="B138" s="9">
        <f t="shared" si="3"/>
        <v>113</v>
      </c>
      <c r="C138" s="31" t="s">
        <v>453</v>
      </c>
      <c r="D138" s="31" t="s">
        <v>454</v>
      </c>
      <c r="E138" s="10" t="s">
        <v>349</v>
      </c>
      <c r="F138" s="32">
        <v>41526</v>
      </c>
      <c r="G138" s="11" t="s">
        <v>115</v>
      </c>
      <c r="H138" s="33" t="str">
        <f t="shared" si="2"/>
        <v>1100782190</v>
      </c>
      <c r="I138" s="12" t="s">
        <v>134</v>
      </c>
      <c r="J138" s="13">
        <v>6187500</v>
      </c>
      <c r="K138" s="13">
        <v>618750</v>
      </c>
      <c r="L138" s="61" t="s">
        <v>135</v>
      </c>
      <c r="O138" s="120"/>
    </row>
    <row r="139" spans="2:15" ht="21" hidden="1" customHeight="1" x14ac:dyDescent="0.2">
      <c r="B139" s="9">
        <f t="shared" si="3"/>
        <v>114</v>
      </c>
      <c r="C139" s="31" t="s">
        <v>453</v>
      </c>
      <c r="D139" s="31" t="s">
        <v>454</v>
      </c>
      <c r="E139" s="10" t="s">
        <v>350</v>
      </c>
      <c r="F139" s="32">
        <v>41526</v>
      </c>
      <c r="G139" s="11" t="s">
        <v>427</v>
      </c>
      <c r="H139" s="33" t="str">
        <f t="shared" si="2"/>
        <v>0310669746</v>
      </c>
      <c r="I139" s="12" t="s">
        <v>134</v>
      </c>
      <c r="J139" s="13">
        <v>10251500</v>
      </c>
      <c r="K139" s="13">
        <v>1025150</v>
      </c>
      <c r="L139" s="61" t="s">
        <v>135</v>
      </c>
      <c r="O139" s="120"/>
    </row>
    <row r="140" spans="2:15" ht="21" hidden="1" customHeight="1" x14ac:dyDescent="0.2">
      <c r="B140" s="9">
        <f t="shared" si="3"/>
        <v>115</v>
      </c>
      <c r="C140" s="31" t="s">
        <v>453</v>
      </c>
      <c r="D140" s="31" t="s">
        <v>454</v>
      </c>
      <c r="E140" s="10" t="s">
        <v>351</v>
      </c>
      <c r="F140" s="32">
        <v>41526</v>
      </c>
      <c r="G140" s="11" t="s">
        <v>442</v>
      </c>
      <c r="H140" s="33" t="str">
        <f t="shared" si="2"/>
        <v>0304690411</v>
      </c>
      <c r="I140" s="12" t="s">
        <v>134</v>
      </c>
      <c r="J140" s="13">
        <v>15771000</v>
      </c>
      <c r="K140" s="13">
        <v>1577100</v>
      </c>
      <c r="L140" s="61" t="s">
        <v>135</v>
      </c>
      <c r="O140" s="120"/>
    </row>
    <row r="141" spans="2:15" ht="21" hidden="1" customHeight="1" x14ac:dyDescent="0.2">
      <c r="B141" s="9">
        <f t="shared" si="3"/>
        <v>116</v>
      </c>
      <c r="C141" s="31" t="s">
        <v>453</v>
      </c>
      <c r="D141" s="31" t="s">
        <v>454</v>
      </c>
      <c r="E141" s="10" t="s">
        <v>352</v>
      </c>
      <c r="F141" s="32">
        <v>41526</v>
      </c>
      <c r="G141" s="11" t="s">
        <v>440</v>
      </c>
      <c r="H141" s="33" t="str">
        <f t="shared" si="2"/>
        <v>0312278593</v>
      </c>
      <c r="I141" s="12" t="s">
        <v>134</v>
      </c>
      <c r="J141" s="13">
        <v>12596000</v>
      </c>
      <c r="K141" s="13">
        <v>1259600</v>
      </c>
      <c r="L141" s="61" t="s">
        <v>135</v>
      </c>
      <c r="O141" s="120"/>
    </row>
    <row r="142" spans="2:15" ht="21" hidden="1" customHeight="1" x14ac:dyDescent="0.2">
      <c r="B142" s="9">
        <f t="shared" si="3"/>
        <v>117</v>
      </c>
      <c r="C142" s="31" t="s">
        <v>453</v>
      </c>
      <c r="D142" s="31" t="s">
        <v>454</v>
      </c>
      <c r="E142" s="10" t="s">
        <v>353</v>
      </c>
      <c r="F142" s="32">
        <v>41528</v>
      </c>
      <c r="G142" s="11" t="s">
        <v>443</v>
      </c>
      <c r="H142" s="33" t="str">
        <f t="shared" si="2"/>
        <v>0301798230</v>
      </c>
      <c r="I142" s="12" t="s">
        <v>134</v>
      </c>
      <c r="J142" s="13">
        <v>2789200</v>
      </c>
      <c r="K142" s="13">
        <v>278920</v>
      </c>
      <c r="L142" s="61" t="s">
        <v>135</v>
      </c>
      <c r="O142" s="120"/>
    </row>
    <row r="143" spans="2:15" ht="21" hidden="1" customHeight="1" x14ac:dyDescent="0.2">
      <c r="B143" s="9">
        <f t="shared" si="3"/>
        <v>118</v>
      </c>
      <c r="C143" s="31" t="s">
        <v>453</v>
      </c>
      <c r="D143" s="31" t="s">
        <v>454</v>
      </c>
      <c r="E143" s="10" t="s">
        <v>354</v>
      </c>
      <c r="F143" s="32">
        <v>41533</v>
      </c>
      <c r="G143" s="11" t="s">
        <v>92</v>
      </c>
      <c r="H143" s="33" t="str">
        <f t="shared" si="2"/>
        <v>0302088113</v>
      </c>
      <c r="I143" s="12" t="s">
        <v>134</v>
      </c>
      <c r="J143" s="13">
        <v>10416000</v>
      </c>
      <c r="K143" s="13">
        <v>1041600</v>
      </c>
      <c r="L143" s="61" t="s">
        <v>135</v>
      </c>
      <c r="O143" s="120"/>
    </row>
    <row r="144" spans="2:15" ht="21" hidden="1" customHeight="1" x14ac:dyDescent="0.2">
      <c r="B144" s="9">
        <f t="shared" si="3"/>
        <v>119</v>
      </c>
      <c r="C144" s="31" t="s">
        <v>453</v>
      </c>
      <c r="D144" s="31" t="s">
        <v>454</v>
      </c>
      <c r="E144" s="10" t="s">
        <v>355</v>
      </c>
      <c r="F144" s="32">
        <v>41535</v>
      </c>
      <c r="G144" s="11" t="s">
        <v>427</v>
      </c>
      <c r="H144" s="33" t="str">
        <f t="shared" si="2"/>
        <v>0310669746</v>
      </c>
      <c r="I144" s="12" t="s">
        <v>134</v>
      </c>
      <c r="J144" s="13">
        <v>10068800</v>
      </c>
      <c r="K144" s="13">
        <v>1006880</v>
      </c>
      <c r="L144" s="61" t="s">
        <v>135</v>
      </c>
      <c r="O144" s="120"/>
    </row>
    <row r="145" spans="2:15" ht="21" hidden="1" customHeight="1" x14ac:dyDescent="0.2">
      <c r="B145" s="9">
        <f t="shared" si="3"/>
        <v>120</v>
      </c>
      <c r="C145" s="31" t="s">
        <v>453</v>
      </c>
      <c r="D145" s="31" t="s">
        <v>454</v>
      </c>
      <c r="E145" s="10" t="s">
        <v>356</v>
      </c>
      <c r="F145" s="32">
        <v>41536</v>
      </c>
      <c r="G145" s="11" t="s">
        <v>101</v>
      </c>
      <c r="H145" s="33" t="str">
        <f t="shared" si="2"/>
        <v>1100934340</v>
      </c>
      <c r="I145" s="12" t="s">
        <v>134</v>
      </c>
      <c r="J145" s="13">
        <v>1431780</v>
      </c>
      <c r="K145" s="13">
        <v>143178</v>
      </c>
      <c r="L145" s="61" t="s">
        <v>135</v>
      </c>
      <c r="O145" s="120"/>
    </row>
    <row r="146" spans="2:15" ht="21" hidden="1" customHeight="1" x14ac:dyDescent="0.2">
      <c r="B146" s="9">
        <f t="shared" si="3"/>
        <v>121</v>
      </c>
      <c r="C146" s="31" t="s">
        <v>453</v>
      </c>
      <c r="D146" s="31" t="s">
        <v>454</v>
      </c>
      <c r="E146" s="10" t="s">
        <v>357</v>
      </c>
      <c r="F146" s="32">
        <v>41537</v>
      </c>
      <c r="G146" s="11" t="s">
        <v>125</v>
      </c>
      <c r="H146" s="33" t="str">
        <f t="shared" si="2"/>
        <v>0310999127</v>
      </c>
      <c r="I146" s="12" t="s">
        <v>134</v>
      </c>
      <c r="J146" s="13">
        <v>4182000</v>
      </c>
      <c r="K146" s="13">
        <v>418200</v>
      </c>
      <c r="L146" s="61" t="s">
        <v>135</v>
      </c>
      <c r="O146" s="120"/>
    </row>
    <row r="147" spans="2:15" ht="21" hidden="1" customHeight="1" x14ac:dyDescent="0.2">
      <c r="B147" s="9">
        <f t="shared" si="3"/>
        <v>122</v>
      </c>
      <c r="C147" s="31" t="s">
        <v>453</v>
      </c>
      <c r="D147" s="31" t="s">
        <v>454</v>
      </c>
      <c r="E147" s="10" t="s">
        <v>358</v>
      </c>
      <c r="F147" s="32">
        <v>41538</v>
      </c>
      <c r="G147" s="11" t="s">
        <v>426</v>
      </c>
      <c r="H147" s="33" t="str">
        <f t="shared" si="2"/>
        <v xml:space="preserve">0311746697        </v>
      </c>
      <c r="I147" s="12" t="s">
        <v>134</v>
      </c>
      <c r="J147" s="13">
        <v>8275000</v>
      </c>
      <c r="K147" s="13">
        <v>827500</v>
      </c>
      <c r="L147" s="61" t="s">
        <v>135</v>
      </c>
      <c r="O147" s="120"/>
    </row>
    <row r="148" spans="2:15" ht="21" hidden="1" customHeight="1" x14ac:dyDescent="0.2">
      <c r="B148" s="9">
        <f t="shared" si="3"/>
        <v>123</v>
      </c>
      <c r="C148" s="31" t="s">
        <v>453</v>
      </c>
      <c r="D148" s="31" t="s">
        <v>454</v>
      </c>
      <c r="E148" s="10" t="s">
        <v>359</v>
      </c>
      <c r="F148" s="32">
        <v>41540</v>
      </c>
      <c r="G148" s="11" t="s">
        <v>435</v>
      </c>
      <c r="H148" s="33" t="str">
        <f t="shared" si="2"/>
        <v>0302020771</v>
      </c>
      <c r="I148" s="12" t="s">
        <v>134</v>
      </c>
      <c r="J148" s="13">
        <v>9535000</v>
      </c>
      <c r="K148" s="13">
        <v>953500</v>
      </c>
      <c r="L148" s="61" t="s">
        <v>135</v>
      </c>
      <c r="O148" s="120"/>
    </row>
    <row r="149" spans="2:15" ht="21" hidden="1" customHeight="1" x14ac:dyDescent="0.2">
      <c r="B149" s="9">
        <f t="shared" si="3"/>
        <v>124</v>
      </c>
      <c r="C149" s="31" t="s">
        <v>453</v>
      </c>
      <c r="D149" s="31" t="s">
        <v>454</v>
      </c>
      <c r="E149" s="10" t="s">
        <v>360</v>
      </c>
      <c r="F149" s="32">
        <v>41540</v>
      </c>
      <c r="G149" s="11" t="s">
        <v>104</v>
      </c>
      <c r="H149" s="33" t="str">
        <f t="shared" si="2"/>
        <v>1101396102</v>
      </c>
      <c r="I149" s="12" t="s">
        <v>134</v>
      </c>
      <c r="J149" s="13">
        <v>7335200</v>
      </c>
      <c r="K149" s="13">
        <v>733520</v>
      </c>
      <c r="L149" s="61" t="s">
        <v>135</v>
      </c>
      <c r="O149" s="120"/>
    </row>
    <row r="150" spans="2:15" ht="21" hidden="1" customHeight="1" x14ac:dyDescent="0.2">
      <c r="B150" s="9">
        <f t="shared" si="3"/>
        <v>125</v>
      </c>
      <c r="C150" s="31" t="s">
        <v>453</v>
      </c>
      <c r="D150" s="31" t="s">
        <v>454</v>
      </c>
      <c r="E150" s="10" t="s">
        <v>361</v>
      </c>
      <c r="F150" s="32">
        <v>41540</v>
      </c>
      <c r="G150" s="11" t="s">
        <v>125</v>
      </c>
      <c r="H150" s="33" t="str">
        <f t="shared" si="2"/>
        <v>0310999127</v>
      </c>
      <c r="I150" s="12" t="s">
        <v>134</v>
      </c>
      <c r="J150" s="13">
        <v>6174000</v>
      </c>
      <c r="K150" s="13">
        <v>617400</v>
      </c>
      <c r="L150" s="61" t="s">
        <v>135</v>
      </c>
      <c r="O150" s="120"/>
    </row>
    <row r="151" spans="2:15" ht="21" hidden="1" customHeight="1" x14ac:dyDescent="0.2">
      <c r="B151" s="9">
        <f t="shared" si="3"/>
        <v>126</v>
      </c>
      <c r="C151" s="31" t="s">
        <v>453</v>
      </c>
      <c r="D151" s="31" t="s">
        <v>454</v>
      </c>
      <c r="E151" s="10" t="s">
        <v>362</v>
      </c>
      <c r="F151" s="32">
        <v>41542</v>
      </c>
      <c r="G151" s="11" t="s">
        <v>440</v>
      </c>
      <c r="H151" s="33" t="str">
        <f t="shared" si="2"/>
        <v>0312278593</v>
      </c>
      <c r="I151" s="12" t="s">
        <v>134</v>
      </c>
      <c r="J151" s="13">
        <v>12690000</v>
      </c>
      <c r="K151" s="13">
        <v>1269000</v>
      </c>
      <c r="L151" s="61" t="s">
        <v>135</v>
      </c>
      <c r="O151" s="120"/>
    </row>
    <row r="152" spans="2:15" ht="21" hidden="1" customHeight="1" x14ac:dyDescent="0.2">
      <c r="B152" s="9">
        <f t="shared" si="3"/>
        <v>127</v>
      </c>
      <c r="C152" s="31" t="s">
        <v>453</v>
      </c>
      <c r="D152" s="31" t="s">
        <v>454</v>
      </c>
      <c r="E152" s="10" t="s">
        <v>363</v>
      </c>
      <c r="F152" s="32">
        <v>41543</v>
      </c>
      <c r="G152" s="11" t="s">
        <v>440</v>
      </c>
      <c r="H152" s="33" t="str">
        <f t="shared" si="2"/>
        <v>0312278593</v>
      </c>
      <c r="I152" s="12" t="s">
        <v>134</v>
      </c>
      <c r="J152" s="13">
        <v>14280000</v>
      </c>
      <c r="K152" s="13">
        <v>1428000</v>
      </c>
      <c r="L152" s="61" t="s">
        <v>135</v>
      </c>
      <c r="O152" s="120"/>
    </row>
    <row r="153" spans="2:15" ht="21" hidden="1" customHeight="1" x14ac:dyDescent="0.2">
      <c r="B153" s="9">
        <f t="shared" si="3"/>
        <v>128</v>
      </c>
      <c r="C153" s="31" t="s">
        <v>453</v>
      </c>
      <c r="D153" s="31" t="s">
        <v>454</v>
      </c>
      <c r="E153" s="10" t="s">
        <v>364</v>
      </c>
      <c r="F153" s="32">
        <v>41547</v>
      </c>
      <c r="G153" s="11" t="s">
        <v>92</v>
      </c>
      <c r="H153" s="33" t="str">
        <f t="shared" si="2"/>
        <v>0302088113</v>
      </c>
      <c r="I153" s="12" t="s">
        <v>134</v>
      </c>
      <c r="J153" s="13">
        <v>10542000</v>
      </c>
      <c r="K153" s="13">
        <v>1054200</v>
      </c>
      <c r="L153" s="61" t="s">
        <v>135</v>
      </c>
      <c r="O153" s="120"/>
    </row>
    <row r="154" spans="2:15" ht="21" hidden="1" customHeight="1" x14ac:dyDescent="0.2">
      <c r="B154" s="9">
        <f t="shared" si="3"/>
        <v>129</v>
      </c>
      <c r="C154" s="31" t="s">
        <v>453</v>
      </c>
      <c r="D154" s="31" t="s">
        <v>454</v>
      </c>
      <c r="E154" s="10" t="s">
        <v>365</v>
      </c>
      <c r="F154" s="32">
        <v>41547</v>
      </c>
      <c r="G154" s="11" t="s">
        <v>442</v>
      </c>
      <c r="H154" s="33" t="str">
        <f t="shared" ref="H154:H183" si="4">IF(ISNA(VLOOKUP(G154,DSBR,2,0)),"",VLOOKUP(G154,DSBR,2,0))</f>
        <v>0304690411</v>
      </c>
      <c r="I154" s="12" t="s">
        <v>134</v>
      </c>
      <c r="J154" s="13">
        <v>15372200</v>
      </c>
      <c r="K154" s="13">
        <v>1537220</v>
      </c>
      <c r="L154" s="61" t="s">
        <v>135</v>
      </c>
      <c r="O154" s="120"/>
    </row>
    <row r="155" spans="2:15" ht="21" hidden="1" customHeight="1" x14ac:dyDescent="0.2">
      <c r="B155" s="9">
        <f t="shared" ref="B155:B183" si="5">IF(G155&lt;&gt;"",ROW()-25,"")</f>
        <v>130</v>
      </c>
      <c r="C155" s="31" t="s">
        <v>453</v>
      </c>
      <c r="D155" s="31" t="s">
        <v>454</v>
      </c>
      <c r="E155" s="10" t="s">
        <v>366</v>
      </c>
      <c r="F155" s="32">
        <v>41547</v>
      </c>
      <c r="G155" s="11" t="s">
        <v>114</v>
      </c>
      <c r="H155" s="33" t="str">
        <f t="shared" si="4"/>
        <v>0303530207</v>
      </c>
      <c r="I155" s="12" t="s">
        <v>134</v>
      </c>
      <c r="J155" s="13">
        <v>11892930</v>
      </c>
      <c r="K155" s="13">
        <v>1189293</v>
      </c>
      <c r="L155" s="61" t="s">
        <v>135</v>
      </c>
      <c r="O155" s="120"/>
    </row>
    <row r="156" spans="2:15" ht="21" hidden="1" customHeight="1" x14ac:dyDescent="0.2">
      <c r="B156" s="9">
        <f t="shared" si="5"/>
        <v>131</v>
      </c>
      <c r="C156" s="31" t="s">
        <v>453</v>
      </c>
      <c r="D156" s="31" t="s">
        <v>454</v>
      </c>
      <c r="E156" s="10" t="s">
        <v>367</v>
      </c>
      <c r="F156" s="32">
        <v>41547</v>
      </c>
      <c r="G156" s="11" t="s">
        <v>115</v>
      </c>
      <c r="H156" s="33" t="str">
        <f t="shared" si="4"/>
        <v>1100782190</v>
      </c>
      <c r="I156" s="12" t="s">
        <v>134</v>
      </c>
      <c r="J156" s="13">
        <v>16875000</v>
      </c>
      <c r="K156" s="13">
        <v>1687500</v>
      </c>
      <c r="L156" s="61" t="s">
        <v>135</v>
      </c>
      <c r="O156" s="120"/>
    </row>
    <row r="157" spans="2:15" ht="21" hidden="1" customHeight="1" x14ac:dyDescent="0.2">
      <c r="B157" s="9">
        <f t="shared" si="5"/>
        <v>132</v>
      </c>
      <c r="C157" s="31" t="s">
        <v>453</v>
      </c>
      <c r="D157" s="31" t="s">
        <v>454</v>
      </c>
      <c r="E157" s="10" t="s">
        <v>368</v>
      </c>
      <c r="F157" s="32">
        <v>41548</v>
      </c>
      <c r="G157" s="11" t="s">
        <v>442</v>
      </c>
      <c r="H157" s="33" t="str">
        <f t="shared" si="4"/>
        <v>0304690411</v>
      </c>
      <c r="I157" s="12" t="s">
        <v>134</v>
      </c>
      <c r="J157" s="13">
        <v>2713400</v>
      </c>
      <c r="K157" s="13">
        <v>271340</v>
      </c>
      <c r="L157" s="61" t="s">
        <v>136</v>
      </c>
      <c r="O157" s="120"/>
    </row>
    <row r="158" spans="2:15" ht="21" hidden="1" customHeight="1" x14ac:dyDescent="0.2">
      <c r="B158" s="9">
        <f t="shared" si="5"/>
        <v>133</v>
      </c>
      <c r="C158" s="31" t="s">
        <v>453</v>
      </c>
      <c r="D158" s="31" t="s">
        <v>454</v>
      </c>
      <c r="E158" s="10" t="s">
        <v>369</v>
      </c>
      <c r="F158" s="32">
        <v>41548</v>
      </c>
      <c r="G158" s="11" t="s">
        <v>438</v>
      </c>
      <c r="H158" s="33" t="str">
        <f t="shared" si="4"/>
        <v>0302587218</v>
      </c>
      <c r="I158" s="12" t="s">
        <v>134</v>
      </c>
      <c r="J158" s="13">
        <v>13526100</v>
      </c>
      <c r="K158" s="13">
        <v>1352610</v>
      </c>
      <c r="L158" s="61" t="s">
        <v>136</v>
      </c>
      <c r="O158" s="120"/>
    </row>
    <row r="159" spans="2:15" ht="21" hidden="1" customHeight="1" x14ac:dyDescent="0.2">
      <c r="B159" s="9">
        <f t="shared" si="5"/>
        <v>134</v>
      </c>
      <c r="C159" s="31" t="s">
        <v>453</v>
      </c>
      <c r="D159" s="31" t="s">
        <v>454</v>
      </c>
      <c r="E159" s="10" t="s">
        <v>370</v>
      </c>
      <c r="F159" s="32">
        <v>41548</v>
      </c>
      <c r="G159" s="11" t="s">
        <v>98</v>
      </c>
      <c r="H159" s="33" t="str">
        <f t="shared" si="4"/>
        <v>0304221106</v>
      </c>
      <c r="I159" s="12" t="s">
        <v>134</v>
      </c>
      <c r="J159" s="13">
        <v>4180000</v>
      </c>
      <c r="K159" s="13">
        <v>418000</v>
      </c>
      <c r="L159" s="61" t="s">
        <v>136</v>
      </c>
      <c r="O159" s="120"/>
    </row>
    <row r="160" spans="2:15" ht="21" hidden="1" customHeight="1" x14ac:dyDescent="0.2">
      <c r="B160" s="9">
        <f t="shared" si="5"/>
        <v>135</v>
      </c>
      <c r="C160" s="31" t="s">
        <v>453</v>
      </c>
      <c r="D160" s="31" t="s">
        <v>454</v>
      </c>
      <c r="E160" s="10" t="s">
        <v>371</v>
      </c>
      <c r="F160" s="32">
        <v>41549</v>
      </c>
      <c r="G160" s="11" t="s">
        <v>440</v>
      </c>
      <c r="H160" s="33" t="str">
        <f t="shared" si="4"/>
        <v>0312278593</v>
      </c>
      <c r="I160" s="12" t="s">
        <v>134</v>
      </c>
      <c r="J160" s="13">
        <v>13859760</v>
      </c>
      <c r="K160" s="13">
        <v>1385976</v>
      </c>
      <c r="L160" s="61" t="s">
        <v>136</v>
      </c>
      <c r="O160" s="120"/>
    </row>
    <row r="161" spans="2:15" ht="21" hidden="1" customHeight="1" x14ac:dyDescent="0.2">
      <c r="B161" s="9">
        <f t="shared" si="5"/>
        <v>136</v>
      </c>
      <c r="C161" s="31" t="s">
        <v>453</v>
      </c>
      <c r="D161" s="31" t="s">
        <v>454</v>
      </c>
      <c r="E161" s="10" t="s">
        <v>372</v>
      </c>
      <c r="F161" s="32">
        <v>41550</v>
      </c>
      <c r="G161" s="11" t="s">
        <v>114</v>
      </c>
      <c r="H161" s="33" t="str">
        <f t="shared" si="4"/>
        <v>0303530207</v>
      </c>
      <c r="I161" s="12" t="s">
        <v>134</v>
      </c>
      <c r="J161" s="13">
        <v>4994940</v>
      </c>
      <c r="K161" s="13">
        <v>499494</v>
      </c>
      <c r="L161" s="61" t="s">
        <v>136</v>
      </c>
      <c r="O161" s="120"/>
    </row>
    <row r="162" spans="2:15" ht="21" hidden="1" customHeight="1" x14ac:dyDescent="0.2">
      <c r="B162" s="9">
        <f t="shared" si="5"/>
        <v>137</v>
      </c>
      <c r="C162" s="31" t="s">
        <v>453</v>
      </c>
      <c r="D162" s="31" t="s">
        <v>454</v>
      </c>
      <c r="E162" s="10" t="s">
        <v>373</v>
      </c>
      <c r="F162" s="32">
        <v>41552</v>
      </c>
      <c r="G162" s="11" t="s">
        <v>440</v>
      </c>
      <c r="H162" s="33" t="str">
        <f t="shared" si="4"/>
        <v>0312278593</v>
      </c>
      <c r="I162" s="12" t="s">
        <v>134</v>
      </c>
      <c r="J162" s="13">
        <v>12912840</v>
      </c>
      <c r="K162" s="13">
        <v>1291284</v>
      </c>
      <c r="L162" s="61" t="s">
        <v>136</v>
      </c>
      <c r="O162" s="120"/>
    </row>
    <row r="163" spans="2:15" ht="21" hidden="1" customHeight="1" x14ac:dyDescent="0.2">
      <c r="B163" s="9">
        <f t="shared" si="5"/>
        <v>138</v>
      </c>
      <c r="C163" s="31" t="s">
        <v>453</v>
      </c>
      <c r="D163" s="31" t="s">
        <v>454</v>
      </c>
      <c r="E163" s="10" t="s">
        <v>374</v>
      </c>
      <c r="F163" s="32">
        <v>41552</v>
      </c>
      <c r="G163" s="11" t="s">
        <v>115</v>
      </c>
      <c r="H163" s="33" t="str">
        <f t="shared" si="4"/>
        <v>1100782190</v>
      </c>
      <c r="I163" s="12" t="s">
        <v>134</v>
      </c>
      <c r="J163" s="13">
        <v>14125000</v>
      </c>
      <c r="K163" s="13">
        <v>1412500</v>
      </c>
      <c r="L163" s="61" t="s">
        <v>136</v>
      </c>
      <c r="O163" s="120"/>
    </row>
    <row r="164" spans="2:15" ht="21" hidden="1" customHeight="1" x14ac:dyDescent="0.2">
      <c r="B164" s="9">
        <f t="shared" si="5"/>
        <v>139</v>
      </c>
      <c r="C164" s="31" t="s">
        <v>453</v>
      </c>
      <c r="D164" s="31" t="s">
        <v>454</v>
      </c>
      <c r="E164" s="10" t="s">
        <v>375</v>
      </c>
      <c r="F164" s="32">
        <v>41555</v>
      </c>
      <c r="G164" s="11" t="s">
        <v>427</v>
      </c>
      <c r="H164" s="33" t="str">
        <f t="shared" si="4"/>
        <v>0310669746</v>
      </c>
      <c r="I164" s="12" t="s">
        <v>134</v>
      </c>
      <c r="J164" s="13">
        <v>10474800</v>
      </c>
      <c r="K164" s="13">
        <v>1047480</v>
      </c>
      <c r="L164" s="61" t="s">
        <v>136</v>
      </c>
      <c r="O164" s="120"/>
    </row>
    <row r="165" spans="2:15" ht="21" hidden="1" customHeight="1" x14ac:dyDescent="0.2">
      <c r="B165" s="9">
        <f t="shared" si="5"/>
        <v>140</v>
      </c>
      <c r="C165" s="31" t="s">
        <v>453</v>
      </c>
      <c r="D165" s="31" t="s">
        <v>454</v>
      </c>
      <c r="E165" s="10" t="s">
        <v>376</v>
      </c>
      <c r="F165" s="32">
        <v>41557</v>
      </c>
      <c r="G165" s="11" t="s">
        <v>435</v>
      </c>
      <c r="H165" s="33" t="str">
        <f t="shared" si="4"/>
        <v>0302020771</v>
      </c>
      <c r="I165" s="12" t="s">
        <v>134</v>
      </c>
      <c r="J165" s="13">
        <v>1945600</v>
      </c>
      <c r="K165" s="13">
        <v>194560</v>
      </c>
      <c r="L165" s="61" t="s">
        <v>136</v>
      </c>
      <c r="O165" s="120"/>
    </row>
    <row r="166" spans="2:15" ht="21" hidden="1" customHeight="1" x14ac:dyDescent="0.2">
      <c r="B166" s="9">
        <f t="shared" si="5"/>
        <v>141</v>
      </c>
      <c r="C166" s="31" t="s">
        <v>453</v>
      </c>
      <c r="D166" s="31" t="s">
        <v>454</v>
      </c>
      <c r="E166" s="10" t="s">
        <v>377</v>
      </c>
      <c r="F166" s="32">
        <v>41563</v>
      </c>
      <c r="G166" s="11" t="s">
        <v>92</v>
      </c>
      <c r="H166" s="33" t="str">
        <f t="shared" si="4"/>
        <v>0302088113</v>
      </c>
      <c r="I166" s="12" t="s">
        <v>134</v>
      </c>
      <c r="J166" s="13">
        <v>10458000</v>
      </c>
      <c r="K166" s="13">
        <v>1045800</v>
      </c>
      <c r="L166" s="61" t="s">
        <v>136</v>
      </c>
      <c r="O166" s="120"/>
    </row>
    <row r="167" spans="2:15" ht="21" hidden="1" customHeight="1" x14ac:dyDescent="0.2">
      <c r="B167" s="9">
        <f t="shared" si="5"/>
        <v>142</v>
      </c>
      <c r="C167" s="31" t="s">
        <v>453</v>
      </c>
      <c r="D167" s="31" t="s">
        <v>454</v>
      </c>
      <c r="E167" s="10" t="s">
        <v>378</v>
      </c>
      <c r="F167" s="32">
        <v>41563</v>
      </c>
      <c r="G167" s="11" t="s">
        <v>101</v>
      </c>
      <c r="H167" s="33" t="str">
        <f t="shared" si="4"/>
        <v>1100934340</v>
      </c>
      <c r="I167" s="12" t="s">
        <v>134</v>
      </c>
      <c r="J167" s="13">
        <v>6846000</v>
      </c>
      <c r="K167" s="13">
        <v>684600</v>
      </c>
      <c r="L167" s="61" t="s">
        <v>136</v>
      </c>
      <c r="O167" s="120"/>
    </row>
    <row r="168" spans="2:15" ht="21" hidden="1" customHeight="1" x14ac:dyDescent="0.2">
      <c r="B168" s="9">
        <f t="shared" si="5"/>
        <v>143</v>
      </c>
      <c r="C168" s="31" t="s">
        <v>453</v>
      </c>
      <c r="D168" s="31" t="s">
        <v>454</v>
      </c>
      <c r="E168" s="10" t="s">
        <v>379</v>
      </c>
      <c r="F168" s="32">
        <v>41563</v>
      </c>
      <c r="G168" s="11" t="s">
        <v>440</v>
      </c>
      <c r="H168" s="33" t="str">
        <f t="shared" si="4"/>
        <v>0312278593</v>
      </c>
      <c r="I168" s="12" t="s">
        <v>134</v>
      </c>
      <c r="J168" s="13">
        <v>25337700</v>
      </c>
      <c r="K168" s="13">
        <v>2533770</v>
      </c>
      <c r="L168" s="61" t="s">
        <v>136</v>
      </c>
      <c r="O168" s="120"/>
    </row>
    <row r="169" spans="2:15" ht="21" hidden="1" customHeight="1" x14ac:dyDescent="0.2">
      <c r="B169" s="9">
        <f t="shared" si="5"/>
        <v>144</v>
      </c>
      <c r="C169" s="31" t="s">
        <v>453</v>
      </c>
      <c r="D169" s="31" t="s">
        <v>454</v>
      </c>
      <c r="E169" s="10" t="s">
        <v>380</v>
      </c>
      <c r="F169" s="32">
        <v>41565</v>
      </c>
      <c r="G169" s="11" t="s">
        <v>442</v>
      </c>
      <c r="H169" s="33" t="str">
        <f t="shared" si="4"/>
        <v>0304690411</v>
      </c>
      <c r="I169" s="12" t="s">
        <v>134</v>
      </c>
      <c r="J169" s="13">
        <v>1860000</v>
      </c>
      <c r="K169" s="13">
        <v>186000</v>
      </c>
      <c r="L169" s="61" t="s">
        <v>136</v>
      </c>
      <c r="O169" s="120"/>
    </row>
    <row r="170" spans="2:15" ht="21" hidden="1" customHeight="1" x14ac:dyDescent="0.2">
      <c r="B170" s="9">
        <f t="shared" si="5"/>
        <v>145</v>
      </c>
      <c r="C170" s="31" t="s">
        <v>453</v>
      </c>
      <c r="D170" s="31" t="s">
        <v>454</v>
      </c>
      <c r="E170" s="10" t="s">
        <v>381</v>
      </c>
      <c r="F170" s="32">
        <v>41566</v>
      </c>
      <c r="G170" s="11" t="s">
        <v>123</v>
      </c>
      <c r="H170" s="33" t="str">
        <f t="shared" si="4"/>
        <v>0300765190</v>
      </c>
      <c r="I170" s="12" t="s">
        <v>134</v>
      </c>
      <c r="J170" s="13">
        <v>7259500</v>
      </c>
      <c r="K170" s="13">
        <v>725950</v>
      </c>
      <c r="L170" s="61" t="s">
        <v>136</v>
      </c>
      <c r="O170" s="120"/>
    </row>
    <row r="171" spans="2:15" ht="21" hidden="1" customHeight="1" x14ac:dyDescent="0.2">
      <c r="B171" s="9">
        <f t="shared" si="5"/>
        <v>146</v>
      </c>
      <c r="C171" s="31" t="s">
        <v>453</v>
      </c>
      <c r="D171" s="31" t="s">
        <v>454</v>
      </c>
      <c r="E171" s="10" t="s">
        <v>382</v>
      </c>
      <c r="F171" s="32">
        <v>41568</v>
      </c>
      <c r="G171" s="11" t="s">
        <v>91</v>
      </c>
      <c r="H171" s="33" t="str">
        <f t="shared" si="4"/>
        <v>0304449855</v>
      </c>
      <c r="I171" s="12" t="s">
        <v>134</v>
      </c>
      <c r="J171" s="13">
        <v>4623460</v>
      </c>
      <c r="K171" s="13">
        <v>462346</v>
      </c>
      <c r="L171" s="61" t="s">
        <v>136</v>
      </c>
      <c r="O171" s="120"/>
    </row>
    <row r="172" spans="2:15" ht="21" hidden="1" customHeight="1" x14ac:dyDescent="0.2">
      <c r="B172" s="9">
        <f t="shared" si="5"/>
        <v>147</v>
      </c>
      <c r="C172" s="31" t="s">
        <v>453</v>
      </c>
      <c r="D172" s="31" t="s">
        <v>454</v>
      </c>
      <c r="E172" s="10" t="s">
        <v>383</v>
      </c>
      <c r="F172" s="32">
        <v>41568</v>
      </c>
      <c r="G172" s="11" t="s">
        <v>444</v>
      </c>
      <c r="H172" s="33" t="str">
        <f t="shared" si="4"/>
        <v>3603069247</v>
      </c>
      <c r="I172" s="12" t="s">
        <v>134</v>
      </c>
      <c r="J172" s="13">
        <v>2332250</v>
      </c>
      <c r="K172" s="13">
        <v>233225</v>
      </c>
      <c r="L172" s="61" t="s">
        <v>136</v>
      </c>
      <c r="O172" s="120"/>
    </row>
    <row r="173" spans="2:15" ht="21" hidden="1" customHeight="1" x14ac:dyDescent="0.2">
      <c r="B173" s="9">
        <f t="shared" si="5"/>
        <v>148</v>
      </c>
      <c r="C173" s="31" t="s">
        <v>453</v>
      </c>
      <c r="D173" s="31" t="s">
        <v>454</v>
      </c>
      <c r="E173" s="10" t="s">
        <v>384</v>
      </c>
      <c r="F173" s="32">
        <v>41568</v>
      </c>
      <c r="G173" s="11" t="s">
        <v>444</v>
      </c>
      <c r="H173" s="33" t="str">
        <f t="shared" si="4"/>
        <v>3603069247</v>
      </c>
      <c r="I173" s="12" t="s">
        <v>134</v>
      </c>
      <c r="J173" s="13">
        <v>1798500</v>
      </c>
      <c r="K173" s="13">
        <v>179850</v>
      </c>
      <c r="L173" s="61" t="s">
        <v>136</v>
      </c>
      <c r="O173" s="120"/>
    </row>
    <row r="174" spans="2:15" ht="21" hidden="1" customHeight="1" x14ac:dyDescent="0.2">
      <c r="B174" s="9">
        <f t="shared" si="5"/>
        <v>149</v>
      </c>
      <c r="C174" s="31" t="s">
        <v>453</v>
      </c>
      <c r="D174" s="31" t="s">
        <v>454</v>
      </c>
      <c r="E174" s="10" t="s">
        <v>385</v>
      </c>
      <c r="F174" s="32">
        <v>41568</v>
      </c>
      <c r="G174" s="11" t="s">
        <v>444</v>
      </c>
      <c r="H174" s="33" t="str">
        <f t="shared" si="4"/>
        <v>3603069247</v>
      </c>
      <c r="I174" s="12" t="s">
        <v>134</v>
      </c>
      <c r="J174" s="13">
        <v>3162150</v>
      </c>
      <c r="K174" s="13">
        <v>316215</v>
      </c>
      <c r="L174" s="61" t="s">
        <v>136</v>
      </c>
      <c r="O174" s="120"/>
    </row>
    <row r="175" spans="2:15" ht="21" hidden="1" customHeight="1" x14ac:dyDescent="0.2">
      <c r="B175" s="9">
        <f t="shared" si="5"/>
        <v>150</v>
      </c>
      <c r="C175" s="31" t="s">
        <v>453</v>
      </c>
      <c r="D175" s="31" t="s">
        <v>454</v>
      </c>
      <c r="E175" s="10" t="s">
        <v>386</v>
      </c>
      <c r="F175" s="32">
        <v>41568</v>
      </c>
      <c r="G175" s="11" t="s">
        <v>444</v>
      </c>
      <c r="H175" s="33" t="str">
        <f t="shared" si="4"/>
        <v>3603069247</v>
      </c>
      <c r="I175" s="12" t="s">
        <v>134</v>
      </c>
      <c r="J175" s="13">
        <v>780000</v>
      </c>
      <c r="K175" s="13">
        <v>78000</v>
      </c>
      <c r="L175" s="61" t="s">
        <v>136</v>
      </c>
      <c r="O175" s="120"/>
    </row>
    <row r="176" spans="2:15" ht="21" hidden="1" customHeight="1" x14ac:dyDescent="0.2">
      <c r="B176" s="9">
        <f t="shared" si="5"/>
        <v>151</v>
      </c>
      <c r="C176" s="31" t="s">
        <v>453</v>
      </c>
      <c r="D176" s="31" t="s">
        <v>454</v>
      </c>
      <c r="E176" s="10" t="s">
        <v>387</v>
      </c>
      <c r="F176" s="32">
        <v>41568</v>
      </c>
      <c r="G176" s="11" t="s">
        <v>439</v>
      </c>
      <c r="H176" s="33" t="str">
        <f t="shared" si="4"/>
        <v>0311575716</v>
      </c>
      <c r="I176" s="12" t="s">
        <v>134</v>
      </c>
      <c r="J176" s="13">
        <v>7500000</v>
      </c>
      <c r="K176" s="13">
        <v>750000</v>
      </c>
      <c r="L176" s="61" t="s">
        <v>136</v>
      </c>
      <c r="O176" s="120"/>
    </row>
    <row r="177" spans="2:15" ht="21" hidden="1" customHeight="1" x14ac:dyDescent="0.2">
      <c r="B177" s="9">
        <f t="shared" si="5"/>
        <v>152</v>
      </c>
      <c r="C177" s="31" t="s">
        <v>453</v>
      </c>
      <c r="D177" s="31" t="s">
        <v>454</v>
      </c>
      <c r="E177" s="10" t="s">
        <v>388</v>
      </c>
      <c r="F177" s="32">
        <v>41569</v>
      </c>
      <c r="G177" s="11" t="s">
        <v>94</v>
      </c>
      <c r="H177" s="33" t="str">
        <f t="shared" si="4"/>
        <v>0305811563</v>
      </c>
      <c r="I177" s="12" t="s">
        <v>134</v>
      </c>
      <c r="J177" s="13">
        <v>10494000</v>
      </c>
      <c r="K177" s="13">
        <v>1049400</v>
      </c>
      <c r="L177" s="61" t="s">
        <v>136</v>
      </c>
      <c r="O177" s="120"/>
    </row>
    <row r="178" spans="2:15" ht="21" hidden="1" customHeight="1" x14ac:dyDescent="0.2">
      <c r="B178" s="9">
        <f t="shared" si="5"/>
        <v>153</v>
      </c>
      <c r="C178" s="31" t="s">
        <v>453</v>
      </c>
      <c r="D178" s="31" t="s">
        <v>454</v>
      </c>
      <c r="E178" s="10" t="s">
        <v>389</v>
      </c>
      <c r="F178" s="32">
        <v>41571</v>
      </c>
      <c r="G178" s="11" t="s">
        <v>435</v>
      </c>
      <c r="H178" s="33" t="str">
        <f t="shared" si="4"/>
        <v>0302020771</v>
      </c>
      <c r="I178" s="12" t="s">
        <v>134</v>
      </c>
      <c r="J178" s="13">
        <v>3880000</v>
      </c>
      <c r="K178" s="13">
        <v>388000</v>
      </c>
      <c r="L178" s="61" t="s">
        <v>136</v>
      </c>
      <c r="O178" s="120"/>
    </row>
    <row r="179" spans="2:15" ht="21" hidden="1" customHeight="1" x14ac:dyDescent="0.2">
      <c r="B179" s="9">
        <f t="shared" si="5"/>
        <v>154</v>
      </c>
      <c r="C179" s="31" t="s">
        <v>453</v>
      </c>
      <c r="D179" s="31" t="s">
        <v>454</v>
      </c>
      <c r="E179" s="10" t="s">
        <v>390</v>
      </c>
      <c r="F179" s="32">
        <v>41571</v>
      </c>
      <c r="G179" s="11" t="s">
        <v>442</v>
      </c>
      <c r="H179" s="33" t="str">
        <f t="shared" si="4"/>
        <v>0304690411</v>
      </c>
      <c r="I179" s="12" t="s">
        <v>134</v>
      </c>
      <c r="J179" s="13">
        <v>10881000</v>
      </c>
      <c r="K179" s="13">
        <v>1088100</v>
      </c>
      <c r="L179" s="61" t="s">
        <v>136</v>
      </c>
      <c r="O179" s="120"/>
    </row>
    <row r="180" spans="2:15" ht="21" hidden="1" customHeight="1" x14ac:dyDescent="0.2">
      <c r="B180" s="9">
        <f t="shared" si="5"/>
        <v>155</v>
      </c>
      <c r="C180" s="31" t="s">
        <v>453</v>
      </c>
      <c r="D180" s="31" t="s">
        <v>454</v>
      </c>
      <c r="E180" s="10" t="s">
        <v>391</v>
      </c>
      <c r="F180" s="32">
        <v>41573</v>
      </c>
      <c r="G180" s="11" t="s">
        <v>440</v>
      </c>
      <c r="H180" s="33" t="str">
        <f t="shared" si="4"/>
        <v>0312278593</v>
      </c>
      <c r="I180" s="12" t="s">
        <v>134</v>
      </c>
      <c r="J180" s="13">
        <v>13664410</v>
      </c>
      <c r="K180" s="13">
        <v>1366441</v>
      </c>
      <c r="L180" s="61" t="s">
        <v>136</v>
      </c>
      <c r="O180" s="120"/>
    </row>
    <row r="181" spans="2:15" ht="21" hidden="1" customHeight="1" x14ac:dyDescent="0.2">
      <c r="B181" s="9">
        <f t="shared" si="5"/>
        <v>156</v>
      </c>
      <c r="C181" s="31" t="s">
        <v>453</v>
      </c>
      <c r="D181" s="31" t="s">
        <v>454</v>
      </c>
      <c r="E181" s="10" t="s">
        <v>392</v>
      </c>
      <c r="F181" s="32">
        <v>41577</v>
      </c>
      <c r="G181" s="11" t="s">
        <v>442</v>
      </c>
      <c r="H181" s="33" t="str">
        <f t="shared" si="4"/>
        <v>0304690411</v>
      </c>
      <c r="I181" s="12" t="s">
        <v>134</v>
      </c>
      <c r="J181" s="13">
        <v>6047300</v>
      </c>
      <c r="K181" s="13">
        <v>604730</v>
      </c>
      <c r="L181" s="61" t="s">
        <v>136</v>
      </c>
      <c r="O181" s="120"/>
    </row>
    <row r="182" spans="2:15" ht="21" hidden="1" customHeight="1" x14ac:dyDescent="0.2">
      <c r="B182" s="9">
        <f t="shared" si="5"/>
        <v>157</v>
      </c>
      <c r="C182" s="31" t="s">
        <v>453</v>
      </c>
      <c r="D182" s="31" t="s">
        <v>454</v>
      </c>
      <c r="E182" s="10" t="s">
        <v>393</v>
      </c>
      <c r="F182" s="32">
        <v>41578</v>
      </c>
      <c r="G182" s="11" t="s">
        <v>91</v>
      </c>
      <c r="H182" s="33" t="str">
        <f t="shared" si="4"/>
        <v>0304449855</v>
      </c>
      <c r="I182" s="12" t="s">
        <v>134</v>
      </c>
      <c r="J182" s="13">
        <v>8731260</v>
      </c>
      <c r="K182" s="13">
        <v>873126</v>
      </c>
      <c r="L182" s="61" t="s">
        <v>136</v>
      </c>
      <c r="O182" s="120"/>
    </row>
    <row r="183" spans="2:15" ht="21" hidden="1" customHeight="1" x14ac:dyDescent="0.2">
      <c r="B183" s="9">
        <f t="shared" si="5"/>
        <v>158</v>
      </c>
      <c r="C183" s="31" t="s">
        <v>453</v>
      </c>
      <c r="D183" s="31" t="s">
        <v>454</v>
      </c>
      <c r="E183" s="10" t="s">
        <v>394</v>
      </c>
      <c r="F183" s="32">
        <v>41578</v>
      </c>
      <c r="G183" s="11" t="s">
        <v>92</v>
      </c>
      <c r="H183" s="33" t="str">
        <f t="shared" si="4"/>
        <v>0302088113</v>
      </c>
      <c r="I183" s="12" t="s">
        <v>134</v>
      </c>
      <c r="J183" s="13">
        <v>4168500</v>
      </c>
      <c r="K183" s="13">
        <v>416850</v>
      </c>
      <c r="L183" s="61" t="s">
        <v>136</v>
      </c>
      <c r="O183" s="120"/>
    </row>
    <row r="184" spans="2:15" ht="21" hidden="1" customHeight="1" x14ac:dyDescent="0.2">
      <c r="B184" s="9">
        <f t="shared" ref="B184:B219" si="6">IF(G184&lt;&gt;"",ROW()-25,"")</f>
        <v>159</v>
      </c>
      <c r="C184" s="31" t="s">
        <v>453</v>
      </c>
      <c r="D184" s="31" t="s">
        <v>454</v>
      </c>
      <c r="E184" s="10" t="s">
        <v>395</v>
      </c>
      <c r="F184" s="32">
        <v>41578</v>
      </c>
      <c r="G184" s="11" t="s">
        <v>435</v>
      </c>
      <c r="H184" s="33" t="str">
        <f t="shared" ref="H184:H219" si="7">IF(ISNA(VLOOKUP(G184,DSBR,2,0)),"",VLOOKUP(G184,DSBR,2,0))</f>
        <v>0302020771</v>
      </c>
      <c r="I184" s="12" t="s">
        <v>134</v>
      </c>
      <c r="J184" s="13">
        <v>4274200</v>
      </c>
      <c r="K184" s="13">
        <v>427420</v>
      </c>
      <c r="L184" s="61" t="s">
        <v>136</v>
      </c>
      <c r="O184" s="120"/>
    </row>
    <row r="185" spans="2:15" ht="21" hidden="1" customHeight="1" x14ac:dyDescent="0.2">
      <c r="B185" s="9">
        <f t="shared" si="6"/>
        <v>160</v>
      </c>
      <c r="C185" s="31" t="s">
        <v>453</v>
      </c>
      <c r="D185" s="31" t="s">
        <v>454</v>
      </c>
      <c r="E185" s="10" t="s">
        <v>396</v>
      </c>
      <c r="F185" s="32">
        <v>41578</v>
      </c>
      <c r="G185" s="11" t="s">
        <v>433</v>
      </c>
      <c r="H185" s="33" t="str">
        <f t="shared" si="7"/>
        <v>0302216446</v>
      </c>
      <c r="I185" s="12" t="s">
        <v>134</v>
      </c>
      <c r="J185" s="13">
        <v>2686400</v>
      </c>
      <c r="K185" s="13">
        <v>268640</v>
      </c>
      <c r="L185" s="61" t="s">
        <v>136</v>
      </c>
      <c r="O185" s="120"/>
    </row>
    <row r="186" spans="2:15" ht="21" hidden="1" customHeight="1" x14ac:dyDescent="0.2">
      <c r="B186" s="9">
        <f t="shared" si="6"/>
        <v>161</v>
      </c>
      <c r="C186" s="31" t="s">
        <v>453</v>
      </c>
      <c r="D186" s="31" t="s">
        <v>454</v>
      </c>
      <c r="E186" s="10" t="s">
        <v>397</v>
      </c>
      <c r="F186" s="32">
        <v>41582</v>
      </c>
      <c r="G186" s="11" t="s">
        <v>104</v>
      </c>
      <c r="H186" s="33" t="str">
        <f t="shared" si="7"/>
        <v>1101396102</v>
      </c>
      <c r="I186" s="12" t="s">
        <v>134</v>
      </c>
      <c r="J186" s="13">
        <v>10150000</v>
      </c>
      <c r="K186" s="13">
        <v>1015000</v>
      </c>
      <c r="L186" s="61" t="s">
        <v>136</v>
      </c>
      <c r="O186" s="120"/>
    </row>
    <row r="187" spans="2:15" ht="21" hidden="1" customHeight="1" x14ac:dyDescent="0.2">
      <c r="B187" s="9">
        <f t="shared" si="6"/>
        <v>162</v>
      </c>
      <c r="C187" s="31" t="s">
        <v>453</v>
      </c>
      <c r="D187" s="31" t="s">
        <v>454</v>
      </c>
      <c r="E187" s="10" t="s">
        <v>398</v>
      </c>
      <c r="F187" s="32">
        <v>41583</v>
      </c>
      <c r="G187" s="11" t="s">
        <v>101</v>
      </c>
      <c r="H187" s="33" t="str">
        <f t="shared" si="7"/>
        <v>1100934340</v>
      </c>
      <c r="I187" s="12" t="s">
        <v>134</v>
      </c>
      <c r="J187" s="13">
        <v>5597850</v>
      </c>
      <c r="K187" s="13">
        <v>559785</v>
      </c>
      <c r="L187" s="61" t="s">
        <v>136</v>
      </c>
      <c r="O187" s="120"/>
    </row>
    <row r="188" spans="2:15" ht="21" hidden="1" customHeight="1" x14ac:dyDescent="0.2">
      <c r="B188" s="9">
        <f t="shared" si="6"/>
        <v>163</v>
      </c>
      <c r="C188" s="31" t="s">
        <v>453</v>
      </c>
      <c r="D188" s="31" t="s">
        <v>454</v>
      </c>
      <c r="E188" s="10" t="s">
        <v>399</v>
      </c>
      <c r="F188" s="32">
        <v>41584</v>
      </c>
      <c r="G188" s="11" t="s">
        <v>115</v>
      </c>
      <c r="H188" s="33" t="str">
        <f t="shared" si="7"/>
        <v>1100782190</v>
      </c>
      <c r="I188" s="12" t="s">
        <v>134</v>
      </c>
      <c r="J188" s="13">
        <v>19104000</v>
      </c>
      <c r="K188" s="13">
        <v>1910400</v>
      </c>
      <c r="L188" s="61" t="s">
        <v>136</v>
      </c>
      <c r="O188" s="120"/>
    </row>
    <row r="189" spans="2:15" ht="21" hidden="1" customHeight="1" x14ac:dyDescent="0.2">
      <c r="B189" s="9">
        <f t="shared" si="6"/>
        <v>164</v>
      </c>
      <c r="C189" s="31" t="s">
        <v>453</v>
      </c>
      <c r="D189" s="31" t="s">
        <v>454</v>
      </c>
      <c r="E189" s="10" t="s">
        <v>208</v>
      </c>
      <c r="F189" s="32">
        <v>41586</v>
      </c>
      <c r="G189" s="11" t="s">
        <v>435</v>
      </c>
      <c r="H189" s="33" t="str">
        <f t="shared" si="7"/>
        <v>0302020771</v>
      </c>
      <c r="I189" s="12" t="s">
        <v>134</v>
      </c>
      <c r="J189" s="13">
        <v>4720550</v>
      </c>
      <c r="K189" s="13">
        <v>472055</v>
      </c>
      <c r="L189" s="61" t="s">
        <v>136</v>
      </c>
      <c r="O189" s="120"/>
    </row>
    <row r="190" spans="2:15" ht="21" hidden="1" customHeight="1" x14ac:dyDescent="0.2">
      <c r="B190" s="9">
        <f t="shared" si="6"/>
        <v>165</v>
      </c>
      <c r="C190" s="31" t="s">
        <v>453</v>
      </c>
      <c r="D190" s="31" t="s">
        <v>454</v>
      </c>
      <c r="E190" s="10" t="s">
        <v>400</v>
      </c>
      <c r="F190" s="32">
        <v>41586</v>
      </c>
      <c r="G190" s="11" t="s">
        <v>124</v>
      </c>
      <c r="H190" s="33" t="str">
        <f t="shared" si="7"/>
        <v>0310551078</v>
      </c>
      <c r="I190" s="12" t="s">
        <v>134</v>
      </c>
      <c r="J190" s="13">
        <v>4970000</v>
      </c>
      <c r="K190" s="13">
        <v>497000</v>
      </c>
      <c r="L190" s="61" t="s">
        <v>136</v>
      </c>
      <c r="O190" s="120"/>
    </row>
    <row r="191" spans="2:15" ht="21" hidden="1" customHeight="1" x14ac:dyDescent="0.2">
      <c r="B191" s="9">
        <f t="shared" si="6"/>
        <v>166</v>
      </c>
      <c r="C191" s="31" t="s">
        <v>453</v>
      </c>
      <c r="D191" s="31" t="s">
        <v>454</v>
      </c>
      <c r="E191" s="10" t="s">
        <v>401</v>
      </c>
      <c r="F191" s="32">
        <v>41591</v>
      </c>
      <c r="G191" s="11" t="s">
        <v>92</v>
      </c>
      <c r="H191" s="33" t="str">
        <f t="shared" si="7"/>
        <v>0302088113</v>
      </c>
      <c r="I191" s="12" t="s">
        <v>134</v>
      </c>
      <c r="J191" s="13">
        <v>4147500</v>
      </c>
      <c r="K191" s="13">
        <v>414750</v>
      </c>
      <c r="L191" s="61" t="s">
        <v>136</v>
      </c>
      <c r="O191" s="120"/>
    </row>
    <row r="192" spans="2:15" ht="21" hidden="1" customHeight="1" x14ac:dyDescent="0.2">
      <c r="B192" s="9">
        <f t="shared" si="6"/>
        <v>167</v>
      </c>
      <c r="C192" s="31" t="s">
        <v>453</v>
      </c>
      <c r="D192" s="31" t="s">
        <v>454</v>
      </c>
      <c r="E192" s="10" t="s">
        <v>402</v>
      </c>
      <c r="F192" s="32">
        <v>41592</v>
      </c>
      <c r="G192" s="11" t="s">
        <v>123</v>
      </c>
      <c r="H192" s="33" t="str">
        <f t="shared" si="7"/>
        <v>0300765190</v>
      </c>
      <c r="I192" s="12" t="s">
        <v>134</v>
      </c>
      <c r="J192" s="13">
        <v>8190000</v>
      </c>
      <c r="K192" s="13">
        <v>819000</v>
      </c>
      <c r="L192" s="61" t="s">
        <v>136</v>
      </c>
      <c r="O192" s="120"/>
    </row>
    <row r="193" spans="2:15" ht="21" hidden="1" customHeight="1" x14ac:dyDescent="0.2">
      <c r="B193" s="9">
        <f t="shared" si="6"/>
        <v>168</v>
      </c>
      <c r="C193" s="31" t="s">
        <v>453</v>
      </c>
      <c r="D193" s="31" t="s">
        <v>454</v>
      </c>
      <c r="E193" s="10" t="s">
        <v>403</v>
      </c>
      <c r="F193" s="32">
        <v>41592</v>
      </c>
      <c r="G193" s="11" t="s">
        <v>92</v>
      </c>
      <c r="H193" s="33" t="str">
        <f t="shared" si="7"/>
        <v>0302088113</v>
      </c>
      <c r="I193" s="12" t="s">
        <v>134</v>
      </c>
      <c r="J193" s="13">
        <v>5250000</v>
      </c>
      <c r="K193" s="13">
        <v>525000</v>
      </c>
      <c r="L193" s="61" t="s">
        <v>136</v>
      </c>
      <c r="O193" s="120"/>
    </row>
    <row r="194" spans="2:15" ht="21" hidden="1" customHeight="1" x14ac:dyDescent="0.2">
      <c r="B194" s="9">
        <f t="shared" si="6"/>
        <v>169</v>
      </c>
      <c r="C194" s="31" t="s">
        <v>453</v>
      </c>
      <c r="D194" s="31" t="s">
        <v>454</v>
      </c>
      <c r="E194" s="10" t="s">
        <v>404</v>
      </c>
      <c r="F194" s="32">
        <v>41592</v>
      </c>
      <c r="G194" s="11" t="s">
        <v>440</v>
      </c>
      <c r="H194" s="33" t="str">
        <f t="shared" si="7"/>
        <v>0312278593</v>
      </c>
      <c r="I194" s="12" t="s">
        <v>134</v>
      </c>
      <c r="J194" s="13">
        <v>12417400</v>
      </c>
      <c r="K194" s="13">
        <v>1241740</v>
      </c>
      <c r="L194" s="61" t="s">
        <v>136</v>
      </c>
      <c r="O194" s="120"/>
    </row>
    <row r="195" spans="2:15" ht="21" hidden="1" customHeight="1" x14ac:dyDescent="0.2">
      <c r="B195" s="9">
        <f t="shared" si="6"/>
        <v>170</v>
      </c>
      <c r="C195" s="31" t="s">
        <v>453</v>
      </c>
      <c r="D195" s="31" t="s">
        <v>454</v>
      </c>
      <c r="E195" s="10" t="s">
        <v>405</v>
      </c>
      <c r="F195" s="32">
        <v>41593</v>
      </c>
      <c r="G195" s="11" t="s">
        <v>101</v>
      </c>
      <c r="H195" s="33" t="str">
        <f t="shared" si="7"/>
        <v>1100934340</v>
      </c>
      <c r="I195" s="12" t="s">
        <v>134</v>
      </c>
      <c r="J195" s="13">
        <v>13653800</v>
      </c>
      <c r="K195" s="13">
        <v>1365380</v>
      </c>
      <c r="L195" s="61" t="s">
        <v>136</v>
      </c>
      <c r="O195" s="120"/>
    </row>
    <row r="196" spans="2:15" ht="21" hidden="1" customHeight="1" x14ac:dyDescent="0.2">
      <c r="B196" s="9">
        <f t="shared" si="6"/>
        <v>171</v>
      </c>
      <c r="C196" s="31" t="s">
        <v>453</v>
      </c>
      <c r="D196" s="31" t="s">
        <v>454</v>
      </c>
      <c r="E196" s="10" t="s">
        <v>406</v>
      </c>
      <c r="F196" s="32">
        <v>41594</v>
      </c>
      <c r="G196" s="11" t="s">
        <v>92</v>
      </c>
      <c r="H196" s="33" t="str">
        <f t="shared" si="7"/>
        <v>0302088113</v>
      </c>
      <c r="I196" s="12" t="s">
        <v>134</v>
      </c>
      <c r="J196" s="13">
        <v>4494000</v>
      </c>
      <c r="K196" s="13">
        <v>449400</v>
      </c>
      <c r="L196" s="61" t="s">
        <v>136</v>
      </c>
      <c r="O196" s="120"/>
    </row>
    <row r="197" spans="2:15" ht="21" hidden="1" customHeight="1" x14ac:dyDescent="0.2">
      <c r="B197" s="9">
        <f t="shared" si="6"/>
        <v>172</v>
      </c>
      <c r="C197" s="31" t="s">
        <v>453</v>
      </c>
      <c r="D197" s="31" t="s">
        <v>454</v>
      </c>
      <c r="E197" s="10" t="s">
        <v>407</v>
      </c>
      <c r="F197" s="32">
        <v>41596</v>
      </c>
      <c r="G197" s="11" t="s">
        <v>438</v>
      </c>
      <c r="H197" s="33" t="str">
        <f t="shared" si="7"/>
        <v>0302587218</v>
      </c>
      <c r="I197" s="12" t="s">
        <v>134</v>
      </c>
      <c r="J197" s="13">
        <v>12204000</v>
      </c>
      <c r="K197" s="13">
        <v>1220400</v>
      </c>
      <c r="L197" s="61" t="s">
        <v>136</v>
      </c>
      <c r="O197" s="120"/>
    </row>
    <row r="198" spans="2:15" ht="21" hidden="1" customHeight="1" x14ac:dyDescent="0.2">
      <c r="B198" s="9">
        <f t="shared" si="6"/>
        <v>173</v>
      </c>
      <c r="C198" s="31" t="s">
        <v>453</v>
      </c>
      <c r="D198" s="31" t="s">
        <v>454</v>
      </c>
      <c r="E198" s="10" t="s">
        <v>408</v>
      </c>
      <c r="F198" s="32">
        <v>41597</v>
      </c>
      <c r="G198" s="11" t="s">
        <v>439</v>
      </c>
      <c r="H198" s="33" t="str">
        <f t="shared" si="7"/>
        <v>0311575716</v>
      </c>
      <c r="I198" s="12" t="s">
        <v>134</v>
      </c>
      <c r="J198" s="13">
        <v>10875000</v>
      </c>
      <c r="K198" s="13">
        <v>1087500</v>
      </c>
      <c r="L198" s="61" t="s">
        <v>136</v>
      </c>
      <c r="O198" s="120"/>
    </row>
    <row r="199" spans="2:15" ht="21" hidden="1" customHeight="1" x14ac:dyDescent="0.2">
      <c r="B199" s="9">
        <f t="shared" si="6"/>
        <v>174</v>
      </c>
      <c r="C199" s="31" t="s">
        <v>453</v>
      </c>
      <c r="D199" s="31" t="s">
        <v>454</v>
      </c>
      <c r="E199" s="10" t="s">
        <v>409</v>
      </c>
      <c r="F199" s="32">
        <v>41598</v>
      </c>
      <c r="G199" s="11" t="s">
        <v>439</v>
      </c>
      <c r="H199" s="33" t="str">
        <f t="shared" si="7"/>
        <v>0311575716</v>
      </c>
      <c r="I199" s="12" t="s">
        <v>134</v>
      </c>
      <c r="J199" s="13">
        <v>8910000</v>
      </c>
      <c r="K199" s="13">
        <v>891000</v>
      </c>
      <c r="L199" s="61" t="s">
        <v>136</v>
      </c>
      <c r="O199" s="120"/>
    </row>
    <row r="200" spans="2:15" ht="21" hidden="1" customHeight="1" x14ac:dyDescent="0.2">
      <c r="B200" s="9">
        <f t="shared" si="6"/>
        <v>175</v>
      </c>
      <c r="C200" s="31" t="s">
        <v>453</v>
      </c>
      <c r="D200" s="31" t="s">
        <v>454</v>
      </c>
      <c r="E200" s="10" t="s">
        <v>410</v>
      </c>
      <c r="F200" s="32">
        <v>41603</v>
      </c>
      <c r="G200" s="11" t="s">
        <v>445</v>
      </c>
      <c r="H200" s="33" t="str">
        <f t="shared" si="7"/>
        <v>0302474990</v>
      </c>
      <c r="I200" s="12" t="s">
        <v>134</v>
      </c>
      <c r="J200" s="13">
        <v>2850000</v>
      </c>
      <c r="K200" s="13">
        <v>285000</v>
      </c>
      <c r="L200" s="61" t="s">
        <v>136</v>
      </c>
      <c r="O200" s="120"/>
    </row>
    <row r="201" spans="2:15" ht="21" hidden="1" customHeight="1" x14ac:dyDescent="0.2">
      <c r="B201" s="9">
        <f t="shared" si="6"/>
        <v>176</v>
      </c>
      <c r="C201" s="31" t="s">
        <v>453</v>
      </c>
      <c r="D201" s="31" t="s">
        <v>454</v>
      </c>
      <c r="E201" s="10" t="s">
        <v>209</v>
      </c>
      <c r="F201" s="32">
        <v>41604</v>
      </c>
      <c r="G201" s="11" t="s">
        <v>92</v>
      </c>
      <c r="H201" s="33" t="str">
        <f t="shared" si="7"/>
        <v>0302088113</v>
      </c>
      <c r="I201" s="12" t="s">
        <v>134</v>
      </c>
      <c r="J201" s="13">
        <v>15750000</v>
      </c>
      <c r="K201" s="13">
        <v>1575000</v>
      </c>
      <c r="L201" s="61" t="s">
        <v>136</v>
      </c>
      <c r="O201" s="120"/>
    </row>
    <row r="202" spans="2:15" ht="21" hidden="1" customHeight="1" x14ac:dyDescent="0.2">
      <c r="B202" s="9">
        <f t="shared" si="6"/>
        <v>177</v>
      </c>
      <c r="C202" s="31" t="s">
        <v>453</v>
      </c>
      <c r="D202" s="31" t="s">
        <v>454</v>
      </c>
      <c r="E202" s="10" t="s">
        <v>411</v>
      </c>
      <c r="F202" s="32">
        <v>41606</v>
      </c>
      <c r="G202" s="11" t="s">
        <v>92</v>
      </c>
      <c r="H202" s="33" t="str">
        <f t="shared" si="7"/>
        <v>0302088113</v>
      </c>
      <c r="I202" s="12" t="s">
        <v>134</v>
      </c>
      <c r="J202" s="13">
        <v>9000000</v>
      </c>
      <c r="K202" s="13">
        <v>900000</v>
      </c>
      <c r="L202" s="61" t="s">
        <v>136</v>
      </c>
      <c r="O202" s="120"/>
    </row>
    <row r="203" spans="2:15" ht="21" hidden="1" customHeight="1" x14ac:dyDescent="0.2">
      <c r="B203" s="9">
        <f t="shared" si="6"/>
        <v>178</v>
      </c>
      <c r="C203" s="31" t="s">
        <v>453</v>
      </c>
      <c r="D203" s="31" t="s">
        <v>454</v>
      </c>
      <c r="E203" s="10" t="s">
        <v>210</v>
      </c>
      <c r="F203" s="32">
        <v>41606</v>
      </c>
      <c r="G203" s="11" t="s">
        <v>98</v>
      </c>
      <c r="H203" s="33" t="str">
        <f t="shared" si="7"/>
        <v>0304221106</v>
      </c>
      <c r="I203" s="12" t="s">
        <v>134</v>
      </c>
      <c r="J203" s="13">
        <v>4180000</v>
      </c>
      <c r="K203" s="13">
        <v>418000</v>
      </c>
      <c r="L203" s="61" t="s">
        <v>136</v>
      </c>
      <c r="O203" s="120"/>
    </row>
    <row r="204" spans="2:15" ht="21" hidden="1" customHeight="1" x14ac:dyDescent="0.2">
      <c r="B204" s="9">
        <f t="shared" si="6"/>
        <v>179</v>
      </c>
      <c r="C204" s="31" t="s">
        <v>453</v>
      </c>
      <c r="D204" s="31" t="s">
        <v>454</v>
      </c>
      <c r="E204" s="10" t="s">
        <v>412</v>
      </c>
      <c r="F204" s="32">
        <v>41608</v>
      </c>
      <c r="G204" s="11" t="s">
        <v>124</v>
      </c>
      <c r="H204" s="33" t="str">
        <f t="shared" si="7"/>
        <v>0310551078</v>
      </c>
      <c r="I204" s="12" t="s">
        <v>134</v>
      </c>
      <c r="J204" s="13">
        <v>5530000</v>
      </c>
      <c r="K204" s="13">
        <v>553000</v>
      </c>
      <c r="L204" s="61" t="s">
        <v>136</v>
      </c>
      <c r="O204" s="120"/>
    </row>
    <row r="205" spans="2:15" ht="21" hidden="1" customHeight="1" x14ac:dyDescent="0.2">
      <c r="B205" s="9">
        <f t="shared" si="6"/>
        <v>180</v>
      </c>
      <c r="C205" s="31" t="s">
        <v>453</v>
      </c>
      <c r="D205" s="31" t="s">
        <v>454</v>
      </c>
      <c r="E205" s="10" t="s">
        <v>413</v>
      </c>
      <c r="F205" s="32">
        <v>41608</v>
      </c>
      <c r="G205" s="11" t="s">
        <v>427</v>
      </c>
      <c r="H205" s="33" t="str">
        <f t="shared" si="7"/>
        <v>0310669746</v>
      </c>
      <c r="I205" s="12" t="s">
        <v>134</v>
      </c>
      <c r="J205" s="13">
        <v>21259200</v>
      </c>
      <c r="K205" s="13">
        <v>2125920</v>
      </c>
      <c r="L205" s="61" t="s">
        <v>136</v>
      </c>
      <c r="O205" s="120"/>
    </row>
    <row r="206" spans="2:15" ht="21" hidden="1" customHeight="1" x14ac:dyDescent="0.2">
      <c r="B206" s="9">
        <f t="shared" si="6"/>
        <v>181</v>
      </c>
      <c r="C206" s="31" t="s">
        <v>453</v>
      </c>
      <c r="D206" s="31" t="s">
        <v>454</v>
      </c>
      <c r="E206" s="10" t="s">
        <v>414</v>
      </c>
      <c r="F206" s="32">
        <v>41612</v>
      </c>
      <c r="G206" s="11" t="s">
        <v>92</v>
      </c>
      <c r="H206" s="33" t="str">
        <f t="shared" si="7"/>
        <v>0302088113</v>
      </c>
      <c r="I206" s="12" t="s">
        <v>134</v>
      </c>
      <c r="J206" s="13">
        <v>10500000</v>
      </c>
      <c r="K206" s="13">
        <v>1050000</v>
      </c>
      <c r="L206" s="61" t="s">
        <v>136</v>
      </c>
      <c r="O206" s="120"/>
    </row>
    <row r="207" spans="2:15" ht="21" hidden="1" customHeight="1" x14ac:dyDescent="0.2">
      <c r="B207" s="9">
        <f t="shared" si="6"/>
        <v>182</v>
      </c>
      <c r="C207" s="31" t="s">
        <v>453</v>
      </c>
      <c r="D207" s="31" t="s">
        <v>454</v>
      </c>
      <c r="E207" s="10" t="s">
        <v>415</v>
      </c>
      <c r="F207" s="32">
        <v>41613</v>
      </c>
      <c r="G207" s="11" t="s">
        <v>435</v>
      </c>
      <c r="H207" s="33" t="str">
        <f t="shared" si="7"/>
        <v>0302020771</v>
      </c>
      <c r="I207" s="12" t="s">
        <v>134</v>
      </c>
      <c r="J207" s="13">
        <v>2672200</v>
      </c>
      <c r="K207" s="13">
        <v>267220</v>
      </c>
      <c r="L207" s="61" t="s">
        <v>136</v>
      </c>
      <c r="O207" s="120"/>
    </row>
    <row r="208" spans="2:15" ht="21" hidden="1" customHeight="1" x14ac:dyDescent="0.2">
      <c r="B208" s="9">
        <f t="shared" si="6"/>
        <v>183</v>
      </c>
      <c r="C208" s="31" t="s">
        <v>453</v>
      </c>
      <c r="D208" s="31" t="s">
        <v>454</v>
      </c>
      <c r="E208" s="10" t="s">
        <v>211</v>
      </c>
      <c r="F208" s="32">
        <v>41615</v>
      </c>
      <c r="G208" s="11" t="s">
        <v>440</v>
      </c>
      <c r="H208" s="33" t="str">
        <f t="shared" si="7"/>
        <v>0312278593</v>
      </c>
      <c r="I208" s="12" t="s">
        <v>134</v>
      </c>
      <c r="J208" s="13">
        <v>12690000</v>
      </c>
      <c r="K208" s="13">
        <v>1269000</v>
      </c>
      <c r="L208" s="61" t="s">
        <v>136</v>
      </c>
      <c r="O208" s="120"/>
    </row>
    <row r="209" spans="2:15" ht="21" hidden="1" customHeight="1" x14ac:dyDescent="0.2">
      <c r="B209" s="9">
        <f t="shared" si="6"/>
        <v>184</v>
      </c>
      <c r="C209" s="31" t="s">
        <v>453</v>
      </c>
      <c r="D209" s="31" t="s">
        <v>454</v>
      </c>
      <c r="E209" s="10" t="s">
        <v>416</v>
      </c>
      <c r="F209" s="32">
        <v>41620</v>
      </c>
      <c r="G209" s="11" t="s">
        <v>123</v>
      </c>
      <c r="H209" s="33" t="str">
        <f t="shared" si="7"/>
        <v>0300765190</v>
      </c>
      <c r="I209" s="12" t="s">
        <v>134</v>
      </c>
      <c r="J209" s="13">
        <v>4958500</v>
      </c>
      <c r="K209" s="13">
        <v>495850</v>
      </c>
      <c r="L209" s="61" t="s">
        <v>136</v>
      </c>
      <c r="O209" s="120"/>
    </row>
    <row r="210" spans="2:15" ht="21" hidden="1" customHeight="1" x14ac:dyDescent="0.2">
      <c r="B210" s="9">
        <f t="shared" si="6"/>
        <v>185</v>
      </c>
      <c r="C210" s="31" t="s">
        <v>453</v>
      </c>
      <c r="D210" s="31" t="s">
        <v>454</v>
      </c>
      <c r="E210" s="10" t="s">
        <v>417</v>
      </c>
      <c r="F210" s="32">
        <v>41622</v>
      </c>
      <c r="G210" s="11" t="s">
        <v>440</v>
      </c>
      <c r="H210" s="33" t="str">
        <f t="shared" si="7"/>
        <v>0312278593</v>
      </c>
      <c r="I210" s="12" t="s">
        <v>134</v>
      </c>
      <c r="J210" s="13">
        <v>12285000</v>
      </c>
      <c r="K210" s="13">
        <v>1228500</v>
      </c>
      <c r="L210" s="61" t="s">
        <v>136</v>
      </c>
      <c r="O210" s="120"/>
    </row>
    <row r="211" spans="2:15" ht="21" hidden="1" customHeight="1" x14ac:dyDescent="0.2">
      <c r="B211" s="9">
        <f t="shared" si="6"/>
        <v>186</v>
      </c>
      <c r="C211" s="31" t="s">
        <v>453</v>
      </c>
      <c r="D211" s="31" t="s">
        <v>454</v>
      </c>
      <c r="E211" s="10" t="s">
        <v>418</v>
      </c>
      <c r="F211" s="32">
        <v>41624</v>
      </c>
      <c r="G211" s="11" t="s">
        <v>92</v>
      </c>
      <c r="H211" s="33" t="str">
        <f t="shared" si="7"/>
        <v>0302088113</v>
      </c>
      <c r="I211" s="12" t="s">
        <v>134</v>
      </c>
      <c r="J211" s="13">
        <v>10815000</v>
      </c>
      <c r="K211" s="13">
        <v>1081500</v>
      </c>
      <c r="L211" s="61" t="s">
        <v>136</v>
      </c>
      <c r="O211" s="120"/>
    </row>
    <row r="212" spans="2:15" ht="21" hidden="1" customHeight="1" x14ac:dyDescent="0.2">
      <c r="B212" s="9">
        <f t="shared" si="6"/>
        <v>187</v>
      </c>
      <c r="C212" s="31" t="s">
        <v>453</v>
      </c>
      <c r="D212" s="31" t="s">
        <v>454</v>
      </c>
      <c r="E212" s="10" t="s">
        <v>419</v>
      </c>
      <c r="F212" s="32">
        <v>41625</v>
      </c>
      <c r="G212" s="11" t="s">
        <v>440</v>
      </c>
      <c r="H212" s="33" t="str">
        <f t="shared" si="7"/>
        <v>0312278593</v>
      </c>
      <c r="I212" s="12" t="s">
        <v>134</v>
      </c>
      <c r="J212" s="13">
        <v>12285000</v>
      </c>
      <c r="K212" s="13">
        <v>1228500</v>
      </c>
      <c r="L212" s="61" t="s">
        <v>136</v>
      </c>
      <c r="O212" s="120"/>
    </row>
    <row r="213" spans="2:15" ht="21" hidden="1" customHeight="1" x14ac:dyDescent="0.2">
      <c r="B213" s="9">
        <f t="shared" si="6"/>
        <v>188</v>
      </c>
      <c r="C213" s="31" t="s">
        <v>453</v>
      </c>
      <c r="D213" s="31" t="s">
        <v>454</v>
      </c>
      <c r="E213" s="10" t="s">
        <v>420</v>
      </c>
      <c r="F213" s="32">
        <v>41626</v>
      </c>
      <c r="G213" s="11" t="s">
        <v>92</v>
      </c>
      <c r="H213" s="33" t="str">
        <f t="shared" si="7"/>
        <v>0302088113</v>
      </c>
      <c r="I213" s="12" t="s">
        <v>134</v>
      </c>
      <c r="J213" s="13">
        <v>5302500</v>
      </c>
      <c r="K213" s="13">
        <v>530250</v>
      </c>
      <c r="L213" s="61" t="s">
        <v>136</v>
      </c>
      <c r="O213" s="120"/>
    </row>
    <row r="214" spans="2:15" ht="21" hidden="1" customHeight="1" x14ac:dyDescent="0.2">
      <c r="B214" s="9">
        <f t="shared" si="6"/>
        <v>189</v>
      </c>
      <c r="C214" s="31" t="s">
        <v>453</v>
      </c>
      <c r="D214" s="31" t="s">
        <v>454</v>
      </c>
      <c r="E214" s="10" t="s">
        <v>421</v>
      </c>
      <c r="F214" s="32">
        <v>41628</v>
      </c>
      <c r="G214" s="11" t="s">
        <v>435</v>
      </c>
      <c r="H214" s="33" t="str">
        <f t="shared" si="7"/>
        <v>0302020771</v>
      </c>
      <c r="I214" s="12" t="s">
        <v>134</v>
      </c>
      <c r="J214" s="13">
        <v>15688600</v>
      </c>
      <c r="K214" s="13">
        <v>1568860</v>
      </c>
      <c r="L214" s="61" t="s">
        <v>136</v>
      </c>
      <c r="O214" s="120"/>
    </row>
    <row r="215" spans="2:15" ht="21" hidden="1" customHeight="1" x14ac:dyDescent="0.2">
      <c r="B215" s="9">
        <f t="shared" si="6"/>
        <v>190</v>
      </c>
      <c r="C215" s="31" t="s">
        <v>453</v>
      </c>
      <c r="D215" s="31" t="s">
        <v>454</v>
      </c>
      <c r="E215" s="10" t="s">
        <v>422</v>
      </c>
      <c r="F215" s="32">
        <v>41631</v>
      </c>
      <c r="G215" s="11" t="s">
        <v>438</v>
      </c>
      <c r="H215" s="33" t="str">
        <f t="shared" si="7"/>
        <v>0302587218</v>
      </c>
      <c r="I215" s="12" t="s">
        <v>134</v>
      </c>
      <c r="J215" s="13">
        <v>7068000</v>
      </c>
      <c r="K215" s="13">
        <v>706800</v>
      </c>
      <c r="L215" s="61" t="s">
        <v>136</v>
      </c>
      <c r="O215" s="120"/>
    </row>
    <row r="216" spans="2:15" ht="21" hidden="1" customHeight="1" x14ac:dyDescent="0.2">
      <c r="B216" s="9">
        <f t="shared" si="6"/>
        <v>191</v>
      </c>
      <c r="C216" s="31" t="s">
        <v>453</v>
      </c>
      <c r="D216" s="31" t="s">
        <v>454</v>
      </c>
      <c r="E216" s="10" t="s">
        <v>423</v>
      </c>
      <c r="F216" s="32">
        <v>41633</v>
      </c>
      <c r="G216" s="11" t="s">
        <v>91</v>
      </c>
      <c r="H216" s="33" t="str">
        <f t="shared" si="7"/>
        <v>0304449855</v>
      </c>
      <c r="I216" s="12" t="s">
        <v>134</v>
      </c>
      <c r="J216" s="13">
        <v>8565200</v>
      </c>
      <c r="K216" s="13">
        <v>856520</v>
      </c>
      <c r="L216" s="61" t="s">
        <v>136</v>
      </c>
      <c r="O216" s="120"/>
    </row>
    <row r="217" spans="2:15" ht="21" hidden="1" customHeight="1" x14ac:dyDescent="0.2">
      <c r="B217" s="9">
        <f t="shared" si="6"/>
        <v>192</v>
      </c>
      <c r="C217" s="31" t="s">
        <v>453</v>
      </c>
      <c r="D217" s="31" t="s">
        <v>454</v>
      </c>
      <c r="E217" s="10" t="s">
        <v>424</v>
      </c>
      <c r="F217" s="32">
        <v>41635</v>
      </c>
      <c r="G217" s="11" t="s">
        <v>439</v>
      </c>
      <c r="H217" s="33" t="str">
        <f t="shared" si="7"/>
        <v>0311575716</v>
      </c>
      <c r="I217" s="12" t="s">
        <v>134</v>
      </c>
      <c r="J217" s="13">
        <v>3684000</v>
      </c>
      <c r="K217" s="13">
        <v>368400</v>
      </c>
      <c r="L217" s="61" t="s">
        <v>136</v>
      </c>
      <c r="O217" s="120"/>
    </row>
    <row r="218" spans="2:15" ht="21" hidden="1" customHeight="1" x14ac:dyDescent="0.2">
      <c r="B218" s="9">
        <f t="shared" si="6"/>
        <v>193</v>
      </c>
      <c r="C218" s="31" t="s">
        <v>453</v>
      </c>
      <c r="D218" s="31" t="s">
        <v>454</v>
      </c>
      <c r="E218" s="10" t="s">
        <v>128</v>
      </c>
      <c r="F218" s="32">
        <v>41635</v>
      </c>
      <c r="G218" s="11" t="s">
        <v>440</v>
      </c>
      <c r="H218" s="33" t="str">
        <f t="shared" si="7"/>
        <v>0312278593</v>
      </c>
      <c r="I218" s="12" t="s">
        <v>134</v>
      </c>
      <c r="J218" s="13">
        <v>10442250</v>
      </c>
      <c r="K218" s="13">
        <v>1044225</v>
      </c>
      <c r="L218" s="61" t="s">
        <v>136</v>
      </c>
      <c r="O218" s="120"/>
    </row>
    <row r="219" spans="2:15" ht="21" hidden="1" customHeight="1" x14ac:dyDescent="0.2">
      <c r="B219" s="9">
        <f t="shared" si="6"/>
        <v>194</v>
      </c>
      <c r="C219" s="31" t="s">
        <v>453</v>
      </c>
      <c r="D219" s="31" t="s">
        <v>454</v>
      </c>
      <c r="E219" s="10" t="s">
        <v>425</v>
      </c>
      <c r="F219" s="32">
        <v>41636</v>
      </c>
      <c r="G219" s="11" t="s">
        <v>123</v>
      </c>
      <c r="H219" s="33" t="str">
        <f t="shared" si="7"/>
        <v>0300765190</v>
      </c>
      <c r="I219" s="12" t="s">
        <v>134</v>
      </c>
      <c r="J219" s="13">
        <v>1691200</v>
      </c>
      <c r="K219" s="13">
        <v>169120</v>
      </c>
      <c r="L219" s="61" t="s">
        <v>136</v>
      </c>
      <c r="O219" s="120"/>
    </row>
    <row r="220" spans="2:15" ht="21" customHeight="1" x14ac:dyDescent="0.2">
      <c r="B220" s="9"/>
      <c r="C220" s="31"/>
      <c r="D220" s="31"/>
      <c r="E220" s="10"/>
      <c r="F220" s="32"/>
      <c r="G220" s="11"/>
      <c r="H220" s="33"/>
      <c r="I220" s="12"/>
      <c r="J220" s="13"/>
      <c r="K220" s="13"/>
      <c r="L220" s="61"/>
    </row>
    <row r="221" spans="2:15" s="21" customFormat="1" ht="21" customHeight="1" x14ac:dyDescent="0.2">
      <c r="B221" s="27" t="s">
        <v>11</v>
      </c>
      <c r="C221" s="29"/>
      <c r="D221" s="29"/>
      <c r="E221" s="29"/>
      <c r="F221" s="29"/>
      <c r="G221" s="27"/>
      <c r="H221" s="34"/>
      <c r="I221" s="27"/>
      <c r="J221" s="28">
        <f>SUBTOTAL(9,J26:J220)</f>
        <v>4263900</v>
      </c>
      <c r="K221" s="28">
        <f>SUBTOTAL(9,K26:K220)</f>
        <v>426390</v>
      </c>
      <c r="L221" s="29"/>
    </row>
    <row r="222" spans="2:15" ht="21" hidden="1" customHeight="1" x14ac:dyDescent="0.2"/>
    <row r="223" spans="2:15" ht="21" hidden="1" customHeight="1" x14ac:dyDescent="0.2">
      <c r="B223" s="131" t="s">
        <v>40</v>
      </c>
      <c r="C223" s="132"/>
      <c r="D223" s="132"/>
      <c r="E223" s="132"/>
      <c r="F223" s="132"/>
      <c r="G223" s="132"/>
      <c r="H223" s="132"/>
      <c r="I223" s="132"/>
      <c r="J223" s="19"/>
      <c r="K223" s="19"/>
      <c r="L223" s="24"/>
    </row>
    <row r="224" spans="2:15" ht="21" hidden="1" customHeight="1" x14ac:dyDescent="0.2">
      <c r="B224" s="8"/>
      <c r="C224" s="8"/>
      <c r="D224" s="8"/>
      <c r="E224" s="8"/>
      <c r="F224" s="5"/>
      <c r="G224" s="8"/>
      <c r="H224" s="2"/>
      <c r="I224" s="8"/>
      <c r="J224" s="7"/>
      <c r="K224" s="7"/>
      <c r="L224" s="8"/>
    </row>
    <row r="225" spans="2:12" s="21" customFormat="1" ht="21" hidden="1" customHeight="1" x14ac:dyDescent="0.2">
      <c r="B225" s="22" t="s">
        <v>11</v>
      </c>
      <c r="C225" s="22"/>
      <c r="D225" s="22"/>
      <c r="E225" s="22"/>
      <c r="F225" s="22"/>
      <c r="G225" s="22"/>
      <c r="H225" s="22"/>
      <c r="I225" s="22"/>
      <c r="J225" s="23"/>
      <c r="K225" s="23"/>
      <c r="L225" s="22"/>
    </row>
    <row r="226" spans="2:12" x14ac:dyDescent="0.2">
      <c r="C226" s="15"/>
      <c r="D226" s="15"/>
      <c r="E226" s="15"/>
      <c r="F226" s="15" t="s">
        <v>87</v>
      </c>
      <c r="G226" s="15"/>
      <c r="H226" s="85">
        <f>J221</f>
        <v>4263900</v>
      </c>
      <c r="I226" s="15"/>
      <c r="L226" s="15"/>
    </row>
    <row r="227" spans="2:12" x14ac:dyDescent="0.2">
      <c r="C227" s="15"/>
      <c r="D227" s="15"/>
      <c r="E227" s="15"/>
      <c r="F227" s="15" t="s">
        <v>88</v>
      </c>
      <c r="G227" s="15"/>
      <c r="H227" s="85">
        <f>K221</f>
        <v>426390</v>
      </c>
      <c r="I227" s="15"/>
      <c r="L227" s="15"/>
    </row>
    <row r="228" spans="2:12" ht="8.25" customHeight="1" x14ac:dyDescent="0.2">
      <c r="B228" s="30"/>
      <c r="C228" s="30"/>
      <c r="D228" s="15"/>
      <c r="E228" s="15"/>
      <c r="F228" s="15"/>
      <c r="G228" s="15"/>
      <c r="H228" s="15"/>
      <c r="I228" s="15"/>
      <c r="L228" s="15"/>
    </row>
    <row r="229" spans="2:12" x14ac:dyDescent="0.2">
      <c r="B229" s="30"/>
      <c r="C229" s="30"/>
      <c r="D229" s="15"/>
      <c r="E229" s="15"/>
      <c r="F229" s="15"/>
      <c r="G229" s="15"/>
      <c r="H229" s="15"/>
      <c r="I229" s="35" t="str">
        <f>"Bình Chánh,  Ngày   "&amp;M14&amp;IF(N14="Q4","   Tháng   12",IF(N14="Q3", "   Tháng   9   ","   Tháng   "&amp;N14))&amp;"   Năm  "&amp;YEAR(F135)</f>
        <v>Bình Chánh,  Ngày   28   Tháng   2   Năm  2013</v>
      </c>
    </row>
    <row r="230" spans="2:12" x14ac:dyDescent="0.2">
      <c r="B230" s="15"/>
      <c r="C230" s="15"/>
      <c r="D230" s="15"/>
      <c r="E230" s="15"/>
      <c r="F230" s="15"/>
      <c r="G230" s="15"/>
      <c r="H230" s="15"/>
      <c r="I230" s="35" t="s">
        <v>15</v>
      </c>
    </row>
    <row r="231" spans="2:12" x14ac:dyDescent="0.2">
      <c r="B231" s="15"/>
      <c r="C231" s="15"/>
      <c r="D231" s="15"/>
      <c r="E231" s="15"/>
      <c r="F231" s="15"/>
      <c r="G231" s="15"/>
      <c r="H231" s="15"/>
      <c r="I231" s="35" t="s">
        <v>16</v>
      </c>
    </row>
    <row r="232" spans="2:12" x14ac:dyDescent="0.2">
      <c r="B232" s="15"/>
      <c r="C232" s="15"/>
      <c r="D232" s="15"/>
      <c r="E232" s="15"/>
      <c r="F232" s="15"/>
      <c r="G232" s="15"/>
      <c r="H232" s="15"/>
      <c r="I232" s="35" t="s">
        <v>17</v>
      </c>
    </row>
    <row r="233" spans="2:12" x14ac:dyDescent="0.2">
      <c r="B233" s="15"/>
      <c r="C233" s="15"/>
      <c r="D233" s="15"/>
      <c r="E233" s="15"/>
      <c r="F233" s="15"/>
      <c r="G233" s="15"/>
      <c r="H233" s="15"/>
      <c r="I233" s="15"/>
      <c r="L233" s="15"/>
    </row>
  </sheetData>
  <autoFilter ref="A25:N219">
    <filterColumn colId="11">
      <filters>
        <filter val="2"/>
      </filters>
    </filterColumn>
  </autoFilter>
  <mergeCells count="20">
    <mergeCell ref="B4:L4"/>
    <mergeCell ref="B5:L5"/>
    <mergeCell ref="B6:L6"/>
    <mergeCell ref="B7:L7"/>
    <mergeCell ref="B16:I16"/>
    <mergeCell ref="B19:I19"/>
    <mergeCell ref="B22:I22"/>
    <mergeCell ref="B223:I223"/>
    <mergeCell ref="B11:L11"/>
    <mergeCell ref="B12:B14"/>
    <mergeCell ref="G12:G14"/>
    <mergeCell ref="H12:H14"/>
    <mergeCell ref="I12:I14"/>
    <mergeCell ref="J12:J14"/>
    <mergeCell ref="K12:K14"/>
    <mergeCell ref="L12:L14"/>
    <mergeCell ref="C12:C14"/>
    <mergeCell ref="D12:D14"/>
    <mergeCell ref="E12:E14"/>
    <mergeCell ref="F12:F14"/>
  </mergeCells>
  <dataValidations count="1">
    <dataValidation type="list" allowBlank="1" showInputMessage="1" showErrorMessage="1" sqref="N14">
      <formula1>"1,2,3,4,5,6,Q3,Q4"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13" zoomScale="90" zoomScaleNormal="90" workbookViewId="0">
      <selection activeCell="S38" sqref="S38"/>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1" t="s">
        <v>32</v>
      </c>
      <c r="C2" s="142"/>
      <c r="D2" s="142"/>
      <c r="E2" s="142"/>
      <c r="F2" s="142"/>
      <c r="G2" s="142"/>
      <c r="H2" s="142"/>
      <c r="I2" s="142"/>
      <c r="J2" s="142"/>
      <c r="K2" s="142"/>
      <c r="L2" s="142"/>
      <c r="M2" s="142"/>
      <c r="N2" s="142"/>
      <c r="O2" s="142"/>
      <c r="P2" s="143"/>
      <c r="R2" s="11" t="s">
        <v>93</v>
      </c>
      <c r="S2" s="90" t="s">
        <v>96</v>
      </c>
    </row>
    <row r="3" spans="2:19" x14ac:dyDescent="0.25">
      <c r="B3" s="144" t="s">
        <v>33</v>
      </c>
      <c r="C3" s="145"/>
      <c r="D3" s="145"/>
      <c r="E3" s="145"/>
      <c r="F3" s="145"/>
      <c r="G3" s="145"/>
      <c r="H3" s="145"/>
      <c r="I3" s="145"/>
      <c r="J3" s="145"/>
      <c r="K3" s="145"/>
      <c r="L3" s="145"/>
      <c r="M3" s="145"/>
      <c r="N3" s="145"/>
      <c r="O3" s="145"/>
      <c r="P3" s="146"/>
      <c r="R3" s="11" t="s">
        <v>122</v>
      </c>
      <c r="S3" s="90" t="s">
        <v>103</v>
      </c>
    </row>
    <row r="4" spans="2:19" x14ac:dyDescent="0.25">
      <c r="B4" s="91"/>
      <c r="C4" s="138" t="s">
        <v>34</v>
      </c>
      <c r="D4" s="138"/>
      <c r="E4" s="138"/>
      <c r="F4" s="138"/>
      <c r="G4" s="138"/>
      <c r="H4" s="138"/>
      <c r="I4" s="138"/>
      <c r="J4" s="138"/>
      <c r="K4" s="138"/>
      <c r="L4" s="138"/>
      <c r="M4" s="138"/>
      <c r="N4" s="138"/>
      <c r="O4" s="138"/>
      <c r="P4" s="147"/>
      <c r="R4" s="11" t="s">
        <v>91</v>
      </c>
      <c r="S4" s="90" t="s">
        <v>106</v>
      </c>
    </row>
    <row r="5" spans="2:19" x14ac:dyDescent="0.25">
      <c r="B5" s="91"/>
      <c r="C5" s="138" t="s">
        <v>41</v>
      </c>
      <c r="D5" s="138"/>
      <c r="E5" s="138"/>
      <c r="F5" s="138"/>
      <c r="G5" s="138"/>
      <c r="H5" s="138"/>
      <c r="I5" s="138"/>
      <c r="J5" s="138"/>
      <c r="K5" s="138"/>
      <c r="L5" s="138"/>
      <c r="M5" s="138"/>
      <c r="N5" s="138"/>
      <c r="O5" s="138"/>
      <c r="P5" s="147"/>
      <c r="R5" s="11" t="s">
        <v>121</v>
      </c>
      <c r="S5" s="90" t="s">
        <v>446</v>
      </c>
    </row>
    <row r="6" spans="2:19" x14ac:dyDescent="0.25">
      <c r="B6" s="91"/>
      <c r="C6" s="92"/>
      <c r="D6" s="138" t="s">
        <v>10</v>
      </c>
      <c r="E6" s="139"/>
      <c r="F6" s="139"/>
      <c r="G6" s="139"/>
      <c r="H6" s="139"/>
      <c r="I6" s="139"/>
      <c r="J6" s="139"/>
      <c r="K6" s="139"/>
      <c r="L6" s="139"/>
      <c r="M6" s="139"/>
      <c r="N6" s="139"/>
      <c r="O6" s="139"/>
      <c r="P6" s="140"/>
      <c r="R6" s="11" t="s">
        <v>92</v>
      </c>
      <c r="S6" s="90" t="s">
        <v>95</v>
      </c>
    </row>
    <row r="7" spans="2:19" x14ac:dyDescent="0.25">
      <c r="B7" s="91"/>
      <c r="C7" s="92"/>
      <c r="D7" s="138" t="s">
        <v>12</v>
      </c>
      <c r="E7" s="139"/>
      <c r="F7" s="139"/>
      <c r="G7" s="139"/>
      <c r="H7" s="139"/>
      <c r="I7" s="139"/>
      <c r="J7" s="139"/>
      <c r="K7" s="139"/>
      <c r="L7" s="139"/>
      <c r="M7" s="139"/>
      <c r="N7" s="139"/>
      <c r="O7" s="139"/>
      <c r="P7" s="140"/>
      <c r="R7" s="11" t="s">
        <v>426</v>
      </c>
      <c r="S7" s="90" t="s">
        <v>463</v>
      </c>
    </row>
    <row r="8" spans="2:19" x14ac:dyDescent="0.25">
      <c r="B8" s="91"/>
      <c r="C8" s="92"/>
      <c r="D8" s="138" t="s">
        <v>13</v>
      </c>
      <c r="E8" s="139"/>
      <c r="F8" s="139"/>
      <c r="G8" s="139"/>
      <c r="H8" s="139"/>
      <c r="I8" s="139"/>
      <c r="J8" s="139"/>
      <c r="K8" s="139"/>
      <c r="L8" s="139"/>
      <c r="M8" s="139"/>
      <c r="N8" s="139"/>
      <c r="O8" s="139"/>
      <c r="P8" s="140"/>
      <c r="R8" s="11" t="s">
        <v>427</v>
      </c>
      <c r="S8" s="90" t="s">
        <v>447</v>
      </c>
    </row>
    <row r="9" spans="2:19" x14ac:dyDescent="0.25">
      <c r="B9" s="91"/>
      <c r="C9" s="92"/>
      <c r="D9" s="138" t="s">
        <v>14</v>
      </c>
      <c r="E9" s="139"/>
      <c r="F9" s="139"/>
      <c r="G9" s="139"/>
      <c r="H9" s="139"/>
      <c r="I9" s="139"/>
      <c r="J9" s="139"/>
      <c r="K9" s="139"/>
      <c r="L9" s="139"/>
      <c r="M9" s="139"/>
      <c r="N9" s="139"/>
      <c r="O9" s="139"/>
      <c r="P9" s="140"/>
      <c r="R9" s="11" t="s">
        <v>428</v>
      </c>
      <c r="S9" s="90" t="s">
        <v>464</v>
      </c>
    </row>
    <row r="10" spans="2:19" x14ac:dyDescent="0.25">
      <c r="B10" s="91"/>
      <c r="C10" s="92"/>
      <c r="D10" s="138" t="s">
        <v>40</v>
      </c>
      <c r="E10" s="139"/>
      <c r="F10" s="139"/>
      <c r="G10" s="139"/>
      <c r="H10" s="139"/>
      <c r="I10" s="139"/>
      <c r="J10" s="139"/>
      <c r="K10" s="139"/>
      <c r="L10" s="139"/>
      <c r="M10" s="139"/>
      <c r="N10" s="139"/>
      <c r="O10" s="139"/>
      <c r="P10" s="140"/>
      <c r="R10" s="11" t="s">
        <v>429</v>
      </c>
      <c r="S10" s="90"/>
    </row>
    <row r="11" spans="2:19" x14ac:dyDescent="0.25">
      <c r="B11" s="91"/>
      <c r="C11" s="138" t="s">
        <v>35</v>
      </c>
      <c r="D11" s="138"/>
      <c r="E11" s="138"/>
      <c r="F11" s="138"/>
      <c r="G11" s="138"/>
      <c r="H11" s="138"/>
      <c r="I11" s="138"/>
      <c r="J11" s="138"/>
      <c r="K11" s="138"/>
      <c r="L11" s="138"/>
      <c r="M11" s="138"/>
      <c r="N11" s="138"/>
      <c r="O11" s="138"/>
      <c r="P11" s="147"/>
      <c r="R11" s="11" t="s">
        <v>430</v>
      </c>
      <c r="S11" s="90"/>
    </row>
    <row r="12" spans="2:19" x14ac:dyDescent="0.25">
      <c r="B12" s="91"/>
      <c r="C12" s="138" t="s">
        <v>36</v>
      </c>
      <c r="D12" s="138"/>
      <c r="E12" s="138"/>
      <c r="F12" s="138"/>
      <c r="G12" s="138"/>
      <c r="H12" s="138"/>
      <c r="I12" s="138"/>
      <c r="J12" s="138"/>
      <c r="K12" s="138"/>
      <c r="L12" s="138"/>
      <c r="M12" s="138"/>
      <c r="N12" s="138"/>
      <c r="O12" s="138"/>
      <c r="P12" s="147"/>
      <c r="R12" s="11" t="s">
        <v>104</v>
      </c>
      <c r="S12" s="90" t="s">
        <v>105</v>
      </c>
    </row>
    <row r="13" spans="2:19" x14ac:dyDescent="0.25">
      <c r="B13" s="91"/>
      <c r="C13" s="92"/>
      <c r="D13" s="92"/>
      <c r="E13" s="92"/>
      <c r="F13" s="92"/>
      <c r="G13" s="92"/>
      <c r="H13" s="92"/>
      <c r="I13" s="92"/>
      <c r="J13" s="92"/>
      <c r="K13" s="92"/>
      <c r="L13" s="92"/>
      <c r="M13" s="92"/>
      <c r="N13" s="92"/>
      <c r="O13" s="92"/>
      <c r="P13" s="93"/>
      <c r="R13" s="11" t="s">
        <v>115</v>
      </c>
      <c r="S13" s="90" t="s">
        <v>448</v>
      </c>
    </row>
    <row r="14" spans="2:19" x14ac:dyDescent="0.25">
      <c r="B14" s="144" t="s">
        <v>37</v>
      </c>
      <c r="C14" s="145"/>
      <c r="D14" s="145"/>
      <c r="E14" s="145"/>
      <c r="F14" s="145"/>
      <c r="G14" s="145"/>
      <c r="H14" s="145"/>
      <c r="I14" s="145"/>
      <c r="J14" s="145"/>
      <c r="K14" s="145"/>
      <c r="L14" s="145"/>
      <c r="M14" s="145"/>
      <c r="N14" s="145"/>
      <c r="O14" s="145"/>
      <c r="P14" s="146"/>
      <c r="R14" s="11" t="s">
        <v>123</v>
      </c>
      <c r="S14" s="90" t="s">
        <v>449</v>
      </c>
    </row>
    <row r="15" spans="2:19" x14ac:dyDescent="0.25">
      <c r="B15" s="91"/>
      <c r="C15" s="138" t="s">
        <v>38</v>
      </c>
      <c r="D15" s="138"/>
      <c r="E15" s="138"/>
      <c r="F15" s="138"/>
      <c r="G15" s="138"/>
      <c r="H15" s="138"/>
      <c r="I15" s="138"/>
      <c r="J15" s="138"/>
      <c r="K15" s="138"/>
      <c r="L15" s="138"/>
      <c r="M15" s="138"/>
      <c r="N15" s="138"/>
      <c r="O15" s="138"/>
      <c r="P15" s="147"/>
      <c r="R15" s="11" t="s">
        <v>431</v>
      </c>
      <c r="S15" s="90" t="s">
        <v>465</v>
      </c>
    </row>
    <row r="16" spans="2:19" x14ac:dyDescent="0.25">
      <c r="B16" s="91"/>
      <c r="C16" s="94"/>
      <c r="D16" s="139" t="s">
        <v>42</v>
      </c>
      <c r="E16" s="139"/>
      <c r="F16" s="139"/>
      <c r="G16" s="139"/>
      <c r="H16" s="139"/>
      <c r="I16" s="139"/>
      <c r="J16" s="139"/>
      <c r="K16" s="139"/>
      <c r="L16" s="139"/>
      <c r="M16" s="139"/>
      <c r="N16" s="139"/>
      <c r="O16" s="139"/>
      <c r="P16" s="140"/>
      <c r="R16" s="11" t="s">
        <v>432</v>
      </c>
      <c r="S16" s="90" t="s">
        <v>466</v>
      </c>
    </row>
    <row r="17" spans="2:19" x14ac:dyDescent="0.25">
      <c r="B17" s="91"/>
      <c r="C17" s="94"/>
      <c r="D17" s="95" t="s">
        <v>47</v>
      </c>
      <c r="E17" s="95"/>
      <c r="F17" s="95"/>
      <c r="G17" s="95"/>
      <c r="H17" s="95"/>
      <c r="I17" s="95"/>
      <c r="J17" s="95"/>
      <c r="K17" s="95"/>
      <c r="L17" s="95"/>
      <c r="M17" s="95"/>
      <c r="N17" s="95"/>
      <c r="O17" s="95"/>
      <c r="P17" s="96"/>
      <c r="R17" s="11" t="s">
        <v>120</v>
      </c>
      <c r="S17" s="90" t="s">
        <v>450</v>
      </c>
    </row>
    <row r="18" spans="2:19" x14ac:dyDescent="0.25">
      <c r="B18" s="91"/>
      <c r="C18" s="92"/>
      <c r="D18" s="139" t="s">
        <v>48</v>
      </c>
      <c r="E18" s="139"/>
      <c r="F18" s="139"/>
      <c r="G18" s="139"/>
      <c r="H18" s="139"/>
      <c r="I18" s="139"/>
      <c r="J18" s="139"/>
      <c r="K18" s="139"/>
      <c r="L18" s="139"/>
      <c r="M18" s="139"/>
      <c r="N18" s="139"/>
      <c r="O18" s="139"/>
      <c r="P18" s="140"/>
      <c r="R18" s="11" t="s">
        <v>126</v>
      </c>
      <c r="S18" s="90" t="s">
        <v>452</v>
      </c>
    </row>
    <row r="19" spans="2:19" x14ac:dyDescent="0.25">
      <c r="B19" s="91"/>
      <c r="C19" s="92"/>
      <c r="D19" s="139" t="s">
        <v>49</v>
      </c>
      <c r="E19" s="139"/>
      <c r="F19" s="139"/>
      <c r="G19" s="139"/>
      <c r="H19" s="139"/>
      <c r="I19" s="139"/>
      <c r="J19" s="139"/>
      <c r="K19" s="139"/>
      <c r="L19" s="139"/>
      <c r="M19" s="139"/>
      <c r="N19" s="139"/>
      <c r="O19" s="139"/>
      <c r="P19" s="140"/>
      <c r="R19" s="11" t="s">
        <v>433</v>
      </c>
      <c r="S19" s="90" t="s">
        <v>467</v>
      </c>
    </row>
    <row r="20" spans="2:19" x14ac:dyDescent="0.25">
      <c r="B20" s="91"/>
      <c r="C20" s="92"/>
      <c r="D20" s="139" t="s">
        <v>50</v>
      </c>
      <c r="E20" s="139"/>
      <c r="F20" s="139"/>
      <c r="G20" s="139"/>
      <c r="H20" s="139"/>
      <c r="I20" s="139"/>
      <c r="J20" s="139"/>
      <c r="K20" s="139"/>
      <c r="L20" s="139"/>
      <c r="M20" s="139"/>
      <c r="N20" s="139"/>
      <c r="O20" s="139"/>
      <c r="P20" s="140"/>
      <c r="R20" s="11" t="s">
        <v>434</v>
      </c>
      <c r="S20" s="90" t="s">
        <v>468</v>
      </c>
    </row>
    <row r="21" spans="2:19" x14ac:dyDescent="0.25">
      <c r="B21" s="91"/>
      <c r="C21" s="92"/>
      <c r="D21" s="139" t="s">
        <v>51</v>
      </c>
      <c r="E21" s="139"/>
      <c r="F21" s="139"/>
      <c r="G21" s="139"/>
      <c r="H21" s="139"/>
      <c r="I21" s="139"/>
      <c r="J21" s="139"/>
      <c r="K21" s="139"/>
      <c r="L21" s="139"/>
      <c r="M21" s="139"/>
      <c r="N21" s="139"/>
      <c r="O21" s="139"/>
      <c r="P21" s="140"/>
      <c r="R21" s="11" t="s">
        <v>435</v>
      </c>
      <c r="S21" s="90" t="s">
        <v>100</v>
      </c>
    </row>
    <row r="22" spans="2:19" x14ac:dyDescent="0.25">
      <c r="B22" s="91"/>
      <c r="C22" s="92"/>
      <c r="D22" s="139" t="s">
        <v>52</v>
      </c>
      <c r="E22" s="139"/>
      <c r="F22" s="139"/>
      <c r="G22" s="139"/>
      <c r="H22" s="139"/>
      <c r="I22" s="139"/>
      <c r="J22" s="139"/>
      <c r="K22" s="139"/>
      <c r="L22" s="139"/>
      <c r="M22" s="139"/>
      <c r="N22" s="139"/>
      <c r="O22" s="139"/>
      <c r="P22" s="140"/>
      <c r="R22" s="11" t="s">
        <v>436</v>
      </c>
      <c r="S22" s="90" t="s">
        <v>471</v>
      </c>
    </row>
    <row r="23" spans="2:19" x14ac:dyDescent="0.25">
      <c r="B23" s="91"/>
      <c r="C23" s="92"/>
      <c r="D23" s="139" t="s">
        <v>53</v>
      </c>
      <c r="E23" s="139"/>
      <c r="F23" s="139"/>
      <c r="G23" s="139"/>
      <c r="H23" s="139"/>
      <c r="I23" s="139"/>
      <c r="J23" s="139"/>
      <c r="K23" s="139"/>
      <c r="L23" s="139"/>
      <c r="M23" s="139"/>
      <c r="N23" s="139"/>
      <c r="O23" s="139"/>
      <c r="P23" s="140"/>
      <c r="R23" s="11" t="s">
        <v>437</v>
      </c>
      <c r="S23" s="90" t="s">
        <v>472</v>
      </c>
    </row>
    <row r="24" spans="2:19" x14ac:dyDescent="0.25">
      <c r="B24" s="91"/>
      <c r="C24" s="92"/>
      <c r="D24" s="139" t="s">
        <v>54</v>
      </c>
      <c r="E24" s="139"/>
      <c r="F24" s="139"/>
      <c r="G24" s="139"/>
      <c r="H24" s="139"/>
      <c r="I24" s="139"/>
      <c r="J24" s="139"/>
      <c r="K24" s="139"/>
      <c r="L24" s="139"/>
      <c r="M24" s="139"/>
      <c r="N24" s="139"/>
      <c r="O24" s="139"/>
      <c r="P24" s="140"/>
      <c r="R24" s="11" t="s">
        <v>98</v>
      </c>
      <c r="S24" s="90" t="s">
        <v>99</v>
      </c>
    </row>
    <row r="25" spans="2:19" x14ac:dyDescent="0.25">
      <c r="B25" s="91"/>
      <c r="C25" s="92"/>
      <c r="D25" s="139" t="s">
        <v>55</v>
      </c>
      <c r="E25" s="139"/>
      <c r="F25" s="139"/>
      <c r="G25" s="139"/>
      <c r="H25" s="139"/>
      <c r="I25" s="139"/>
      <c r="J25" s="139"/>
      <c r="K25" s="139"/>
      <c r="L25" s="139"/>
      <c r="M25" s="139"/>
      <c r="N25" s="139"/>
      <c r="O25" s="139"/>
      <c r="P25" s="140"/>
      <c r="R25" s="11" t="s">
        <v>125</v>
      </c>
      <c r="S25" s="90" t="s">
        <v>451</v>
      </c>
    </row>
    <row r="26" spans="2:19" x14ac:dyDescent="0.25">
      <c r="B26" s="91"/>
      <c r="C26" s="92"/>
      <c r="D26" s="139" t="s">
        <v>56</v>
      </c>
      <c r="E26" s="139"/>
      <c r="F26" s="139"/>
      <c r="G26" s="139"/>
      <c r="H26" s="139"/>
      <c r="I26" s="139"/>
      <c r="J26" s="139"/>
      <c r="K26" s="139"/>
      <c r="L26" s="139"/>
      <c r="M26" s="139"/>
      <c r="N26" s="139"/>
      <c r="O26" s="139"/>
      <c r="P26" s="140"/>
      <c r="R26" s="11" t="s">
        <v>438</v>
      </c>
      <c r="S26" s="90" t="s">
        <v>473</v>
      </c>
    </row>
    <row r="27" spans="2:19" x14ac:dyDescent="0.25">
      <c r="B27" s="91"/>
      <c r="C27" s="92"/>
      <c r="D27" s="92"/>
      <c r="E27" s="92"/>
      <c r="F27" s="92"/>
      <c r="G27" s="92"/>
      <c r="H27" s="92"/>
      <c r="I27" s="92"/>
      <c r="J27" s="92"/>
      <c r="K27" s="92"/>
      <c r="L27" s="92"/>
      <c r="M27" s="92"/>
      <c r="N27" s="92"/>
      <c r="O27" s="92"/>
      <c r="P27" s="93"/>
      <c r="R27" s="11" t="s">
        <v>439</v>
      </c>
      <c r="S27" s="90" t="s">
        <v>474</v>
      </c>
    </row>
    <row r="28" spans="2:19" x14ac:dyDescent="0.25">
      <c r="B28" s="91"/>
      <c r="C28" s="138" t="s">
        <v>39</v>
      </c>
      <c r="D28" s="138"/>
      <c r="E28" s="138"/>
      <c r="F28" s="138"/>
      <c r="G28" s="138"/>
      <c r="H28" s="138"/>
      <c r="I28" s="138"/>
      <c r="J28" s="138"/>
      <c r="K28" s="138"/>
      <c r="L28" s="138"/>
      <c r="M28" s="138"/>
      <c r="N28" s="138"/>
      <c r="O28" s="138"/>
      <c r="P28" s="147"/>
      <c r="R28" s="11" t="s">
        <v>440</v>
      </c>
      <c r="S28" s="90" t="s">
        <v>475</v>
      </c>
    </row>
    <row r="29" spans="2:19" x14ac:dyDescent="0.25">
      <c r="B29" s="91"/>
      <c r="C29" s="92"/>
      <c r="D29" s="139" t="s">
        <v>60</v>
      </c>
      <c r="E29" s="139"/>
      <c r="F29" s="139"/>
      <c r="G29" s="139"/>
      <c r="H29" s="139"/>
      <c r="I29" s="139"/>
      <c r="J29" s="139"/>
      <c r="K29" s="139"/>
      <c r="L29" s="139"/>
      <c r="M29" s="139"/>
      <c r="N29" s="139"/>
      <c r="O29" s="139"/>
      <c r="P29" s="140"/>
      <c r="R29" s="11" t="s">
        <v>441</v>
      </c>
      <c r="S29" s="90" t="s">
        <v>476</v>
      </c>
    </row>
    <row r="30" spans="2:19" x14ac:dyDescent="0.25">
      <c r="B30" s="91"/>
      <c r="C30" s="92"/>
      <c r="D30" s="139" t="s">
        <v>45</v>
      </c>
      <c r="E30" s="139"/>
      <c r="F30" s="139"/>
      <c r="G30" s="139"/>
      <c r="H30" s="139"/>
      <c r="I30" s="139"/>
      <c r="J30" s="139"/>
      <c r="K30" s="139"/>
      <c r="L30" s="139"/>
      <c r="M30" s="139"/>
      <c r="N30" s="139"/>
      <c r="O30" s="139"/>
      <c r="P30" s="140"/>
      <c r="R30" s="11" t="s">
        <v>94</v>
      </c>
      <c r="S30" s="90" t="s">
        <v>97</v>
      </c>
    </row>
    <row r="31" spans="2:19" x14ac:dyDescent="0.25">
      <c r="B31" s="91"/>
      <c r="C31" s="92"/>
      <c r="D31" s="139" t="s">
        <v>57</v>
      </c>
      <c r="E31" s="139"/>
      <c r="F31" s="139"/>
      <c r="G31" s="139"/>
      <c r="H31" s="139"/>
      <c r="I31" s="139"/>
      <c r="J31" s="139"/>
      <c r="K31" s="139"/>
      <c r="L31" s="139"/>
      <c r="M31" s="139"/>
      <c r="N31" s="139"/>
      <c r="O31" s="139"/>
      <c r="P31" s="140"/>
      <c r="R31" s="11" t="s">
        <v>101</v>
      </c>
      <c r="S31" s="90" t="s">
        <v>102</v>
      </c>
    </row>
    <row r="32" spans="2:19" x14ac:dyDescent="0.25">
      <c r="B32" s="91"/>
      <c r="C32" s="92"/>
      <c r="D32" s="139" t="s">
        <v>61</v>
      </c>
      <c r="E32" s="139"/>
      <c r="F32" s="139"/>
      <c r="G32" s="139"/>
      <c r="H32" s="139"/>
      <c r="I32" s="139"/>
      <c r="J32" s="139"/>
      <c r="K32" s="139"/>
      <c r="L32" s="139"/>
      <c r="M32" s="139"/>
      <c r="N32" s="139"/>
      <c r="O32" s="139"/>
      <c r="P32" s="140"/>
      <c r="R32" s="11" t="s">
        <v>442</v>
      </c>
      <c r="S32" s="90" t="s">
        <v>477</v>
      </c>
    </row>
    <row r="33" spans="2:19" ht="24" customHeight="1" x14ac:dyDescent="0.25">
      <c r="B33" s="91"/>
      <c r="C33" s="92"/>
      <c r="D33" s="150" t="s">
        <v>58</v>
      </c>
      <c r="E33" s="150"/>
      <c r="F33" s="150"/>
      <c r="G33" s="150"/>
      <c r="H33" s="150"/>
      <c r="I33" s="150"/>
      <c r="J33" s="150"/>
      <c r="K33" s="150"/>
      <c r="L33" s="150"/>
      <c r="M33" s="150"/>
      <c r="N33" s="150"/>
      <c r="O33" s="150"/>
      <c r="P33" s="151"/>
      <c r="R33" s="11" t="s">
        <v>124</v>
      </c>
      <c r="S33" s="90" t="s">
        <v>478</v>
      </c>
    </row>
    <row r="34" spans="2:19" ht="15.75" thickBot="1" x14ac:dyDescent="0.3">
      <c r="B34" s="97"/>
      <c r="C34" s="98"/>
      <c r="D34" s="148" t="s">
        <v>59</v>
      </c>
      <c r="E34" s="148"/>
      <c r="F34" s="148"/>
      <c r="G34" s="148"/>
      <c r="H34" s="148"/>
      <c r="I34" s="148"/>
      <c r="J34" s="148"/>
      <c r="K34" s="148"/>
      <c r="L34" s="148"/>
      <c r="M34" s="148"/>
      <c r="N34" s="148"/>
      <c r="O34" s="148"/>
      <c r="P34" s="149"/>
      <c r="R34" s="11" t="s">
        <v>443</v>
      </c>
      <c r="S34" s="90" t="s">
        <v>479</v>
      </c>
    </row>
    <row r="35" spans="2:19" x14ac:dyDescent="0.25">
      <c r="R35" s="11" t="s">
        <v>114</v>
      </c>
      <c r="S35" s="90" t="s">
        <v>480</v>
      </c>
    </row>
    <row r="36" spans="2:19" x14ac:dyDescent="0.25">
      <c r="R36" s="11" t="s">
        <v>444</v>
      </c>
      <c r="S36" s="90" t="s">
        <v>487</v>
      </c>
    </row>
    <row r="37" spans="2:19" x14ac:dyDescent="0.25">
      <c r="R37" s="11" t="s">
        <v>445</v>
      </c>
      <c r="S37" s="90" t="s">
        <v>488</v>
      </c>
    </row>
    <row r="38" spans="2:19" ht="12.75" customHeight="1" x14ac:dyDescent="0.25">
      <c r="D38" s="99"/>
      <c r="E38" s="99"/>
      <c r="F38" s="99"/>
      <c r="G38" s="99"/>
      <c r="H38" s="99"/>
      <c r="I38" s="99"/>
      <c r="J38" s="99"/>
      <c r="K38" s="99"/>
      <c r="L38" s="99"/>
      <c r="M38" s="99"/>
      <c r="N38" s="99"/>
      <c r="R38" s="11"/>
      <c r="S38" s="11"/>
    </row>
    <row r="39" spans="2:19" x14ac:dyDescent="0.25">
      <c r="D39" s="99"/>
      <c r="E39" s="99"/>
      <c r="F39" s="99"/>
      <c r="G39" s="99"/>
      <c r="H39" s="99"/>
      <c r="I39" s="99"/>
      <c r="J39" s="99"/>
      <c r="K39" s="99"/>
      <c r="L39" s="99"/>
      <c r="M39" s="99"/>
      <c r="N39" s="99"/>
      <c r="R39" s="11"/>
      <c r="S39" s="11"/>
    </row>
    <row r="40" spans="2:19" x14ac:dyDescent="0.25">
      <c r="D40" s="99"/>
      <c r="E40" s="99"/>
      <c r="F40" s="99"/>
      <c r="G40" s="99"/>
      <c r="H40" s="99"/>
      <c r="I40" s="99"/>
      <c r="J40" s="99"/>
      <c r="K40" s="99"/>
      <c r="L40" s="99"/>
      <c r="M40" s="99"/>
      <c r="N40" s="99"/>
      <c r="R40" s="11"/>
      <c r="S40" s="11"/>
    </row>
    <row r="41" spans="2:19" x14ac:dyDescent="0.25">
      <c r="D41" s="99"/>
      <c r="E41" s="99"/>
      <c r="F41" s="99"/>
      <c r="G41" s="99"/>
      <c r="H41" s="99"/>
      <c r="I41" s="99"/>
      <c r="J41" s="99"/>
      <c r="K41" s="99"/>
      <c r="L41" s="99"/>
      <c r="M41" s="99"/>
      <c r="N41" s="99"/>
      <c r="R41" s="11"/>
      <c r="S41" s="11"/>
    </row>
    <row r="42" spans="2:19" x14ac:dyDescent="0.25">
      <c r="D42" s="99"/>
      <c r="E42" s="99"/>
      <c r="F42" s="99"/>
      <c r="G42" s="99"/>
      <c r="H42" s="99"/>
      <c r="I42" s="99"/>
      <c r="J42" s="99"/>
      <c r="K42" s="99"/>
      <c r="L42" s="99"/>
      <c r="M42" s="99"/>
      <c r="N42" s="99"/>
      <c r="R42" s="11"/>
      <c r="S42" s="11"/>
    </row>
    <row r="43" spans="2:19" x14ac:dyDescent="0.25">
      <c r="D43" s="99"/>
      <c r="E43" s="99"/>
      <c r="F43" s="99"/>
      <c r="G43" s="99"/>
      <c r="H43" s="99"/>
      <c r="I43" s="99"/>
      <c r="J43" s="99"/>
      <c r="K43" s="99"/>
      <c r="L43" s="99"/>
      <c r="M43" s="99"/>
      <c r="N43" s="99"/>
      <c r="R43" s="11"/>
      <c r="S43" s="11"/>
    </row>
    <row r="44" spans="2:19" x14ac:dyDescent="0.25">
      <c r="D44" s="99"/>
      <c r="E44" s="99"/>
      <c r="F44" s="99"/>
      <c r="G44" s="99"/>
      <c r="H44" s="99"/>
      <c r="I44" s="99"/>
      <c r="J44" s="99"/>
      <c r="K44" s="99"/>
      <c r="L44" s="99"/>
      <c r="M44" s="99"/>
      <c r="N44" s="99"/>
      <c r="R44" s="11"/>
      <c r="S44" s="11"/>
    </row>
    <row r="45" spans="2:19" x14ac:dyDescent="0.25">
      <c r="D45" s="99"/>
      <c r="E45" s="99"/>
      <c r="F45" s="99"/>
      <c r="G45" s="99"/>
      <c r="H45" s="99"/>
      <c r="I45" s="99"/>
      <c r="J45" s="99"/>
      <c r="K45" s="99"/>
      <c r="L45" s="99"/>
      <c r="M45" s="99"/>
      <c r="N45" s="99"/>
      <c r="R45" s="11"/>
      <c r="S45" s="11"/>
    </row>
    <row r="46" spans="2:19" x14ac:dyDescent="0.25">
      <c r="D46" s="99"/>
      <c r="E46" s="99"/>
      <c r="F46" s="99"/>
      <c r="G46" s="99"/>
      <c r="H46" s="99"/>
      <c r="I46" s="99"/>
      <c r="J46" s="99"/>
      <c r="K46" s="99"/>
      <c r="L46" s="99"/>
      <c r="M46" s="99"/>
      <c r="N46" s="99"/>
      <c r="R46" s="11"/>
      <c r="S46" s="11"/>
    </row>
    <row r="47" spans="2:19" x14ac:dyDescent="0.25">
      <c r="D47" s="99"/>
      <c r="E47" s="99"/>
      <c r="F47" s="99"/>
      <c r="G47" s="99"/>
      <c r="H47" s="99"/>
      <c r="I47" s="99"/>
      <c r="J47" s="99"/>
      <c r="K47" s="99"/>
      <c r="L47" s="99"/>
      <c r="M47" s="99"/>
      <c r="N47" s="99"/>
      <c r="R47" s="11"/>
      <c r="S47" s="11"/>
    </row>
    <row r="48" spans="2:19" x14ac:dyDescent="0.25">
      <c r="D48" s="99"/>
      <c r="E48" s="99"/>
      <c r="F48" s="99"/>
      <c r="G48" s="99"/>
      <c r="H48" s="99"/>
      <c r="I48" s="99"/>
      <c r="J48" s="99"/>
      <c r="K48" s="99"/>
      <c r="L48" s="99"/>
      <c r="M48" s="99"/>
      <c r="N48" s="99"/>
      <c r="R48" s="11"/>
      <c r="S48" s="11"/>
    </row>
    <row r="49" spans="4:19" x14ac:dyDescent="0.25">
      <c r="D49" s="99"/>
      <c r="E49" s="99"/>
      <c r="F49" s="99"/>
      <c r="G49" s="99"/>
      <c r="H49" s="99"/>
      <c r="I49" s="99"/>
      <c r="J49" s="99"/>
      <c r="K49" s="99"/>
      <c r="L49" s="99"/>
      <c r="M49" s="99"/>
      <c r="N49" s="99"/>
      <c r="R49" s="11"/>
      <c r="S49" s="11"/>
    </row>
    <row r="50" spans="4:19" x14ac:dyDescent="0.25">
      <c r="D50" s="99"/>
      <c r="E50" s="99"/>
      <c r="F50" s="99"/>
      <c r="G50" s="99"/>
      <c r="H50" s="99"/>
      <c r="I50" s="99"/>
      <c r="J50" s="99"/>
      <c r="K50" s="99"/>
      <c r="L50" s="99"/>
      <c r="M50" s="99"/>
      <c r="N50" s="99"/>
      <c r="R50" s="11"/>
      <c r="S50" s="11"/>
    </row>
    <row r="51" spans="4:19" x14ac:dyDescent="0.25">
      <c r="D51" s="99"/>
      <c r="E51" s="99"/>
      <c r="F51" s="99"/>
      <c r="G51" s="99"/>
      <c r="H51" s="99"/>
      <c r="I51" s="99"/>
      <c r="J51" s="99"/>
      <c r="K51" s="99"/>
      <c r="L51" s="99"/>
      <c r="M51" s="99"/>
      <c r="N51" s="99"/>
      <c r="R51" s="11"/>
      <c r="S51" s="11"/>
    </row>
    <row r="52" spans="4:19" x14ac:dyDescent="0.25">
      <c r="D52" s="99"/>
      <c r="E52" s="99"/>
      <c r="F52" s="99"/>
      <c r="G52" s="99"/>
      <c r="H52" s="99"/>
      <c r="I52" s="99"/>
      <c r="J52" s="99"/>
      <c r="K52" s="99"/>
      <c r="L52" s="99"/>
      <c r="M52" s="99"/>
      <c r="N52" s="99"/>
      <c r="R52" s="11"/>
      <c r="S52" s="11"/>
    </row>
    <row r="53" spans="4:19" x14ac:dyDescent="0.25">
      <c r="D53" s="99"/>
      <c r="E53" s="99"/>
      <c r="F53" s="99"/>
      <c r="G53" s="99"/>
      <c r="H53" s="99"/>
      <c r="I53" s="99"/>
      <c r="J53" s="99"/>
      <c r="K53" s="99"/>
      <c r="L53" s="99"/>
      <c r="M53" s="99"/>
      <c r="N53" s="99"/>
      <c r="R53" s="11"/>
      <c r="S53" s="11"/>
    </row>
    <row r="54" spans="4:19" x14ac:dyDescent="0.25">
      <c r="D54" s="99"/>
      <c r="E54" s="99"/>
      <c r="F54" s="99"/>
      <c r="G54" s="99"/>
      <c r="H54" s="99"/>
      <c r="I54" s="99"/>
      <c r="J54" s="99"/>
      <c r="K54" s="99"/>
      <c r="L54" s="99"/>
      <c r="M54" s="99"/>
      <c r="N54" s="99"/>
      <c r="R54" s="11"/>
      <c r="S54" s="90"/>
    </row>
    <row r="55" spans="4:19" x14ac:dyDescent="0.25">
      <c r="D55" s="99"/>
      <c r="E55" s="99"/>
      <c r="F55" s="99"/>
      <c r="G55" s="99"/>
      <c r="H55" s="99"/>
      <c r="I55" s="99"/>
      <c r="J55" s="99"/>
      <c r="K55" s="99"/>
      <c r="L55" s="99"/>
      <c r="M55" s="99"/>
      <c r="N55" s="99"/>
      <c r="R55" s="11"/>
      <c r="S55" s="90"/>
    </row>
    <row r="56" spans="4:19" x14ac:dyDescent="0.25">
      <c r="D56" s="99"/>
      <c r="E56" s="99"/>
      <c r="F56" s="99"/>
      <c r="G56" s="99"/>
      <c r="H56" s="99"/>
      <c r="I56" s="99"/>
      <c r="J56" s="99"/>
      <c r="K56" s="99"/>
      <c r="L56" s="99"/>
      <c r="M56" s="99"/>
      <c r="N56" s="99"/>
      <c r="R56" s="11"/>
      <c r="S56" s="90"/>
    </row>
    <row r="57" spans="4:19" x14ac:dyDescent="0.25">
      <c r="D57" s="99"/>
      <c r="E57" s="99"/>
      <c r="F57" s="99"/>
      <c r="G57" s="99"/>
      <c r="H57" s="99"/>
      <c r="I57" s="99"/>
      <c r="J57" s="99"/>
      <c r="K57" s="99"/>
      <c r="L57" s="99"/>
      <c r="M57" s="99"/>
      <c r="N57" s="99"/>
      <c r="R57" s="11"/>
      <c r="S57" s="90"/>
    </row>
    <row r="58" spans="4:19" x14ac:dyDescent="0.25">
      <c r="D58" s="99"/>
      <c r="E58" s="99"/>
      <c r="F58" s="99"/>
      <c r="G58" s="99"/>
      <c r="H58" s="99"/>
      <c r="I58" s="99"/>
      <c r="J58" s="99"/>
      <c r="K58" s="99"/>
      <c r="L58" s="99"/>
      <c r="M58" s="99"/>
      <c r="N58" s="99"/>
      <c r="R58" s="11"/>
      <c r="S58" s="90"/>
    </row>
    <row r="59" spans="4:19" x14ac:dyDescent="0.25">
      <c r="D59" s="99"/>
      <c r="E59" s="99"/>
      <c r="F59" s="99"/>
      <c r="G59" s="99"/>
      <c r="H59" s="99"/>
      <c r="I59" s="99"/>
      <c r="J59" s="99"/>
      <c r="K59" s="99"/>
      <c r="L59" s="99"/>
      <c r="M59" s="99"/>
      <c r="N59" s="99"/>
      <c r="R59" s="11"/>
      <c r="S59" s="90"/>
    </row>
    <row r="60" spans="4:19" x14ac:dyDescent="0.25">
      <c r="D60" s="99"/>
      <c r="E60" s="99"/>
      <c r="F60" s="99"/>
      <c r="G60" s="99"/>
      <c r="H60" s="99"/>
      <c r="I60" s="99"/>
      <c r="J60" s="99"/>
      <c r="K60" s="99"/>
      <c r="L60" s="99"/>
      <c r="M60" s="99"/>
      <c r="N60" s="99"/>
      <c r="R60" s="11"/>
      <c r="S60" s="90"/>
    </row>
    <row r="61" spans="4:19" x14ac:dyDescent="0.25">
      <c r="D61" s="99"/>
      <c r="E61" s="99"/>
      <c r="F61" s="99"/>
      <c r="G61" s="99"/>
      <c r="H61" s="99"/>
      <c r="I61" s="99"/>
      <c r="J61" s="99"/>
      <c r="K61" s="99"/>
      <c r="L61" s="99"/>
      <c r="M61" s="99"/>
      <c r="N61" s="99"/>
      <c r="R61" s="11"/>
      <c r="S61" s="90"/>
    </row>
    <row r="62" spans="4:19" x14ac:dyDescent="0.25">
      <c r="D62" s="99"/>
      <c r="E62" s="99"/>
      <c r="F62" s="99"/>
      <c r="G62" s="99"/>
      <c r="H62" s="99"/>
      <c r="I62" s="99"/>
      <c r="J62" s="99"/>
      <c r="K62" s="99"/>
      <c r="L62" s="99"/>
      <c r="M62" s="99"/>
      <c r="N62" s="99"/>
      <c r="R62" s="11"/>
      <c r="S62" s="90"/>
    </row>
    <row r="63" spans="4:19" x14ac:dyDescent="0.25">
      <c r="D63" s="99"/>
      <c r="E63" s="99"/>
      <c r="F63" s="99"/>
      <c r="G63" s="99"/>
      <c r="H63" s="99"/>
      <c r="I63" s="99"/>
      <c r="J63" s="99"/>
      <c r="K63" s="99"/>
      <c r="L63" s="99"/>
      <c r="M63" s="99"/>
      <c r="N63" s="99"/>
      <c r="R63" s="11"/>
      <c r="S63" s="11"/>
    </row>
    <row r="64" spans="4:19" x14ac:dyDescent="0.25">
      <c r="D64" s="99"/>
      <c r="E64" s="99"/>
      <c r="F64" s="99"/>
      <c r="G64" s="99"/>
      <c r="H64" s="99"/>
      <c r="I64" s="99"/>
      <c r="J64" s="99"/>
      <c r="K64" s="99"/>
      <c r="L64" s="99"/>
      <c r="M64" s="99"/>
      <c r="N64" s="99"/>
      <c r="R64" s="11"/>
      <c r="S64" s="11"/>
    </row>
    <row r="65" spans="4:19" x14ac:dyDescent="0.25">
      <c r="D65" s="99"/>
      <c r="E65" s="99"/>
      <c r="F65" s="99"/>
      <c r="G65" s="99"/>
      <c r="H65" s="99"/>
      <c r="I65" s="99"/>
      <c r="J65" s="99"/>
      <c r="K65" s="99"/>
      <c r="L65" s="99"/>
      <c r="M65" s="99"/>
      <c r="N65" s="99"/>
      <c r="R65" s="11"/>
      <c r="S65" s="11"/>
    </row>
    <row r="66" spans="4:19" x14ac:dyDescent="0.25">
      <c r="D66" s="99"/>
      <c r="E66" s="99"/>
      <c r="F66" s="99"/>
      <c r="G66" s="99"/>
      <c r="H66" s="99"/>
      <c r="I66" s="99"/>
      <c r="J66" s="99"/>
      <c r="K66" s="99"/>
      <c r="L66" s="99"/>
      <c r="M66" s="99"/>
      <c r="N66" s="99"/>
    </row>
    <row r="67" spans="4:19" x14ac:dyDescent="0.25">
      <c r="D67" s="99"/>
      <c r="E67" s="99"/>
      <c r="F67" s="99"/>
      <c r="G67" s="99"/>
      <c r="H67" s="99"/>
      <c r="I67" s="99"/>
      <c r="J67" s="99"/>
      <c r="K67" s="99"/>
      <c r="L67" s="99"/>
      <c r="M67" s="99"/>
      <c r="N67" s="99"/>
    </row>
    <row r="68" spans="4:19" x14ac:dyDescent="0.25">
      <c r="D68" s="99"/>
      <c r="E68" s="99"/>
      <c r="F68" s="99"/>
      <c r="G68" s="99"/>
      <c r="H68" s="99"/>
      <c r="I68" s="99"/>
      <c r="J68" s="99"/>
      <c r="K68" s="99"/>
      <c r="L68" s="99"/>
      <c r="M68" s="99"/>
      <c r="N68" s="99"/>
    </row>
    <row r="69" spans="4:19" x14ac:dyDescent="0.25">
      <c r="D69" s="99"/>
      <c r="E69" s="99"/>
      <c r="F69" s="99"/>
      <c r="G69" s="99"/>
      <c r="H69" s="99"/>
      <c r="I69" s="99"/>
      <c r="J69" s="99"/>
      <c r="K69" s="99"/>
      <c r="L69" s="99"/>
      <c r="M69" s="99"/>
      <c r="N69" s="99"/>
    </row>
    <row r="70" spans="4:19" x14ac:dyDescent="0.25">
      <c r="D70" s="99"/>
      <c r="E70" s="99"/>
      <c r="F70" s="99"/>
      <c r="G70" s="99"/>
      <c r="H70" s="99"/>
      <c r="I70" s="99"/>
      <c r="J70" s="99"/>
      <c r="K70" s="99"/>
      <c r="L70" s="99"/>
      <c r="M70" s="99"/>
      <c r="N70" s="99"/>
    </row>
    <row r="71" spans="4:19" x14ac:dyDescent="0.25">
      <c r="D71" s="99"/>
      <c r="E71" s="99"/>
      <c r="F71" s="99"/>
      <c r="G71" s="99"/>
      <c r="H71" s="99"/>
      <c r="I71" s="99"/>
      <c r="J71" s="99"/>
      <c r="K71" s="99"/>
      <c r="L71" s="99"/>
      <c r="M71" s="99"/>
      <c r="N71" s="99"/>
    </row>
    <row r="72" spans="4:19" x14ac:dyDescent="0.25">
      <c r="D72" s="99"/>
      <c r="E72" s="99"/>
      <c r="F72" s="99"/>
      <c r="G72" s="99"/>
      <c r="H72" s="99"/>
      <c r="I72" s="99"/>
      <c r="J72" s="99"/>
      <c r="K72" s="99"/>
      <c r="L72" s="99"/>
      <c r="M72" s="99"/>
      <c r="N72" s="99"/>
    </row>
    <row r="73" spans="4:19" x14ac:dyDescent="0.25">
      <c r="D73" s="99"/>
      <c r="E73" s="99"/>
      <c r="F73" s="99"/>
      <c r="G73" s="99"/>
      <c r="H73" s="99"/>
      <c r="I73" s="99"/>
      <c r="J73" s="99"/>
      <c r="K73" s="99"/>
      <c r="L73" s="99"/>
      <c r="M73" s="99"/>
      <c r="N73" s="99"/>
    </row>
    <row r="74" spans="4:19" x14ac:dyDescent="0.25">
      <c r="D74" s="99"/>
      <c r="E74" s="99"/>
      <c r="F74" s="99"/>
      <c r="G74" s="99"/>
      <c r="H74" s="99"/>
      <c r="I74" s="99"/>
      <c r="J74" s="99"/>
      <c r="K74" s="99"/>
      <c r="L74" s="99"/>
      <c r="M74" s="99"/>
      <c r="N74" s="99"/>
    </row>
    <row r="75" spans="4:19" x14ac:dyDescent="0.25">
      <c r="D75" s="99"/>
      <c r="E75" s="99"/>
      <c r="F75" s="99"/>
      <c r="G75" s="99"/>
      <c r="H75" s="99"/>
      <c r="I75" s="99"/>
      <c r="J75" s="99"/>
      <c r="K75" s="99"/>
      <c r="L75" s="99"/>
      <c r="M75" s="99"/>
      <c r="N75" s="99"/>
    </row>
    <row r="76" spans="4:19" x14ac:dyDescent="0.25">
      <c r="D76" s="99"/>
      <c r="E76" s="99"/>
      <c r="F76" s="99"/>
      <c r="G76" s="99"/>
      <c r="H76" s="99"/>
      <c r="I76" s="99"/>
      <c r="J76" s="99"/>
      <c r="K76" s="99"/>
      <c r="L76" s="99"/>
      <c r="M76" s="99"/>
      <c r="N76" s="99"/>
    </row>
    <row r="77" spans="4:19" x14ac:dyDescent="0.25">
      <c r="D77" s="99"/>
      <c r="E77" s="99"/>
      <c r="F77" s="99"/>
      <c r="G77" s="99"/>
      <c r="H77" s="99"/>
      <c r="I77" s="99"/>
      <c r="J77" s="99"/>
      <c r="K77" s="99"/>
      <c r="L77" s="99"/>
      <c r="M77" s="99"/>
      <c r="N77" s="99"/>
    </row>
    <row r="78" spans="4:19" x14ac:dyDescent="0.25">
      <c r="D78" s="99"/>
      <c r="E78" s="99"/>
      <c r="F78" s="99"/>
      <c r="G78" s="99"/>
      <c r="H78" s="99"/>
      <c r="I78" s="99"/>
      <c r="J78" s="99"/>
      <c r="K78" s="99"/>
      <c r="L78" s="99"/>
      <c r="M78" s="99"/>
      <c r="N78" s="99"/>
    </row>
    <row r="79" spans="4:19" x14ac:dyDescent="0.25">
      <c r="D79" s="99"/>
      <c r="E79" s="99"/>
      <c r="F79" s="99"/>
      <c r="G79" s="99"/>
      <c r="H79" s="99"/>
      <c r="I79" s="99"/>
      <c r="J79" s="99"/>
      <c r="K79" s="99"/>
      <c r="L79" s="99"/>
      <c r="M79" s="99"/>
      <c r="N79" s="99"/>
    </row>
    <row r="80" spans="4:19" x14ac:dyDescent="0.25">
      <c r="D80" s="99"/>
      <c r="E80" s="99"/>
      <c r="F80" s="99"/>
      <c r="G80" s="99"/>
      <c r="H80" s="99"/>
      <c r="I80" s="99"/>
      <c r="J80" s="99"/>
      <c r="K80" s="99"/>
      <c r="L80" s="99"/>
      <c r="M80" s="99"/>
      <c r="N80" s="99"/>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T10" sqref="T10"/>
    </sheetView>
  </sheetViews>
  <sheetFormatPr defaultRowHeight="15" x14ac:dyDescent="0.25"/>
  <cols>
    <col min="1" max="1" width="3.28515625" style="100" customWidth="1"/>
    <col min="2" max="2" width="6.140625" style="100" customWidth="1"/>
    <col min="3" max="3" width="7.7109375" style="100" customWidth="1"/>
    <col min="4" max="15" width="9.140625" style="100"/>
    <col min="16" max="16" width="10.5703125" style="100" customWidth="1"/>
    <col min="17" max="17" width="9.140625" style="100"/>
    <col min="18" max="18" width="53.42578125" style="100" customWidth="1"/>
    <col min="19" max="19" width="13.5703125" style="100" customWidth="1"/>
    <col min="20" max="20" width="10.140625" style="100" customWidth="1"/>
    <col min="21" max="16384" width="9.140625" style="100"/>
  </cols>
  <sheetData>
    <row r="1" spans="2:20" ht="15.75" thickBot="1" x14ac:dyDescent="0.3"/>
    <row r="2" spans="2:20" ht="13.5" customHeight="1" x14ac:dyDescent="0.25">
      <c r="B2" s="163" t="s">
        <v>32</v>
      </c>
      <c r="C2" s="164"/>
      <c r="D2" s="164"/>
      <c r="E2" s="164"/>
      <c r="F2" s="164"/>
      <c r="G2" s="164"/>
      <c r="H2" s="164"/>
      <c r="I2" s="164"/>
      <c r="J2" s="164"/>
      <c r="K2" s="164"/>
      <c r="L2" s="164"/>
      <c r="M2" s="164"/>
      <c r="N2" s="164"/>
      <c r="O2" s="164"/>
      <c r="P2" s="165"/>
      <c r="R2" s="59" t="s">
        <v>109</v>
      </c>
      <c r="S2" s="90" t="s">
        <v>90</v>
      </c>
      <c r="T2" s="56" t="s">
        <v>455</v>
      </c>
    </row>
    <row r="3" spans="2:20" ht="13.5" customHeight="1" x14ac:dyDescent="0.25">
      <c r="B3" s="160" t="s">
        <v>33</v>
      </c>
      <c r="C3" s="161"/>
      <c r="D3" s="161"/>
      <c r="E3" s="161"/>
      <c r="F3" s="161"/>
      <c r="G3" s="161"/>
      <c r="H3" s="161"/>
      <c r="I3" s="161"/>
      <c r="J3" s="161"/>
      <c r="K3" s="161"/>
      <c r="L3" s="161"/>
      <c r="M3" s="161"/>
      <c r="N3" s="161"/>
      <c r="O3" s="161"/>
      <c r="P3" s="162"/>
      <c r="R3" s="59" t="s">
        <v>107</v>
      </c>
      <c r="S3" s="90" t="s">
        <v>456</v>
      </c>
      <c r="T3" s="56" t="s">
        <v>457</v>
      </c>
    </row>
    <row r="4" spans="2:20" ht="13.5" customHeight="1" x14ac:dyDescent="0.25">
      <c r="B4" s="101"/>
      <c r="C4" s="156" t="s">
        <v>34</v>
      </c>
      <c r="D4" s="156"/>
      <c r="E4" s="156"/>
      <c r="F4" s="156"/>
      <c r="G4" s="156"/>
      <c r="H4" s="156"/>
      <c r="I4" s="156"/>
      <c r="J4" s="156"/>
      <c r="K4" s="156"/>
      <c r="L4" s="156"/>
      <c r="M4" s="156"/>
      <c r="N4" s="156"/>
      <c r="O4" s="156"/>
      <c r="P4" s="157"/>
      <c r="R4" s="59" t="s">
        <v>127</v>
      </c>
      <c r="S4" s="90" t="s">
        <v>458</v>
      </c>
      <c r="T4" s="90" t="s">
        <v>486</v>
      </c>
    </row>
    <row r="5" spans="2:20" ht="13.5" customHeight="1" x14ac:dyDescent="0.25">
      <c r="B5" s="101"/>
      <c r="C5" s="156" t="s">
        <v>41</v>
      </c>
      <c r="D5" s="156"/>
      <c r="E5" s="156"/>
      <c r="F5" s="156"/>
      <c r="G5" s="156"/>
      <c r="H5" s="156"/>
      <c r="I5" s="156"/>
      <c r="J5" s="156"/>
      <c r="K5" s="156"/>
      <c r="L5" s="156"/>
      <c r="M5" s="156"/>
      <c r="N5" s="156"/>
      <c r="O5" s="156"/>
      <c r="P5" s="157"/>
      <c r="R5" s="59" t="s">
        <v>171</v>
      </c>
      <c r="S5" s="90" t="s">
        <v>461</v>
      </c>
      <c r="T5" s="56" t="s">
        <v>462</v>
      </c>
    </row>
    <row r="6" spans="2:20" ht="13.5" customHeight="1" x14ac:dyDescent="0.25">
      <c r="B6" s="101"/>
      <c r="C6" s="102"/>
      <c r="D6" s="158" t="s">
        <v>73</v>
      </c>
      <c r="E6" s="158"/>
      <c r="F6" s="158"/>
      <c r="G6" s="158"/>
      <c r="H6" s="158"/>
      <c r="I6" s="158"/>
      <c r="J6" s="158"/>
      <c r="K6" s="158"/>
      <c r="L6" s="158"/>
      <c r="M6" s="158"/>
      <c r="N6" s="158"/>
      <c r="O6" s="158"/>
      <c r="P6" s="159"/>
      <c r="R6" s="59" t="s">
        <v>172</v>
      </c>
      <c r="S6" s="90" t="s">
        <v>484</v>
      </c>
      <c r="T6" s="56" t="s">
        <v>485</v>
      </c>
    </row>
    <row r="7" spans="2:20" ht="13.5" customHeight="1" x14ac:dyDescent="0.25">
      <c r="B7" s="101"/>
      <c r="C7" s="102"/>
      <c r="D7" s="156" t="s">
        <v>70</v>
      </c>
      <c r="E7" s="158"/>
      <c r="F7" s="158"/>
      <c r="G7" s="158"/>
      <c r="H7" s="158"/>
      <c r="I7" s="158"/>
      <c r="J7" s="158"/>
      <c r="K7" s="158"/>
      <c r="L7" s="158"/>
      <c r="M7" s="158"/>
      <c r="N7" s="158"/>
      <c r="O7" s="158"/>
      <c r="P7" s="159"/>
      <c r="R7" s="59" t="s">
        <v>173</v>
      </c>
      <c r="S7" s="90" t="s">
        <v>505</v>
      </c>
      <c r="T7" s="56" t="s">
        <v>494</v>
      </c>
    </row>
    <row r="8" spans="2:20" ht="13.5" customHeight="1" x14ac:dyDescent="0.25">
      <c r="B8" s="101"/>
      <c r="C8" s="102"/>
      <c r="D8" s="156" t="s">
        <v>71</v>
      </c>
      <c r="E8" s="158"/>
      <c r="F8" s="158"/>
      <c r="G8" s="158"/>
      <c r="H8" s="158"/>
      <c r="I8" s="158"/>
      <c r="J8" s="158"/>
      <c r="K8" s="158"/>
      <c r="L8" s="158"/>
      <c r="M8" s="158"/>
      <c r="N8" s="158"/>
      <c r="O8" s="158"/>
      <c r="P8" s="159"/>
      <c r="R8" s="59" t="s">
        <v>174</v>
      </c>
      <c r="S8" s="90" t="s">
        <v>493</v>
      </c>
      <c r="T8" s="90" t="s">
        <v>494</v>
      </c>
    </row>
    <row r="9" spans="2:20" ht="13.5" customHeight="1" x14ac:dyDescent="0.25">
      <c r="B9" s="101"/>
      <c r="C9" s="102"/>
      <c r="D9" s="156" t="s">
        <v>72</v>
      </c>
      <c r="E9" s="158"/>
      <c r="F9" s="158"/>
      <c r="G9" s="158"/>
      <c r="H9" s="158"/>
      <c r="I9" s="158"/>
      <c r="J9" s="158"/>
      <c r="K9" s="158"/>
      <c r="L9" s="158"/>
      <c r="M9" s="158"/>
      <c r="N9" s="158"/>
      <c r="O9" s="158"/>
      <c r="P9" s="159"/>
      <c r="R9" s="59" t="s">
        <v>175</v>
      </c>
      <c r="S9" s="90" t="s">
        <v>506</v>
      </c>
      <c r="T9" s="56" t="s">
        <v>507</v>
      </c>
    </row>
    <row r="10" spans="2:20" ht="13.5" customHeight="1" x14ac:dyDescent="0.25">
      <c r="B10" s="101"/>
      <c r="C10" s="102"/>
      <c r="D10" s="156" t="s">
        <v>40</v>
      </c>
      <c r="E10" s="158"/>
      <c r="F10" s="158"/>
      <c r="G10" s="158"/>
      <c r="H10" s="158"/>
      <c r="I10" s="158"/>
      <c r="J10" s="158"/>
      <c r="K10" s="158"/>
      <c r="L10" s="158"/>
      <c r="M10" s="158"/>
      <c r="N10" s="158"/>
      <c r="O10" s="158"/>
      <c r="P10" s="159"/>
      <c r="R10" s="59" t="s">
        <v>89</v>
      </c>
      <c r="S10" s="90" t="s">
        <v>497</v>
      </c>
      <c r="T10" s="56" t="s">
        <v>498</v>
      </c>
    </row>
    <row r="11" spans="2:20" ht="13.5" customHeight="1" x14ac:dyDescent="0.25">
      <c r="B11" s="101"/>
      <c r="C11" s="156" t="s">
        <v>35</v>
      </c>
      <c r="D11" s="156"/>
      <c r="E11" s="156"/>
      <c r="F11" s="156"/>
      <c r="G11" s="156"/>
      <c r="H11" s="156"/>
      <c r="I11" s="156"/>
      <c r="J11" s="156"/>
      <c r="K11" s="156"/>
      <c r="L11" s="156"/>
      <c r="M11" s="156"/>
      <c r="N11" s="156"/>
      <c r="O11" s="156"/>
      <c r="P11" s="157"/>
      <c r="R11" s="59" t="s">
        <v>176</v>
      </c>
      <c r="S11" s="90" t="s">
        <v>503</v>
      </c>
      <c r="T11" s="56" t="s">
        <v>504</v>
      </c>
    </row>
    <row r="12" spans="2:20" ht="13.5" customHeight="1" x14ac:dyDescent="0.25">
      <c r="B12" s="101"/>
      <c r="C12" s="156" t="s">
        <v>36</v>
      </c>
      <c r="D12" s="156"/>
      <c r="E12" s="156"/>
      <c r="F12" s="156"/>
      <c r="G12" s="156"/>
      <c r="H12" s="156"/>
      <c r="I12" s="156"/>
      <c r="J12" s="156"/>
      <c r="K12" s="156"/>
      <c r="L12" s="156"/>
      <c r="M12" s="156"/>
      <c r="N12" s="156"/>
      <c r="O12" s="156"/>
      <c r="P12" s="157"/>
      <c r="R12" s="59" t="s">
        <v>177</v>
      </c>
      <c r="S12" s="90" t="s">
        <v>499</v>
      </c>
      <c r="T12" s="56" t="s">
        <v>500</v>
      </c>
    </row>
    <row r="13" spans="2:20" ht="13.5" customHeight="1" x14ac:dyDescent="0.25">
      <c r="B13" s="101"/>
      <c r="C13" s="102"/>
      <c r="D13" s="102"/>
      <c r="E13" s="102"/>
      <c r="F13" s="102"/>
      <c r="G13" s="102"/>
      <c r="H13" s="102"/>
      <c r="I13" s="102"/>
      <c r="J13" s="102"/>
      <c r="K13" s="102"/>
      <c r="L13" s="102"/>
      <c r="M13" s="102"/>
      <c r="N13" s="102"/>
      <c r="O13" s="102"/>
      <c r="P13" s="103"/>
      <c r="R13" s="59" t="s">
        <v>187</v>
      </c>
      <c r="S13" s="90" t="s">
        <v>483</v>
      </c>
      <c r="T13" s="56" t="s">
        <v>460</v>
      </c>
    </row>
    <row r="14" spans="2:20" ht="13.5" customHeight="1" x14ac:dyDescent="0.25">
      <c r="B14" s="160" t="s">
        <v>37</v>
      </c>
      <c r="C14" s="161"/>
      <c r="D14" s="161"/>
      <c r="E14" s="161"/>
      <c r="F14" s="161"/>
      <c r="G14" s="161"/>
      <c r="H14" s="161"/>
      <c r="I14" s="161"/>
      <c r="J14" s="161"/>
      <c r="K14" s="161"/>
      <c r="L14" s="161"/>
      <c r="M14" s="161"/>
      <c r="N14" s="161"/>
      <c r="O14" s="161"/>
      <c r="P14" s="162"/>
      <c r="R14" s="59" t="s">
        <v>188</v>
      </c>
      <c r="S14" s="90" t="s">
        <v>501</v>
      </c>
      <c r="T14" s="56" t="s">
        <v>502</v>
      </c>
    </row>
    <row r="15" spans="2:20" ht="13.5" customHeight="1" x14ac:dyDescent="0.25">
      <c r="B15" s="101"/>
      <c r="C15" s="156" t="s">
        <v>38</v>
      </c>
      <c r="D15" s="156"/>
      <c r="E15" s="156"/>
      <c r="F15" s="156"/>
      <c r="G15" s="156"/>
      <c r="H15" s="156"/>
      <c r="I15" s="156"/>
      <c r="J15" s="156"/>
      <c r="K15" s="156"/>
      <c r="L15" s="156"/>
      <c r="M15" s="156"/>
      <c r="N15" s="156"/>
      <c r="O15" s="156"/>
      <c r="P15" s="157"/>
      <c r="R15" s="59" t="s">
        <v>133</v>
      </c>
      <c r="S15" s="90" t="s">
        <v>459</v>
      </c>
      <c r="T15" s="58" t="s">
        <v>460</v>
      </c>
    </row>
    <row r="16" spans="2:20" ht="13.5" customHeight="1" x14ac:dyDescent="0.25">
      <c r="B16" s="101"/>
      <c r="C16" s="104"/>
      <c r="D16" s="158" t="s">
        <v>74</v>
      </c>
      <c r="E16" s="158"/>
      <c r="F16" s="158"/>
      <c r="G16" s="158"/>
      <c r="H16" s="158"/>
      <c r="I16" s="158"/>
      <c r="J16" s="158"/>
      <c r="K16" s="158"/>
      <c r="L16" s="158"/>
      <c r="M16" s="158"/>
      <c r="N16" s="158"/>
      <c r="O16" s="158"/>
      <c r="P16" s="159"/>
      <c r="R16" s="59" t="s">
        <v>235</v>
      </c>
      <c r="S16" s="90" t="s">
        <v>469</v>
      </c>
      <c r="T16" s="90" t="s">
        <v>470</v>
      </c>
    </row>
    <row r="17" spans="2:20" ht="13.5" customHeight="1" x14ac:dyDescent="0.25">
      <c r="B17" s="101"/>
      <c r="C17" s="104"/>
      <c r="D17" s="105" t="s">
        <v>47</v>
      </c>
      <c r="E17" s="105"/>
      <c r="F17" s="105"/>
      <c r="G17" s="105"/>
      <c r="H17" s="105"/>
      <c r="I17" s="105"/>
      <c r="J17" s="105"/>
      <c r="K17" s="105"/>
      <c r="L17" s="105"/>
      <c r="M17" s="105"/>
      <c r="N17" s="105"/>
      <c r="O17" s="105"/>
      <c r="P17" s="106"/>
      <c r="R17" s="59" t="s">
        <v>236</v>
      </c>
      <c r="S17" s="90" t="s">
        <v>481</v>
      </c>
      <c r="T17" s="56" t="s">
        <v>482</v>
      </c>
    </row>
    <row r="18" spans="2:20" ht="13.5" customHeight="1" x14ac:dyDescent="0.25">
      <c r="B18" s="101"/>
      <c r="C18" s="102"/>
      <c r="D18" s="158" t="s">
        <v>48</v>
      </c>
      <c r="E18" s="158"/>
      <c r="F18" s="158"/>
      <c r="G18" s="158"/>
      <c r="H18" s="158"/>
      <c r="I18" s="158"/>
      <c r="J18" s="158"/>
      <c r="K18" s="158"/>
      <c r="L18" s="158"/>
      <c r="M18" s="158"/>
      <c r="N18" s="158"/>
      <c r="O18" s="158"/>
      <c r="P18" s="159"/>
      <c r="R18" s="59" t="s">
        <v>237</v>
      </c>
      <c r="S18" s="90" t="s">
        <v>489</v>
      </c>
      <c r="T18" s="90" t="s">
        <v>490</v>
      </c>
    </row>
    <row r="19" spans="2:20" ht="13.5" customHeight="1" x14ac:dyDescent="0.25">
      <c r="B19" s="101"/>
      <c r="C19" s="102"/>
      <c r="D19" s="158" t="s">
        <v>49</v>
      </c>
      <c r="E19" s="158"/>
      <c r="F19" s="158"/>
      <c r="G19" s="158"/>
      <c r="H19" s="158"/>
      <c r="I19" s="158"/>
      <c r="J19" s="158"/>
      <c r="K19" s="158"/>
      <c r="L19" s="158"/>
      <c r="M19" s="158"/>
      <c r="N19" s="158"/>
      <c r="O19" s="158"/>
      <c r="P19" s="159"/>
      <c r="R19" s="59" t="s">
        <v>238</v>
      </c>
      <c r="S19" s="90" t="s">
        <v>491</v>
      </c>
      <c r="T19" s="90" t="s">
        <v>492</v>
      </c>
    </row>
    <row r="20" spans="2:20" x14ac:dyDescent="0.25">
      <c r="B20" s="101"/>
      <c r="C20" s="102"/>
      <c r="D20" s="158" t="s">
        <v>75</v>
      </c>
      <c r="E20" s="158"/>
      <c r="F20" s="158"/>
      <c r="G20" s="158"/>
      <c r="H20" s="158"/>
      <c r="I20" s="158"/>
      <c r="J20" s="158"/>
      <c r="K20" s="158"/>
      <c r="L20" s="158"/>
      <c r="M20" s="158"/>
      <c r="N20" s="158"/>
      <c r="O20" s="158"/>
      <c r="P20" s="159"/>
      <c r="R20" s="59" t="s">
        <v>239</v>
      </c>
      <c r="S20" s="90" t="s">
        <v>495</v>
      </c>
      <c r="T20" s="90" t="s">
        <v>496</v>
      </c>
    </row>
    <row r="21" spans="2:20" x14ac:dyDescent="0.25">
      <c r="B21" s="101"/>
      <c r="C21" s="102"/>
      <c r="D21" s="158" t="s">
        <v>76</v>
      </c>
      <c r="E21" s="158"/>
      <c r="F21" s="158"/>
      <c r="G21" s="158"/>
      <c r="H21" s="158"/>
      <c r="I21" s="158"/>
      <c r="J21" s="158"/>
      <c r="K21" s="158"/>
      <c r="L21" s="158"/>
      <c r="M21" s="158"/>
      <c r="N21" s="158"/>
      <c r="O21" s="158"/>
      <c r="P21" s="159"/>
      <c r="R21" s="59"/>
      <c r="S21" s="90"/>
      <c r="T21" s="90"/>
    </row>
    <row r="22" spans="2:20" x14ac:dyDescent="0.25">
      <c r="B22" s="101"/>
      <c r="C22" s="102"/>
      <c r="D22" s="158" t="s">
        <v>77</v>
      </c>
      <c r="E22" s="158"/>
      <c r="F22" s="158"/>
      <c r="G22" s="158"/>
      <c r="H22" s="158"/>
      <c r="I22" s="158"/>
      <c r="J22" s="158"/>
      <c r="K22" s="158"/>
      <c r="L22" s="158"/>
      <c r="M22" s="158"/>
      <c r="N22" s="158"/>
      <c r="O22" s="158"/>
      <c r="P22" s="159"/>
      <c r="R22" s="59"/>
      <c r="S22" s="90"/>
      <c r="T22" s="90"/>
    </row>
    <row r="23" spans="2:20" x14ac:dyDescent="0.25">
      <c r="B23" s="101"/>
      <c r="C23" s="102"/>
      <c r="D23" s="158" t="s">
        <v>53</v>
      </c>
      <c r="E23" s="158"/>
      <c r="F23" s="158"/>
      <c r="G23" s="158"/>
      <c r="H23" s="158"/>
      <c r="I23" s="158"/>
      <c r="J23" s="158"/>
      <c r="K23" s="158"/>
      <c r="L23" s="158"/>
      <c r="M23" s="158"/>
      <c r="N23" s="158"/>
      <c r="O23" s="158"/>
      <c r="P23" s="159"/>
      <c r="R23" s="59"/>
      <c r="S23" s="90"/>
      <c r="T23" s="90"/>
    </row>
    <row r="24" spans="2:20" x14ac:dyDescent="0.25">
      <c r="B24" s="101"/>
      <c r="C24" s="102"/>
      <c r="D24" s="158" t="s">
        <v>54</v>
      </c>
      <c r="E24" s="158"/>
      <c r="F24" s="158"/>
      <c r="G24" s="158"/>
      <c r="H24" s="158"/>
      <c r="I24" s="158"/>
      <c r="J24" s="158"/>
      <c r="K24" s="158"/>
      <c r="L24" s="158"/>
      <c r="M24" s="158"/>
      <c r="N24" s="158"/>
      <c r="O24" s="158"/>
      <c r="P24" s="159"/>
      <c r="R24" s="59"/>
      <c r="S24" s="90"/>
      <c r="T24" s="90"/>
    </row>
    <row r="25" spans="2:20" x14ac:dyDescent="0.25">
      <c r="B25" s="101"/>
      <c r="C25" s="102"/>
      <c r="D25" s="158" t="s">
        <v>78</v>
      </c>
      <c r="E25" s="158"/>
      <c r="F25" s="158"/>
      <c r="G25" s="158"/>
      <c r="H25" s="158"/>
      <c r="I25" s="158"/>
      <c r="J25" s="158"/>
      <c r="K25" s="158"/>
      <c r="L25" s="158"/>
      <c r="M25" s="158"/>
      <c r="N25" s="158"/>
      <c r="O25" s="158"/>
      <c r="P25" s="159"/>
      <c r="R25" s="59"/>
      <c r="S25" s="90"/>
      <c r="T25" s="90"/>
    </row>
    <row r="26" spans="2:20" x14ac:dyDescent="0.25">
      <c r="B26" s="101"/>
      <c r="C26" s="102"/>
      <c r="D26" s="158" t="s">
        <v>79</v>
      </c>
      <c r="E26" s="158"/>
      <c r="F26" s="158"/>
      <c r="G26" s="158"/>
      <c r="H26" s="158"/>
      <c r="I26" s="158"/>
      <c r="J26" s="158"/>
      <c r="K26" s="158"/>
      <c r="L26" s="158"/>
      <c r="M26" s="158"/>
      <c r="N26" s="158"/>
      <c r="O26" s="158"/>
      <c r="P26" s="159"/>
      <c r="R26" s="59"/>
      <c r="S26" s="90"/>
      <c r="T26" s="90"/>
    </row>
    <row r="27" spans="2:20" x14ac:dyDescent="0.25">
      <c r="B27" s="101"/>
      <c r="C27" s="102"/>
      <c r="D27" s="158" t="s">
        <v>80</v>
      </c>
      <c r="E27" s="158"/>
      <c r="F27" s="158"/>
      <c r="G27" s="158"/>
      <c r="H27" s="158"/>
      <c r="I27" s="158"/>
      <c r="J27" s="158"/>
      <c r="K27" s="158"/>
      <c r="L27" s="158"/>
      <c r="M27" s="158"/>
      <c r="N27" s="158"/>
      <c r="O27" s="158"/>
      <c r="P27" s="159"/>
      <c r="R27" s="59"/>
      <c r="S27" s="90"/>
      <c r="T27" s="90"/>
    </row>
    <row r="28" spans="2:20" x14ac:dyDescent="0.25">
      <c r="B28" s="101"/>
      <c r="C28" s="102"/>
      <c r="D28" s="102"/>
      <c r="E28" s="102"/>
      <c r="F28" s="102"/>
      <c r="G28" s="102"/>
      <c r="H28" s="102"/>
      <c r="I28" s="102"/>
      <c r="J28" s="102"/>
      <c r="K28" s="102"/>
      <c r="L28" s="102"/>
      <c r="M28" s="102"/>
      <c r="N28" s="102"/>
      <c r="O28" s="102"/>
      <c r="P28" s="103"/>
      <c r="R28" s="59"/>
      <c r="S28" s="90"/>
      <c r="T28" s="90"/>
    </row>
    <row r="29" spans="2:20" x14ac:dyDescent="0.25">
      <c r="B29" s="101"/>
      <c r="C29" s="156" t="s">
        <v>39</v>
      </c>
      <c r="D29" s="156"/>
      <c r="E29" s="156"/>
      <c r="F29" s="156"/>
      <c r="G29" s="156"/>
      <c r="H29" s="156"/>
      <c r="I29" s="156"/>
      <c r="J29" s="156"/>
      <c r="K29" s="156"/>
      <c r="L29" s="156"/>
      <c r="M29" s="156"/>
      <c r="N29" s="156"/>
      <c r="O29" s="156"/>
      <c r="P29" s="157"/>
      <c r="R29" s="59"/>
      <c r="S29" s="90"/>
      <c r="T29" s="90"/>
    </row>
    <row r="30" spans="2:20" x14ac:dyDescent="0.25">
      <c r="B30" s="101"/>
      <c r="C30" s="102"/>
      <c r="D30" s="158" t="s">
        <v>81</v>
      </c>
      <c r="E30" s="158"/>
      <c r="F30" s="158"/>
      <c r="G30" s="158"/>
      <c r="H30" s="158"/>
      <c r="I30" s="158"/>
      <c r="J30" s="158"/>
      <c r="K30" s="158"/>
      <c r="L30" s="158"/>
      <c r="M30" s="158"/>
      <c r="N30" s="158"/>
      <c r="O30" s="158"/>
      <c r="P30" s="159"/>
      <c r="R30" s="59"/>
      <c r="S30" s="90"/>
      <c r="T30" s="90"/>
    </row>
    <row r="31" spans="2:20" x14ac:dyDescent="0.25">
      <c r="B31" s="101"/>
      <c r="C31" s="102"/>
      <c r="D31" s="158" t="s">
        <v>82</v>
      </c>
      <c r="E31" s="158"/>
      <c r="F31" s="158"/>
      <c r="G31" s="158"/>
      <c r="H31" s="158"/>
      <c r="I31" s="158"/>
      <c r="J31" s="158"/>
      <c r="K31" s="158"/>
      <c r="L31" s="158"/>
      <c r="M31" s="158"/>
      <c r="N31" s="158"/>
      <c r="O31" s="158"/>
      <c r="P31" s="159"/>
      <c r="R31" s="59"/>
      <c r="S31" s="90"/>
      <c r="T31" s="90"/>
    </row>
    <row r="32" spans="2:20" x14ac:dyDescent="0.25">
      <c r="B32" s="101"/>
      <c r="C32" s="102"/>
      <c r="D32" s="158" t="s">
        <v>57</v>
      </c>
      <c r="E32" s="158"/>
      <c r="F32" s="158"/>
      <c r="G32" s="158"/>
      <c r="H32" s="158"/>
      <c r="I32" s="158"/>
      <c r="J32" s="158"/>
      <c r="K32" s="158"/>
      <c r="L32" s="158"/>
      <c r="M32" s="158"/>
      <c r="N32" s="158"/>
      <c r="O32" s="158"/>
      <c r="P32" s="159"/>
      <c r="R32" s="59"/>
      <c r="S32" s="90"/>
      <c r="T32" s="90"/>
    </row>
    <row r="33" spans="2:20" x14ac:dyDescent="0.25">
      <c r="B33" s="101"/>
      <c r="C33" s="102"/>
      <c r="D33" s="158" t="s">
        <v>61</v>
      </c>
      <c r="E33" s="158"/>
      <c r="F33" s="158"/>
      <c r="G33" s="158"/>
      <c r="H33" s="158"/>
      <c r="I33" s="158"/>
      <c r="J33" s="158"/>
      <c r="K33" s="158"/>
      <c r="L33" s="158"/>
      <c r="M33" s="158"/>
      <c r="N33" s="158"/>
      <c r="O33" s="158"/>
      <c r="P33" s="159"/>
      <c r="R33" s="11"/>
      <c r="S33" s="11"/>
      <c r="T33" s="11"/>
    </row>
    <row r="34" spans="2:20" ht="24" customHeight="1" x14ac:dyDescent="0.25">
      <c r="B34" s="101"/>
      <c r="C34" s="102"/>
      <c r="D34" s="152" t="s">
        <v>58</v>
      </c>
      <c r="E34" s="152"/>
      <c r="F34" s="152"/>
      <c r="G34" s="152"/>
      <c r="H34" s="152"/>
      <c r="I34" s="152"/>
      <c r="J34" s="152"/>
      <c r="K34" s="152"/>
      <c r="L34" s="152"/>
      <c r="M34" s="152"/>
      <c r="N34" s="152"/>
      <c r="O34" s="152"/>
      <c r="P34" s="153"/>
      <c r="R34" s="11"/>
      <c r="S34" s="11"/>
      <c r="T34" s="11"/>
    </row>
    <row r="35" spans="2:20" ht="16.5" customHeight="1" x14ac:dyDescent="0.25">
      <c r="B35" s="101"/>
      <c r="C35" s="102"/>
      <c r="D35" s="152" t="s">
        <v>83</v>
      </c>
      <c r="E35" s="152"/>
      <c r="F35" s="152"/>
      <c r="G35" s="152"/>
      <c r="H35" s="152"/>
      <c r="I35" s="152"/>
      <c r="J35" s="152"/>
      <c r="K35" s="152"/>
      <c r="L35" s="152"/>
      <c r="M35" s="152"/>
      <c r="N35" s="152"/>
      <c r="O35" s="152"/>
      <c r="P35" s="153"/>
      <c r="R35" s="11"/>
      <c r="S35" s="11"/>
      <c r="T35" s="11"/>
    </row>
    <row r="36" spans="2:20" ht="15" customHeight="1" thickBot="1" x14ac:dyDescent="0.3">
      <c r="B36" s="107"/>
      <c r="C36" s="108"/>
      <c r="D36" s="154" t="s">
        <v>84</v>
      </c>
      <c r="E36" s="154"/>
      <c r="F36" s="154"/>
      <c r="G36" s="154"/>
      <c r="H36" s="154"/>
      <c r="I36" s="154"/>
      <c r="J36" s="154"/>
      <c r="K36" s="154"/>
      <c r="L36" s="154"/>
      <c r="M36" s="154"/>
      <c r="N36" s="154"/>
      <c r="O36" s="154"/>
      <c r="P36" s="155"/>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2017-03-28T00:43:17Z</cp:lastPrinted>
  <dcterms:created xsi:type="dcterms:W3CDTF">1996-10-14T23:33:28Z</dcterms:created>
  <dcterms:modified xsi:type="dcterms:W3CDTF">2017-03-28T00:43:31Z</dcterms:modified>
</cp:coreProperties>
</file>