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bookViews>
  <sheets>
    <sheet name="TH-MV" sheetId="15" r:id="rId1"/>
    <sheet name="TH - BR" sheetId="16" r:id="rId2"/>
    <sheet name="Huong dan BR" sheetId="2" r:id="rId3"/>
    <sheet name="Huong dan MV" sheetId="4" r:id="rId4"/>
  </sheets>
  <externalReferences>
    <externalReference r:id="rId5"/>
  </externalReferences>
  <definedNames>
    <definedName name="_xlnm._FilterDatabase" localSheetId="1" hidden="1">'TH - BR'!$A$25:$N$162</definedName>
    <definedName name="_xlnm._FilterDatabase" localSheetId="0" hidden="1">'TH-MV'!$A$16:$Q$123</definedName>
    <definedName name="Dong">IF(Loai=#REF!,ROW(Loai)-1,"")</definedName>
    <definedName name="Dong1">IF(Loai1=#REF!,ROW(Loai1)-1,"")</definedName>
    <definedName name="DSBR">'Huong dan BR'!$R$2:$S$65</definedName>
    <definedName name="DSMV">'Huong dan MV'!$R$2:$T$50</definedName>
    <definedName name="Loai">OFFSET('TH-MV'!$M$17,,,COUNTA('TH-MV'!$M$17:$M$38767))</definedName>
    <definedName name="Loai1">OFFSET('TH - BR'!$L$26,,,COUNTA('[1]TH-BR'!$L$18:$M$38745))</definedName>
    <definedName name="_xlnm.Print_Area" localSheetId="1">'TH - BR'!$B$1:$L$175</definedName>
    <definedName name="_xlnm.Print_Area" localSheetId="0">'TH-MV'!$B$1:$M$142</definedName>
    <definedName name="_xlnm.Print_Titles" localSheetId="1">'TH - BR'!$12:$15</definedName>
    <definedName name="_xlnm.Print_Titles" localSheetId="0">'TH-MV'!$12:$15</definedName>
  </definedNames>
  <calcPr calcId="144525" concurrentCalc="0"/>
</workbook>
</file>

<file path=xl/calcChain.xml><?xml version="1.0" encoding="utf-8"?>
<calcChain xmlns="http://schemas.openxmlformats.org/spreadsheetml/2006/main">
  <c r="H59" i="15" l="1"/>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J91" i="15"/>
  <c r="D94" i="15"/>
  <c r="B94" i="15"/>
  <c r="D93" i="15"/>
  <c r="B93" i="15"/>
  <c r="D92" i="15"/>
  <c r="B92" i="15"/>
  <c r="D91" i="15"/>
  <c r="B91" i="15"/>
  <c r="D90" i="15"/>
  <c r="B90" i="15"/>
  <c r="D89" i="15"/>
  <c r="B89" i="15"/>
  <c r="D88" i="15"/>
  <c r="B88" i="15"/>
  <c r="D87" i="15"/>
  <c r="B87" i="15"/>
  <c r="D86" i="15"/>
  <c r="B86" i="15"/>
  <c r="D85" i="15"/>
  <c r="B85" i="15"/>
  <c r="D84" i="15"/>
  <c r="B84" i="15"/>
  <c r="D83" i="15"/>
  <c r="B83" i="15"/>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26" i="16"/>
  <c r="B38" i="15"/>
  <c r="D38" i="15"/>
  <c r="D37" i="15"/>
  <c r="B7" i="15"/>
  <c r="B7" i="16"/>
  <c r="B23" i="15"/>
  <c r="B24" i="15"/>
  <c r="B25" i="15"/>
  <c r="B26" i="15"/>
  <c r="B27" i="15"/>
  <c r="B28" i="15"/>
  <c r="B29" i="15"/>
  <c r="B30" i="15"/>
  <c r="B31" i="15"/>
  <c r="B32" i="15"/>
  <c r="B33" i="15"/>
  <c r="B34" i="15"/>
  <c r="B35" i="15"/>
  <c r="B36" i="15"/>
  <c r="B37"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8" i="15"/>
  <c r="B19" i="15"/>
  <c r="B20" i="15"/>
  <c r="B21" i="15"/>
  <c r="B22" i="15"/>
  <c r="B17" i="15"/>
  <c r="J139" i="15"/>
  <c r="I172" i="16"/>
  <c r="K164" i="16"/>
  <c r="H170" i="16"/>
  <c r="J164" i="16"/>
  <c r="H169" i="16"/>
  <c r="L124" i="15"/>
  <c r="H138" i="15"/>
  <c r="J124" i="15"/>
  <c r="H137" i="15"/>
  <c r="D19" i="15"/>
  <c r="D20" i="15"/>
  <c r="D21" i="15"/>
  <c r="D22" i="15"/>
  <c r="D23" i="15"/>
  <c r="D24" i="15"/>
  <c r="D25" i="15"/>
  <c r="D26" i="15"/>
  <c r="D27" i="15"/>
  <c r="D28" i="15"/>
  <c r="D29" i="15"/>
  <c r="D30" i="15"/>
  <c r="D31" i="15"/>
  <c r="D32" i="15"/>
  <c r="D33" i="15"/>
  <c r="D34" i="15"/>
  <c r="D35" i="15"/>
  <c r="D36"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9" i="15"/>
  <c r="H18" i="15"/>
  <c r="D18" i="15"/>
  <c r="H27" i="16"/>
  <c r="H26" i="16"/>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<sst xmlns="http://schemas.openxmlformats.org/spreadsheetml/2006/main" count="1329" uniqueCount="562">
  <si>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</si>
  <si>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</si>
  <si>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</si>
  <si>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</si>
  <si>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</si>
  <si>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</si>
  <si>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</si>
  <si>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</si>
  <si>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</si>
  <si>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</si>
  <si>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</si>
  <si>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</si>
  <si>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</si>
  <si>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</si>
  <si>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</si>
  <si>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</si>
  <si>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</si>
  <si>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</si>
  <si>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</si>
  <si>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</si>
  <si>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</si>
  <si>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</si>
  <si>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</si>
  <si>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</si>
  <si>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</si>
  <si>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</si>
  <si>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</si>
  <si>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</si>
  <si>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</si>
  <si>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</si>
  <si>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</si>
  <si>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</si>
  <si>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</si>
  <si>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</si>
  <si>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</si>
  <si>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</si>
  <si>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</si>
  <si>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</si>
  <si>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</si>
  <si>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</si>
  <si>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</si>
  <si>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</si>
  <si>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</si>
  <si>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</si>
  <si>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</si>
  <si>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</si>
  <si>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</si>
  <si>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</si>
  <si>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</si>
  <si>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</si>
  <si>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</si>
  <si>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</si>
  <si>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</si>
  <si>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</si>
  <si>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</si>
  <si>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</si>
  <si>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</si>
  <si>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</si>
  <si>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</si>
  <si>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</si>
  <si>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</si>
  <si>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</si>
  <si>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</si>
  <si>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</si>
  <si>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</si>
  <si>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</si>
  <si>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</si>
  <si>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</si>
  <si>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</si>
  <si>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</si>
  <si>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</si>
  <si>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</si>
  <si>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</si>
  <si>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</si>
  <si>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</si>
  <si>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</si>
  <si>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</si>
  <si>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</si>
  <si>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</si>
  <si>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</si>
  <si>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</si>
  <si>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</si>
  <si>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</si>
  <si>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</si>
  <si>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</si>
  <si>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</si>
  <si>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</si>
  <si>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</si>
  <si>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Văn phòng phẩm</t>
  </si>
  <si>
    <t>Thùng carton</t>
  </si>
  <si>
    <t>0000270</t>
  </si>
  <si>
    <t>Dầu DO</t>
  </si>
  <si>
    <t>0000489</t>
  </si>
  <si>
    <t>0000491</t>
  </si>
  <si>
    <t>0000496</t>
  </si>
  <si>
    <t>0000498</t>
  </si>
  <si>
    <t>0000512</t>
  </si>
  <si>
    <t>0000685</t>
  </si>
  <si>
    <t>0000705</t>
  </si>
  <si>
    <t>0000740</t>
  </si>
  <si>
    <t>Cty TNHH SX TM Kim Dung Phát</t>
  </si>
  <si>
    <t>VCB</t>
  </si>
  <si>
    <t>0000146</t>
  </si>
  <si>
    <t>0000087</t>
  </si>
  <si>
    <t>0000112</t>
  </si>
  <si>
    <t>0000150</t>
  </si>
  <si>
    <t>0000122</t>
  </si>
  <si>
    <t>0000110</t>
  </si>
  <si>
    <t>0000153</t>
  </si>
  <si>
    <t>Phí chuyển tiền</t>
  </si>
  <si>
    <t>Phí quản lý tài khoản</t>
  </si>
  <si>
    <t>Phí sử dụng đường bộ</t>
  </si>
  <si>
    <t>Giấy cuộn</t>
  </si>
  <si>
    <t>0313226291</t>
  </si>
  <si>
    <t>0310686815</t>
  </si>
  <si>
    <t xml:space="preserve">Tổng giá trị hàng hoá, dịch vụ mua vào:       </t>
  </si>
  <si>
    <t xml:space="preserve">Tổng thuế GTGT của hàng hoá, dịch vụ mua vào:   </t>
  </si>
  <si>
    <t>Mã số thuế: 3702076037</t>
  </si>
  <si>
    <t xml:space="preserve">Người nộp thuế: CTY TNHH MTV KHỞI NGUYÊN AN  </t>
  </si>
  <si>
    <t xml:space="preserve">Tổng doanh thu hàng hoá, dịch vụ bán ra: </t>
  </si>
  <si>
    <t>Tổng thuế GTGT của hàng hóa, dịch vụ bán ra:</t>
  </si>
  <si>
    <t>0000201</t>
  </si>
  <si>
    <t>Cty TNHH TM DV Toàn Thắng Ô Tô</t>
  </si>
  <si>
    <t>0001740</t>
  </si>
  <si>
    <t>DNTN Tiến Nam</t>
  </si>
  <si>
    <t>0001755</t>
  </si>
  <si>
    <t>0000959</t>
  </si>
  <si>
    <t>Cty TNHH MTV Phần Mềm Tốt</t>
  </si>
  <si>
    <t>Cty TNHH In Ấn Huy Duy Phát</t>
  </si>
  <si>
    <t>0001769</t>
  </si>
  <si>
    <t>0061920</t>
  </si>
  <si>
    <t>Cty Xăng Dầu Long An</t>
  </si>
  <si>
    <t>0001790</t>
  </si>
  <si>
    <t>0001620</t>
  </si>
  <si>
    <t>Cty TNHH Long Thịnh Vina</t>
  </si>
  <si>
    <t>0001447</t>
  </si>
  <si>
    <t>0000105</t>
  </si>
  <si>
    <t>Cty TNHH MTV SX TM DV Phương Nam Khoa</t>
  </si>
  <si>
    <t>0000361</t>
  </si>
  <si>
    <t>Cty TNHH SX TM DV Quang Mạnh</t>
  </si>
  <si>
    <t>0000380</t>
  </si>
  <si>
    <t>0000118</t>
  </si>
  <si>
    <t>0000438</t>
  </si>
  <si>
    <t>0001816</t>
  </si>
  <si>
    <t>0001235</t>
  </si>
  <si>
    <t>Cty TNHH SX-TM Daky</t>
  </si>
  <si>
    <t>0000083</t>
  </si>
  <si>
    <t>Cty TNHH MTV SX TM DV Thắng Hà Long An</t>
  </si>
  <si>
    <t>0000082</t>
  </si>
  <si>
    <t>0000091</t>
  </si>
  <si>
    <t>NH TMCP Vietcombank</t>
  </si>
  <si>
    <t xml:space="preserve"> Giấy xeo</t>
  </si>
  <si>
    <t xml:space="preserve"> Giấy màu vàng, xeo gia keo chống thấm</t>
  </si>
  <si>
    <t xml:space="preserve"> Chữ ký số</t>
  </si>
  <si>
    <t xml:space="preserve"> Đặt in hóa đơn</t>
  </si>
  <si>
    <t xml:space="preserve"> Dầu Do</t>
  </si>
  <si>
    <t xml:space="preserve"> Mực in</t>
  </si>
  <si>
    <t xml:space="preserve"> Khuông hộp</t>
  </si>
  <si>
    <t xml:space="preserve"> Củi cau su</t>
  </si>
  <si>
    <t xml:space="preserve"> Đóng hộ tiền điện</t>
  </si>
  <si>
    <t xml:space="preserve"> Tiền thuê xưởng</t>
  </si>
  <si>
    <t>Máy móc thiết bị</t>
  </si>
  <si>
    <t xml:space="preserve"> Phí bán 2 cuốn sec</t>
  </si>
  <si>
    <t xml:space="preserve"> Phí quản lý tài khoản</t>
  </si>
  <si>
    <t xml:space="preserve"> Phí chuyển tiền</t>
  </si>
  <si>
    <t xml:space="preserve"> Phí chuyển tiền trong ngày</t>
  </si>
  <si>
    <t xml:space="preserve"> Phí kiểm đếm</t>
  </si>
  <si>
    <t xml:space="preserve"> Phí rút tiền</t>
  </si>
  <si>
    <t xml:space="preserve"> Phí điều chỉnh chuyển tiền lại</t>
  </si>
  <si>
    <t>DNTN SX TM DV Dây Đông Nam</t>
  </si>
  <si>
    <t>0301600032</t>
  </si>
  <si>
    <t>Cty TNHH Cơ Khí Bao Bì Huỳnh Hưng</t>
  </si>
  <si>
    <t>0312070588</t>
  </si>
  <si>
    <t>Cty TNHH MTV Khởi Nguyên An</t>
  </si>
  <si>
    <t>3702076037</t>
  </si>
  <si>
    <t>0312741934</t>
  </si>
  <si>
    <t>Cty TNHH SX TM Giấy Ánh Dương</t>
  </si>
  <si>
    <t>0312627519</t>
  </si>
  <si>
    <t>DNTN SX TM DV Và Xây Dựng Tân Phú Thịnh</t>
  </si>
  <si>
    <t>0304302965</t>
  </si>
  <si>
    <t>Cty TNHH SX TM DV Giấy An Sương</t>
  </si>
  <si>
    <t>0312106139</t>
  </si>
  <si>
    <t>3600772839</t>
  </si>
  <si>
    <t>1101329547</t>
  </si>
  <si>
    <t>0312268002</t>
  </si>
  <si>
    <t>Cty TNHH MTV Hào Hiệp</t>
  </si>
  <si>
    <t>1100816040</t>
  </si>
  <si>
    <t>0100109106-065</t>
  </si>
  <si>
    <t>Cty TNHH Thiện Khang</t>
  </si>
  <si>
    <t>0310038074</t>
  </si>
  <si>
    <t>0313218533</t>
  </si>
  <si>
    <t>0313261539</t>
  </si>
  <si>
    <t>1100108351</t>
  </si>
  <si>
    <t>1101810475</t>
  </si>
  <si>
    <t>0309999299</t>
  </si>
  <si>
    <t>0313728742</t>
  </si>
  <si>
    <t>0304443211</t>
  </si>
  <si>
    <t>0002104</t>
  </si>
  <si>
    <t>0000111</t>
  </si>
  <si>
    <t>0000224</t>
  </si>
  <si>
    <t>0000051</t>
  </si>
  <si>
    <t>Cty TNHH TMDV VPP Khang Lê</t>
  </si>
  <si>
    <t>0000059</t>
  </si>
  <si>
    <t>Cty TNHH SXTM&amp;DV Vĩnh Khải Tấn</t>
  </si>
  <si>
    <t>0002388</t>
  </si>
  <si>
    <t>0001966</t>
  </si>
  <si>
    <t>Cty TNHH Công Nghiệp Việt Nhật</t>
  </si>
  <si>
    <t>0000064</t>
  </si>
  <si>
    <t>0001474</t>
  </si>
  <si>
    <t>0000013</t>
  </si>
  <si>
    <t>0000119</t>
  </si>
  <si>
    <t>0007724</t>
  </si>
  <si>
    <t>CN Cty CP Nhà Hàng Gói và Cuốn</t>
  </si>
  <si>
    <t>0000074</t>
  </si>
  <si>
    <t>0000026</t>
  </si>
  <si>
    <t>0000266</t>
  </si>
  <si>
    <t>0000269</t>
  </si>
  <si>
    <t>0000265</t>
  </si>
  <si>
    <t>0000276</t>
  </si>
  <si>
    <t>0000996</t>
  </si>
  <si>
    <t>0000941</t>
  </si>
  <si>
    <t>0001043</t>
  </si>
  <si>
    <t>0000099</t>
  </si>
  <si>
    <t>0002562</t>
  </si>
  <si>
    <t>Chi Nhánh DNTN Nam Trường Tín</t>
  </si>
  <si>
    <t>0001051</t>
  </si>
  <si>
    <t>0000098</t>
  </si>
  <si>
    <t>Củi cau su</t>
  </si>
  <si>
    <t>Xe nâng tay</t>
  </si>
  <si>
    <t>Mực in</t>
  </si>
  <si>
    <t>Tinh bột khoai mì</t>
  </si>
  <si>
    <t>1101775686</t>
  </si>
  <si>
    <t>0311640919-001</t>
  </si>
  <si>
    <t>0313796397</t>
  </si>
  <si>
    <t>0312617630</t>
  </si>
  <si>
    <t>0305166722</t>
  </si>
  <si>
    <t>0303988050-010</t>
  </si>
  <si>
    <t>0303680315-001</t>
  </si>
  <si>
    <t>DP/16P</t>
  </si>
  <si>
    <t>00000001</t>
  </si>
  <si>
    <t>Cty TNHH Greenled</t>
  </si>
  <si>
    <t>00000002</t>
  </si>
  <si>
    <t>Cty TNHH SX TM DV Tân Nam An</t>
  </si>
  <si>
    <t>00000004</t>
  </si>
  <si>
    <t>Cty TNHH Bao Bì Tiên Phong</t>
  </si>
  <si>
    <t>00000005</t>
  </si>
  <si>
    <t>Cty TNHH thức ăn chăn nuôi Kyodo Sojitz</t>
  </si>
  <si>
    <t>00000007</t>
  </si>
  <si>
    <t>Cty TNHH Tân Hải Hòa</t>
  </si>
  <si>
    <t>00000009</t>
  </si>
  <si>
    <t>Cty Cổ Phần Đất Sắt</t>
  </si>
  <si>
    <t>00000011</t>
  </si>
  <si>
    <t>00000012</t>
  </si>
  <si>
    <t>Cty TNHH SX TM DV Quà Việt</t>
  </si>
  <si>
    <t>00000013</t>
  </si>
  <si>
    <t>00000014</t>
  </si>
  <si>
    <t>Cty TNHH Công Nghệ Cao Su Nhựa Độc Lập</t>
  </si>
  <si>
    <t>00000016</t>
  </si>
  <si>
    <t>Cty TNHH Thy Phát</t>
  </si>
  <si>
    <t>00000017</t>
  </si>
  <si>
    <t>00000018</t>
  </si>
  <si>
    <t>Cty TNHH SX TM An Gia Phú</t>
  </si>
  <si>
    <t>00000020</t>
  </si>
  <si>
    <t>Cty TNHH Thiên Thành</t>
  </si>
  <si>
    <t>00000021</t>
  </si>
  <si>
    <t>00000022</t>
  </si>
  <si>
    <t>00000023</t>
  </si>
  <si>
    <t>00000024</t>
  </si>
  <si>
    <t>Cty TNHH GT Line Á Châu</t>
  </si>
  <si>
    <t>00000025</t>
  </si>
  <si>
    <t>Cty TNHH Cao Nghệ Vina</t>
  </si>
  <si>
    <t>00000026</t>
  </si>
  <si>
    <t>00000027</t>
  </si>
  <si>
    <t>00000028</t>
  </si>
  <si>
    <t>Cty TNHH Xuất Nhập Khẩu Vimex</t>
  </si>
  <si>
    <t>00000029</t>
  </si>
  <si>
    <t>Cty TNHH MTV DV Quảng Cáo Lu Bi</t>
  </si>
  <si>
    <t>00000030</t>
  </si>
  <si>
    <t>00000031</t>
  </si>
  <si>
    <t>00000032</t>
  </si>
  <si>
    <t>00000033</t>
  </si>
  <si>
    <t>Cty TNHH SX TM DV XNK Hiệp Phát VN</t>
  </si>
  <si>
    <t>00000034</t>
  </si>
  <si>
    <t>00000035</t>
  </si>
  <si>
    <t>00000037</t>
  </si>
  <si>
    <t>00000038</t>
  </si>
  <si>
    <t>Cty TNHH SXTM Phú Hưng Cường</t>
  </si>
  <si>
    <t>00000039</t>
  </si>
  <si>
    <t>00000040</t>
  </si>
  <si>
    <t>00000042</t>
  </si>
  <si>
    <t>00000043</t>
  </si>
  <si>
    <t>00000044</t>
  </si>
  <si>
    <t>Cty TNHH Công Nghệ Bao Bì Taisho &amp;7</t>
  </si>
  <si>
    <t>00000046</t>
  </si>
  <si>
    <t>00000047</t>
  </si>
  <si>
    <t>Cty TNHH MTV SX Bình Minh L.A</t>
  </si>
  <si>
    <t>00000048</t>
  </si>
  <si>
    <t>00000049</t>
  </si>
  <si>
    <t>00000050</t>
  </si>
  <si>
    <t>00000052</t>
  </si>
  <si>
    <t>00000054</t>
  </si>
  <si>
    <t>00000055</t>
  </si>
  <si>
    <t>Cty TNHH TM DV Và Kỹ Thuật Tiến Phương</t>
  </si>
  <si>
    <t>00000056</t>
  </si>
  <si>
    <t>00000057</t>
  </si>
  <si>
    <t>00000058</t>
  </si>
  <si>
    <t>00000059</t>
  </si>
  <si>
    <t>00000060</t>
  </si>
  <si>
    <t>00000061</t>
  </si>
  <si>
    <t>00000062</t>
  </si>
  <si>
    <t>00000064</t>
  </si>
  <si>
    <t>00000066</t>
  </si>
  <si>
    <t>00000067</t>
  </si>
  <si>
    <t>00000068</t>
  </si>
  <si>
    <t>Cty TNHH MTV TM Trường Phúc</t>
  </si>
  <si>
    <t>00000070</t>
  </si>
  <si>
    <t>00000072</t>
  </si>
  <si>
    <t>Cty TNHH SX TM Văn Phòng Phẩm Trần Vĩnh Phát</t>
  </si>
  <si>
    <t>00000073</t>
  </si>
  <si>
    <t>00000076</t>
  </si>
  <si>
    <t>00000077</t>
  </si>
  <si>
    <t>00000080</t>
  </si>
  <si>
    <t>00000081</t>
  </si>
  <si>
    <t>00000082</t>
  </si>
  <si>
    <t>00000083</t>
  </si>
  <si>
    <t xml:space="preserve"> Hộp âm dương</t>
  </si>
  <si>
    <t xml:space="preserve"> Thùng carton</t>
  </si>
  <si>
    <t xml:space="preserve"> Tấm lót </t>
  </si>
  <si>
    <t xml:space="preserve"> giấy</t>
  </si>
  <si>
    <t xml:space="preserve"> Giấy tấm </t>
  </si>
  <si>
    <t xml:space="preserve"> Giấy</t>
  </si>
  <si>
    <t>0000085</t>
  </si>
  <si>
    <t>0000089</t>
  </si>
  <si>
    <t>0000090</t>
  </si>
  <si>
    <t>0000092</t>
  </si>
  <si>
    <t>0000093</t>
  </si>
  <si>
    <t>0000095</t>
  </si>
  <si>
    <t>0000096</t>
  </si>
  <si>
    <t>0000097</t>
  </si>
  <si>
    <t>Cty TNHH Trái Cây Mekong</t>
  </si>
  <si>
    <t>0000100</t>
  </si>
  <si>
    <t>0000102</t>
  </si>
  <si>
    <t>Cty TNHH Hải Sản An Lạc</t>
  </si>
  <si>
    <t>0000103</t>
  </si>
  <si>
    <t>0000104</t>
  </si>
  <si>
    <t>Cty TNHH Bao Bì Giấy Sài Gòn</t>
  </si>
  <si>
    <t>0000106</t>
  </si>
  <si>
    <t>Cty Cổ Phần In Số 7</t>
  </si>
  <si>
    <t>0000107</t>
  </si>
  <si>
    <t>0000108</t>
  </si>
  <si>
    <t>0000109</t>
  </si>
  <si>
    <t>Cty TNHH TM DV Phi Nguyễn</t>
  </si>
  <si>
    <t>01GTKT3/002</t>
  </si>
  <si>
    <t>01GTKT3/003</t>
  </si>
  <si>
    <t>01GTKT3/004</t>
  </si>
  <si>
    <t>0000113</t>
  </si>
  <si>
    <t>01GTKT3/005</t>
  </si>
  <si>
    <t>0000114</t>
  </si>
  <si>
    <t>01GTKT3/006</t>
  </si>
  <si>
    <t>0000115</t>
  </si>
  <si>
    <t>01GTKT3/007</t>
  </si>
  <si>
    <t>0000116</t>
  </si>
  <si>
    <t>01GTKT3/008</t>
  </si>
  <si>
    <t>0000117</t>
  </si>
  <si>
    <t>Cty TNHH Đầu Tư Thương Mại Shourai</t>
  </si>
  <si>
    <t>01GTKT3/009</t>
  </si>
  <si>
    <t>01GTKT3/010</t>
  </si>
  <si>
    <t>Cty TNHH MTV XNK Trưng Vương</t>
  </si>
  <si>
    <t>01GTKT3/011</t>
  </si>
  <si>
    <t>0000120</t>
  </si>
  <si>
    <t>01GTKT3/012</t>
  </si>
  <si>
    <t>0000121</t>
  </si>
  <si>
    <t>01GTKT3/013</t>
  </si>
  <si>
    <t>01GTKT3/014</t>
  </si>
  <si>
    <t>0000123</t>
  </si>
  <si>
    <t>01GTKT3/015</t>
  </si>
  <si>
    <t>0000124</t>
  </si>
  <si>
    <t>01GTKT3/016</t>
  </si>
  <si>
    <t>0000125</t>
  </si>
  <si>
    <t>01GTKT3/017</t>
  </si>
  <si>
    <t>0000126</t>
  </si>
  <si>
    <t>Cty TNHH SXTM &amp; XNK Thiên Minh</t>
  </si>
  <si>
    <t>01GTKT3/018</t>
  </si>
  <si>
    <t>0000127</t>
  </si>
  <si>
    <t>01GTKT3/019</t>
  </si>
  <si>
    <t>0000128</t>
  </si>
  <si>
    <t>01GTKT3/020</t>
  </si>
  <si>
    <t>0000129</t>
  </si>
  <si>
    <t>Cty Cổ Phần Vinshoes</t>
  </si>
  <si>
    <t>01GTKT3/021</t>
  </si>
  <si>
    <t>0000130</t>
  </si>
  <si>
    <t>01GTKT3/022</t>
  </si>
  <si>
    <t>0000131</t>
  </si>
  <si>
    <t>01GTKT3/023</t>
  </si>
  <si>
    <t>0000132</t>
  </si>
  <si>
    <t>01GTKT3/024</t>
  </si>
  <si>
    <t>0000133</t>
  </si>
  <si>
    <t>01GTKT3/025</t>
  </si>
  <si>
    <t>0000134</t>
  </si>
  <si>
    <t>01GTKT3/026</t>
  </si>
  <si>
    <t>0000135</t>
  </si>
  <si>
    <t>01GTKT3/027</t>
  </si>
  <si>
    <t>0000136</t>
  </si>
  <si>
    <t>01GTKT3/028</t>
  </si>
  <si>
    <t>0000137</t>
  </si>
  <si>
    <t>01GTKT3/029</t>
  </si>
  <si>
    <t>0000138</t>
  </si>
  <si>
    <t>Cty TNHH TM Kyong Tun Việt Nam</t>
  </si>
  <si>
    <t>01GTKT3/030</t>
  </si>
  <si>
    <t>0000139</t>
  </si>
  <si>
    <t>01GTKT3/031</t>
  </si>
  <si>
    <t>0000140</t>
  </si>
  <si>
    <t>01GTKT3/032</t>
  </si>
  <si>
    <t>0000141</t>
  </si>
  <si>
    <t>01GTKT3/033</t>
  </si>
  <si>
    <t>0000142</t>
  </si>
  <si>
    <t>01GTKT3/034</t>
  </si>
  <si>
    <t>0000143</t>
  </si>
  <si>
    <t>01GTKT3/035</t>
  </si>
  <si>
    <t>0000144</t>
  </si>
  <si>
    <t>01GTKT3/036</t>
  </si>
  <si>
    <t>0000145</t>
  </si>
  <si>
    <t>01GTKT3/037</t>
  </si>
  <si>
    <t>01GTKT3/038</t>
  </si>
  <si>
    <t>0000147</t>
  </si>
  <si>
    <t>01GTKT3/039</t>
  </si>
  <si>
    <t>0000148</t>
  </si>
  <si>
    <t>01GTKT3/040</t>
  </si>
  <si>
    <t>0000149</t>
  </si>
  <si>
    <t>01GTKT3/041</t>
  </si>
  <si>
    <t>Cty TNHH Lương Thực Tấn Vương</t>
  </si>
  <si>
    <t>01GTKT3/042</t>
  </si>
  <si>
    <t>0000151</t>
  </si>
  <si>
    <t>01GTKT3/043</t>
  </si>
  <si>
    <t>0000152</t>
  </si>
  <si>
    <t>01GTKT3/044</t>
  </si>
  <si>
    <t>01GTKT3/045</t>
  </si>
  <si>
    <t>0000154</t>
  </si>
  <si>
    <t>01GTKT3/047</t>
  </si>
  <si>
    <t>0000156</t>
  </si>
  <si>
    <t>Cty TNHH May Nhật Anh</t>
  </si>
  <si>
    <t>01GTKT3/048</t>
  </si>
  <si>
    <t>0000157</t>
  </si>
  <si>
    <t>01GTKT3/049</t>
  </si>
  <si>
    <t>0000158</t>
  </si>
  <si>
    <t>01GTKT3/051</t>
  </si>
  <si>
    <t>0000160</t>
  </si>
  <si>
    <t>Cty CP Kỹ Nghệ Thực Phẩm Việt Nam</t>
  </si>
  <si>
    <t>01GTKT3/055</t>
  </si>
  <si>
    <t>0000164</t>
  </si>
  <si>
    <t>01GTKT3/056</t>
  </si>
  <si>
    <t>0000165</t>
  </si>
  <si>
    <t>Cty TNHH Bao Bì Huỳnh Long</t>
  </si>
  <si>
    <t>01GTKT3/060</t>
  </si>
  <si>
    <t>0000169</t>
  </si>
  <si>
    <t>1201062551</t>
  </si>
  <si>
    <t>0311674668</t>
  </si>
  <si>
    <t>0302088113</t>
  </si>
  <si>
    <t>0305135072</t>
  </si>
  <si>
    <t>0305811563</t>
  </si>
  <si>
    <t>0306194698</t>
  </si>
  <si>
    <t>DNTN SX TM DV Hưng Xuân Phát</t>
  </si>
  <si>
    <t>1101700031</t>
  </si>
  <si>
    <t>Cty TNHH SX TM Nhựa Đại Dương</t>
  </si>
  <si>
    <t>0304221106</t>
  </si>
  <si>
    <t>0309539439</t>
  </si>
  <si>
    <t>0302020771</t>
  </si>
  <si>
    <t>Cty TNHH Bao Bì Uy Tín</t>
  </si>
  <si>
    <t>1100934340</t>
  </si>
  <si>
    <t>0312552937</t>
  </si>
  <si>
    <t>Cty TNHH XNK Chế Biến Thực Phẩm Hoàng Thiên Hương</t>
  </si>
  <si>
    <t>0305929759</t>
  </si>
  <si>
    <t>Cty TNHH Giấy Văn Phòng Phẩm Thành Công</t>
  </si>
  <si>
    <t>0302868346</t>
  </si>
  <si>
    <t>1101334635</t>
  </si>
  <si>
    <t>Cty TNHH SJ Globol</t>
  </si>
  <si>
    <t>0312835526</t>
  </si>
  <si>
    <t>0311915553</t>
  </si>
  <si>
    <t>0311138829</t>
  </si>
  <si>
    <t>0303930325</t>
  </si>
  <si>
    <t>0303173202</t>
  </si>
  <si>
    <t>Cty TNHH TM &amp; DV Tân An Khang</t>
  </si>
  <si>
    <t>3600668919</t>
  </si>
  <si>
    <t>Cty TNHH Công Nghệ DDT</t>
  </si>
  <si>
    <t>0313039397</t>
  </si>
  <si>
    <t>1601265958</t>
  </si>
  <si>
    <t>Cty TNHH TM SX Nhựa Khai Tường</t>
  </si>
  <si>
    <t>0312986405</t>
  </si>
  <si>
    <t>Cty TNHH Thức Ăn Chăn Nuôi Kyodo Sojitz</t>
  </si>
  <si>
    <t>1101396102</t>
  </si>
  <si>
    <t>Cty TNHH SX TM Dân Nghiệp Phát</t>
  </si>
  <si>
    <t>0313555835</t>
  </si>
  <si>
    <t>0304354787</t>
  </si>
  <si>
    <t>Cty TNHH SX TM Tai Việt Hồng</t>
  </si>
  <si>
    <t>0305109410</t>
  </si>
  <si>
    <t>Cty TNHH MTV SX TM XNK Phước Thạnh</t>
  </si>
  <si>
    <t>2100469222</t>
  </si>
  <si>
    <t>Cty Cổ Phần Bao Bì Thanh Bình PAC</t>
  </si>
  <si>
    <t>3900443874</t>
  </si>
  <si>
    <t>Cty TNHH Mugegawa Seiko Việt Nam</t>
  </si>
  <si>
    <t>0311028840</t>
  </si>
  <si>
    <t>0313155900</t>
  </si>
  <si>
    <t>Cty TNHH Bao Bì Nhựa Hoàng Thiên</t>
  </si>
  <si>
    <t>0312109605</t>
  </si>
  <si>
    <t>Cty TNHH Joosung Vina</t>
  </si>
  <si>
    <t>1101654138</t>
  </si>
  <si>
    <t>Cty TNHH SX TM Đặng Thanh Bình</t>
  </si>
  <si>
    <t>0312112414</t>
  </si>
  <si>
    <t>Cty TNHH SX TM DV Lan Hạnh</t>
  </si>
  <si>
    <t>3700314818</t>
  </si>
  <si>
    <t>0310228188</t>
  </si>
  <si>
    <t>0311553254</t>
  </si>
  <si>
    <t>0304449855</t>
  </si>
  <si>
    <t>3501890648</t>
  </si>
  <si>
    <t>0313449932</t>
  </si>
  <si>
    <t>0303224432</t>
  </si>
  <si>
    <t>0301895555</t>
  </si>
  <si>
    <t>1100878093</t>
  </si>
  <si>
    <t>6300249140</t>
  </si>
  <si>
    <t>0300466144</t>
  </si>
  <si>
    <t>0314103447</t>
  </si>
  <si>
    <t>1601879764</t>
  </si>
  <si>
    <t>1100780108</t>
  </si>
  <si>
    <t>0311362281</t>
  </si>
  <si>
    <t>0300627384</t>
  </si>
  <si>
    <t>0313281976</t>
  </si>
  <si>
    <t>0311463667</t>
  </si>
  <si>
    <t>QM/16P</t>
  </si>
  <si>
    <t>TT/15P</t>
  </si>
  <si>
    <t>KL/16P</t>
  </si>
  <si>
    <t>AE/16E</t>
  </si>
  <si>
    <t>TH/15P</t>
  </si>
  <si>
    <t>AA/15P</t>
  </si>
  <si>
    <t>KT/16P</t>
  </si>
  <si>
    <t>VN/16P</t>
  </si>
  <si>
    <t>LP/15P</t>
  </si>
  <si>
    <t>MH/16P</t>
  </si>
  <si>
    <t>Phí nộp tiền chuyển trong ngày</t>
  </si>
  <si>
    <t>Phí bán 2 cuốn sec</t>
  </si>
  <si>
    <t>Phí kiểm đếm</t>
  </si>
  <si>
    <t>0001285</t>
  </si>
  <si>
    <t>0055707</t>
  </si>
  <si>
    <t>0000241</t>
  </si>
  <si>
    <t>0208578</t>
  </si>
  <si>
    <t>Chi Nhánh DNTN Lợi Lộc Phước 1</t>
  </si>
  <si>
    <t>Cty TNHH MTV Hoàng Gia -Mỹ Hạnh</t>
  </si>
  <si>
    <t>Cty CP Bưu Chính Viettel</t>
  </si>
  <si>
    <t>Tiền thuê xưởng T09/2016</t>
  </si>
  <si>
    <t>Tiền thuê xưởng T10/2016</t>
  </si>
  <si>
    <t>Tiền thuê xưởng T11/2016</t>
  </si>
  <si>
    <t>Tiền thuê xưởng T12/2016</t>
  </si>
  <si>
    <t>0000428</t>
  </si>
  <si>
    <t>0000435</t>
  </si>
  <si>
    <t>0000009</t>
  </si>
  <si>
    <t>0000010</t>
  </si>
  <si>
    <t>Cty TNHH TMDV Đại Phú Hào Đức Hòa</t>
  </si>
  <si>
    <t>Cty TNHH TM DV Top Marketing</t>
  </si>
  <si>
    <t>Vật dụng sửa xe</t>
  </si>
  <si>
    <t>Cước CPN T12/2016</t>
  </si>
  <si>
    <t>Củi đòn cao su</t>
  </si>
  <si>
    <t>Giấy xeo</t>
  </si>
  <si>
    <t>Keo 932 H1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</si>
</sst>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6">
    <xf numFmtId="0" fontId="0" fillId="0" borderId="0" xfId="0"/>
    <xf numFmtId="0" fontId="6" fillId="0" borderId="0" xfId="0" applyFont="1"/>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49" fontId="8" fillId="0" borderId="2" xfId="0" applyNumberFormat="1" applyFont="1" applyBorder="1" applyAlignment="1">
      <alignment horizontal="center" vertical="center" wrapText="1"/>
    </xf>
    <xf numFmtId="0" fontId="6" fillId="0" borderId="0" xfId="0" applyFont="1" applyAlignment="1">
      <alignment horizontal="center" vertical="center"/>
    </xf>
    <xf numFmtId="0" fontId="6" fillId="2" borderId="2" xfId="0" applyFont="1" applyFill="1" applyBorder="1" applyAlignment="1">
      <alignment vertical="center"/>
    </xf>
    <xf numFmtId="49" fontId="6" fillId="0" borderId="22" xfId="0" applyNumberFormat="1" applyFont="1" applyBorder="1" applyAlignment="1">
      <alignment vertical="center"/>
    </xf>
    <xf numFmtId="49" fontId="6" fillId="0" borderId="23" xfId="0" applyNumberFormat="1" applyFont="1" applyBorder="1" applyAlignment="1">
      <alignment vertical="center"/>
    </xf>
    <xf numFmtId="0" fontId="6" fillId="2" borderId="2" xfId="4" applyFont="1" applyFill="1" applyBorder="1" applyAlignment="1">
      <alignment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1"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1"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 xmlns:a16="http://schemas.microsoft.com/office/drawing/2014/main"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B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B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143"/>
  <sheetViews>
    <sheetView tabSelected="1" topLeftCell="A12" zoomScale="90" zoomScaleNormal="90" workbookViewId="0">
      <pane ySplit="5" topLeftCell="A17" activePane="bottomLeft" state="frozen"/>
      <selection activeCell="A12" sqref="A12"/>
      <selection pane="bottomLeft" activeCell="G92" sqref="G92"/>
    </sheetView>
  </sheetViews>
  <sheetFormatPr defaultRowHeight="15" x14ac:dyDescent="0.25"/>
  <cols>
    <col min="1" max="1" width="2.140625" style="1" customWidth="1"/>
    <col min="2" max="2" width="5.28515625" style="1" customWidth="1"/>
    <col min="3" max="3" width="12.85546875" style="1" hidden="1" customWidth="1"/>
    <col min="4" max="4" width="9.28515625" style="1" customWidth="1"/>
    <col min="5" max="5" width="11.7109375" style="1" customWidth="1"/>
    <col min="6" max="6" width="11" style="1" customWidth="1"/>
    <col min="7" max="7" width="55.7109375" style="1" customWidth="1"/>
    <col min="8" max="8" width="15.5703125" style="1" customWidth="1"/>
    <col min="9" max="9" width="35.7109375" style="1" customWidth="1"/>
    <col min="10" max="10" width="14.28515625" style="1" customWidth="1"/>
    <col min="11" max="11" width="5.28515625" style="1" customWidth="1"/>
    <col min="12" max="12" width="14.7109375" style="1" customWidth="1"/>
    <col min="13" max="13" width="6.85546875" style="1" customWidth="1"/>
    <col min="14" max="14" width="15.140625" style="1" customWidth="1"/>
    <col min="15" max="15" width="6.42578125" style="1" customWidth="1"/>
    <col min="16" max="16" width="16" style="1" bestFit="1" customWidth="1"/>
    <col min="17" max="16384" width="9.140625" style="1"/>
  </cols>
  <sheetData>
    <row r="1" spans="1:15" s="37" customFormat="1" x14ac:dyDescent="0.2">
      <c r="D1" s="38"/>
      <c r="E1" s="39"/>
      <c r="F1" s="38"/>
      <c r="G1" s="38"/>
      <c r="H1" s="38"/>
      <c r="I1" s="38"/>
      <c r="K1" s="40"/>
      <c r="M1" s="38"/>
    </row>
    <row r="2" spans="1:15" s="37" customFormat="1" x14ac:dyDescent="0.2">
      <c r="D2" s="38"/>
      <c r="E2" s="39"/>
      <c r="F2" s="38"/>
      <c r="G2" s="38"/>
      <c r="H2" s="38"/>
      <c r="I2" s="38"/>
      <c r="K2" s="40"/>
      <c r="M2" s="38"/>
    </row>
    <row r="3" spans="1:15" s="37" customFormat="1" x14ac:dyDescent="0.2">
      <c r="B3" s="41"/>
      <c r="C3" s="41"/>
      <c r="D3" s="38"/>
      <c r="E3" s="39"/>
      <c r="F3" s="38"/>
      <c r="G3" s="38"/>
      <c r="H3" s="38"/>
      <c r="I3" s="38"/>
      <c r="K3" s="40"/>
      <c r="M3" s="38"/>
    </row>
    <row r="4" spans="1:15" s="37" customFormat="1" ht="30.75" customHeight="1" x14ac:dyDescent="0.2">
      <c r="B4" s="128" t="s">
        <v>62</v>
      </c>
      <c r="C4" s="128"/>
      <c r="D4" s="128"/>
      <c r="E4" s="128"/>
      <c r="F4" s="128"/>
      <c r="G4" s="128"/>
      <c r="H4" s="128"/>
      <c r="I4" s="128"/>
      <c r="J4" s="128"/>
      <c r="K4" s="128"/>
      <c r="L4" s="128"/>
      <c r="M4" s="128"/>
    </row>
    <row r="5" spans="1:15" s="37" customFormat="1" hidden="1" x14ac:dyDescent="0.2">
      <c r="A5" s="37" t="s">
        <v>63</v>
      </c>
      <c r="B5" s="129"/>
      <c r="C5" s="129"/>
      <c r="D5" s="129"/>
      <c r="E5" s="129"/>
      <c r="F5" s="129"/>
      <c r="G5" s="129"/>
      <c r="H5" s="129"/>
      <c r="I5" s="129"/>
      <c r="J5" s="129"/>
      <c r="K5" s="129"/>
      <c r="L5" s="129"/>
      <c r="M5" s="129"/>
    </row>
    <row r="6" spans="1:15" s="37" customFormat="1" ht="23.25" customHeight="1" x14ac:dyDescent="0.2">
      <c r="B6" s="130" t="s">
        <v>0</v>
      </c>
      <c r="C6" s="130"/>
      <c r="D6" s="130"/>
      <c r="E6" s="130"/>
      <c r="F6" s="130"/>
      <c r="G6" s="130"/>
      <c r="H6" s="130"/>
      <c r="I6" s="130"/>
      <c r="J6" s="130"/>
      <c r="K6" s="130"/>
      <c r="L6" s="130"/>
      <c r="M6" s="130"/>
    </row>
    <row r="7" spans="1:15" s="37" customFormat="1" x14ac:dyDescent="0.2">
      <c r="B7" s="130" t="str">
        <f>"Kỳ tính thuế: Quý "&amp;O14&amp;" Năm "&amp;YEAR(F17)</f>
        <v>Kỳ tính thuế: Quý 3 Năm 2016</v>
      </c>
      <c r="C7" s="130"/>
      <c r="D7" s="130"/>
      <c r="E7" s="130"/>
      <c r="F7" s="130"/>
      <c r="G7" s="130"/>
      <c r="H7" s="130"/>
      <c r="I7" s="130"/>
      <c r="J7" s="130"/>
      <c r="K7" s="130"/>
      <c r="L7" s="130"/>
      <c r="M7" s="130"/>
    </row>
    <row r="8" spans="1:15" s="37" customFormat="1" x14ac:dyDescent="0.2">
      <c r="B8" s="39"/>
      <c r="C8" s="39"/>
      <c r="D8" s="38"/>
      <c r="E8" s="39"/>
      <c r="F8" s="38"/>
      <c r="G8" s="38"/>
      <c r="H8" s="38"/>
      <c r="I8" s="38"/>
      <c r="K8" s="40"/>
      <c r="M8" s="38"/>
    </row>
    <row r="9" spans="1:15" s="37" customFormat="1" x14ac:dyDescent="0.2">
      <c r="B9" s="15" t="s">
        <v>118</v>
      </c>
    </row>
    <row r="10" spans="1:15" s="37" customFormat="1" x14ac:dyDescent="0.2">
      <c r="B10" s="15" t="s">
        <v>117</v>
      </c>
    </row>
    <row r="11" spans="1:15" s="37" customFormat="1" x14ac:dyDescent="0.2">
      <c r="B11" s="120" t="s">
        <v>1</v>
      </c>
      <c r="C11" s="120"/>
      <c r="D11" s="120"/>
      <c r="E11" s="120"/>
      <c r="F11" s="120"/>
      <c r="G11" s="120"/>
      <c r="H11" s="120"/>
      <c r="I11" s="120"/>
      <c r="J11" s="120"/>
      <c r="K11" s="120"/>
      <c r="L11" s="120"/>
      <c r="M11" s="120"/>
    </row>
    <row r="12" spans="1:15" s="37" customFormat="1" ht="12.75" customHeight="1" x14ac:dyDescent="0.2">
      <c r="B12" s="121" t="s">
        <v>2</v>
      </c>
      <c r="C12" s="122"/>
      <c r="D12" s="122"/>
      <c r="E12" s="122"/>
      <c r="F12" s="123"/>
      <c r="G12" s="126" t="s">
        <v>64</v>
      </c>
      <c r="H12" s="126" t="s">
        <v>65</v>
      </c>
      <c r="I12" s="126" t="s">
        <v>4</v>
      </c>
      <c r="J12" s="126" t="s">
        <v>66</v>
      </c>
      <c r="K12" s="127" t="s">
        <v>67</v>
      </c>
      <c r="L12" s="126" t="s">
        <v>5</v>
      </c>
      <c r="M12" s="126" t="s">
        <v>6</v>
      </c>
    </row>
    <row r="13" spans="1:15" s="37" customFormat="1" ht="4.5" customHeight="1" x14ac:dyDescent="0.2">
      <c r="B13" s="121"/>
      <c r="C13" s="124"/>
      <c r="D13" s="124"/>
      <c r="E13" s="124"/>
      <c r="F13" s="125"/>
      <c r="G13" s="126"/>
      <c r="H13" s="126"/>
      <c r="I13" s="126"/>
      <c r="J13" s="126"/>
      <c r="K13" s="127"/>
      <c r="L13" s="126"/>
      <c r="M13" s="126"/>
    </row>
    <row r="14" spans="1:15" s="37" customFormat="1" ht="43.5" customHeight="1" x14ac:dyDescent="0.2">
      <c r="B14" s="121"/>
      <c r="C14" s="42" t="s">
        <v>43</v>
      </c>
      <c r="D14" s="42" t="s">
        <v>7</v>
      </c>
      <c r="E14" s="42" t="s">
        <v>8</v>
      </c>
      <c r="F14" s="42" t="s">
        <v>9</v>
      </c>
      <c r="G14" s="126"/>
      <c r="H14" s="126"/>
      <c r="I14" s="126"/>
      <c r="J14" s="126"/>
      <c r="K14" s="127"/>
      <c r="L14" s="126"/>
      <c r="M14" s="126"/>
      <c r="O14" s="119">
        <v>3</v>
      </c>
    </row>
    <row r="15" spans="1:15" s="37" customFormat="1" x14ac:dyDescent="0.2">
      <c r="B15" s="43" t="s">
        <v>19</v>
      </c>
      <c r="C15" s="44" t="s">
        <v>20</v>
      </c>
      <c r="D15" s="45" t="s">
        <v>21</v>
      </c>
      <c r="E15" s="44" t="s">
        <v>22</v>
      </c>
      <c r="F15" s="44" t="s">
        <v>23</v>
      </c>
      <c r="G15" s="44" t="s">
        <v>24</v>
      </c>
      <c r="H15" s="44" t="s">
        <v>25</v>
      </c>
      <c r="I15" s="45" t="s">
        <v>26</v>
      </c>
      <c r="J15" s="46" t="s">
        <v>27</v>
      </c>
      <c r="K15" s="45" t="s">
        <v>28</v>
      </c>
      <c r="L15" s="44" t="s">
        <v>44</v>
      </c>
      <c r="M15" s="44" t="s">
        <v>68</v>
      </c>
    </row>
    <row r="16" spans="1:15" s="37" customFormat="1" ht="21.75" customHeight="1" x14ac:dyDescent="0.2">
      <c r="B16" s="47" t="s">
        <v>69</v>
      </c>
      <c r="C16" s="47"/>
      <c r="D16" s="47"/>
      <c r="E16" s="47"/>
      <c r="F16" s="47"/>
      <c r="G16" s="47"/>
      <c r="H16" s="47"/>
      <c r="I16" s="47"/>
      <c r="J16" s="47"/>
      <c r="K16" s="47"/>
      <c r="L16" s="47"/>
      <c r="M16" s="47"/>
    </row>
    <row r="17" spans="2:17" s="37" customFormat="1" ht="21.75" customHeight="1" x14ac:dyDescent="0.2">
      <c r="B17" s="48">
        <f>IF(G17&lt;&gt;"",ROW()-16,"")</f>
        <v>1</v>
      </c>
      <c r="C17" s="49"/>
      <c r="D17" s="50" t="str">
        <f t="shared" ref="D17:D80" si="0">IF(ISNA(VLOOKUP(G17,DSMV,3,0)),"",VLOOKUP(G17,DSMV,3,0))</f>
        <v>TT/15P</v>
      </c>
      <c r="E17" s="51" t="s">
        <v>121</v>
      </c>
      <c r="F17" s="90">
        <v>42529</v>
      </c>
      <c r="G17" s="52" t="s">
        <v>122</v>
      </c>
      <c r="H17" s="92" t="str">
        <f t="shared" ref="H17:H80" si="1">IF(ISNA(VLOOKUP(G17,DSMV,2,0)),"",VLOOKUP(G17,DSMV,2,0))</f>
        <v>0312741934</v>
      </c>
      <c r="I17" s="53" t="s">
        <v>151</v>
      </c>
      <c r="J17" s="54">
        <v>77160000</v>
      </c>
      <c r="K17" s="55">
        <v>0.1</v>
      </c>
      <c r="L17" s="54">
        <v>7716000</v>
      </c>
      <c r="M17" s="64">
        <v>3</v>
      </c>
      <c r="N17" s="56"/>
      <c r="O17" s="57"/>
      <c r="P17" s="56"/>
      <c r="Q17" s="58"/>
    </row>
    <row r="18" spans="2:17" s="37" customFormat="1" ht="21.75" customHeight="1" x14ac:dyDescent="0.2">
      <c r="B18" s="48">
        <f t="shared" ref="B18:B81" si="2">IF(G18&lt;&gt;"",ROW()-16,"")</f>
        <v>2</v>
      </c>
      <c r="C18" s="59"/>
      <c r="D18" s="60">
        <f t="shared" si="0"/>
        <v>0</v>
      </c>
      <c r="E18" s="61" t="s">
        <v>123</v>
      </c>
      <c r="F18" s="91">
        <v>42542</v>
      </c>
      <c r="G18" s="11" t="s">
        <v>124</v>
      </c>
      <c r="H18" s="93" t="str">
        <f t="shared" si="1"/>
        <v>3600772839</v>
      </c>
      <c r="I18" s="62" t="s">
        <v>152</v>
      </c>
      <c r="J18" s="63">
        <v>91931900</v>
      </c>
      <c r="K18" s="55">
        <v>0.1</v>
      </c>
      <c r="L18" s="63">
        <v>9193190</v>
      </c>
      <c r="M18" s="64">
        <v>3</v>
      </c>
      <c r="N18" s="56"/>
      <c r="O18" s="57"/>
      <c r="P18" s="56"/>
      <c r="Q18" s="58"/>
    </row>
    <row r="19" spans="2:17" s="37" customFormat="1" ht="21.75" customHeight="1" x14ac:dyDescent="0.2">
      <c r="B19" s="48">
        <f t="shared" si="2"/>
        <v>3</v>
      </c>
      <c r="C19" s="59"/>
      <c r="D19" s="60">
        <f t="shared" si="0"/>
        <v>0</v>
      </c>
      <c r="E19" s="59" t="s">
        <v>125</v>
      </c>
      <c r="F19" s="91">
        <v>42551</v>
      </c>
      <c r="G19" s="62" t="s">
        <v>124</v>
      </c>
      <c r="H19" s="93" t="str">
        <f t="shared" si="1"/>
        <v>3600772839</v>
      </c>
      <c r="I19" s="62" t="s">
        <v>152</v>
      </c>
      <c r="J19" s="63">
        <v>191146100</v>
      </c>
      <c r="K19" s="55">
        <v>0.1</v>
      </c>
      <c r="L19" s="63">
        <v>19114610</v>
      </c>
      <c r="M19" s="64">
        <v>3</v>
      </c>
      <c r="N19" s="56"/>
      <c r="O19" s="57"/>
      <c r="P19" s="56"/>
    </row>
    <row r="20" spans="2:17" s="37" customFormat="1" ht="21.75" customHeight="1" x14ac:dyDescent="0.2">
      <c r="B20" s="48">
        <f t="shared" si="2"/>
        <v>4</v>
      </c>
      <c r="C20" s="59"/>
      <c r="D20" s="60">
        <f t="shared" si="0"/>
        <v>0</v>
      </c>
      <c r="E20" s="59" t="s">
        <v>126</v>
      </c>
      <c r="F20" s="91">
        <v>42508</v>
      </c>
      <c r="G20" s="62" t="s">
        <v>127</v>
      </c>
      <c r="H20" s="93" t="str">
        <f t="shared" si="1"/>
        <v>0313218533</v>
      </c>
      <c r="I20" s="62" t="s">
        <v>153</v>
      </c>
      <c r="J20" s="63">
        <v>2160000</v>
      </c>
      <c r="K20" s="55">
        <v>0.1</v>
      </c>
      <c r="L20" s="63">
        <v>216000</v>
      </c>
      <c r="M20" s="64">
        <v>3</v>
      </c>
      <c r="N20" s="56"/>
      <c r="O20" s="57"/>
      <c r="P20" s="56"/>
    </row>
    <row r="21" spans="2:17" s="37" customFormat="1" ht="21.75" customHeight="1" x14ac:dyDescent="0.2">
      <c r="B21" s="48">
        <f t="shared" si="2"/>
        <v>5</v>
      </c>
      <c r="C21" s="59"/>
      <c r="D21" s="60">
        <f t="shared" si="0"/>
        <v>0</v>
      </c>
      <c r="E21" s="59" t="s">
        <v>98</v>
      </c>
      <c r="F21" s="91">
        <v>42532</v>
      </c>
      <c r="G21" s="62" t="s">
        <v>128</v>
      </c>
      <c r="H21" s="93" t="str">
        <f t="shared" si="1"/>
        <v>0313261539</v>
      </c>
      <c r="I21" s="62" t="s">
        <v>154</v>
      </c>
      <c r="J21" s="13">
        <v>3800000</v>
      </c>
      <c r="K21" s="55">
        <v>0.1</v>
      </c>
      <c r="L21" s="63">
        <v>380000</v>
      </c>
      <c r="M21" s="64">
        <v>3</v>
      </c>
      <c r="N21" s="56"/>
      <c r="O21" s="57"/>
      <c r="P21" s="56"/>
    </row>
    <row r="22" spans="2:17" s="37" customFormat="1" ht="21.75" customHeight="1" x14ac:dyDescent="0.2">
      <c r="B22" s="48">
        <f t="shared" si="2"/>
        <v>6</v>
      </c>
      <c r="C22" s="59"/>
      <c r="D22" s="60">
        <f t="shared" si="0"/>
        <v>0</v>
      </c>
      <c r="E22" s="59" t="s">
        <v>129</v>
      </c>
      <c r="F22" s="91">
        <v>42563</v>
      </c>
      <c r="G22" s="62" t="s">
        <v>124</v>
      </c>
      <c r="H22" s="93" t="str">
        <f t="shared" si="1"/>
        <v>3600772839</v>
      </c>
      <c r="I22" s="62" t="s">
        <v>152</v>
      </c>
      <c r="J22" s="63">
        <v>174980200</v>
      </c>
      <c r="K22" s="55">
        <v>0.1</v>
      </c>
      <c r="L22" s="63">
        <v>17498020</v>
      </c>
      <c r="M22" s="64">
        <v>3</v>
      </c>
      <c r="N22" s="56"/>
      <c r="O22" s="57"/>
      <c r="P22" s="56"/>
    </row>
    <row r="23" spans="2:17" s="37" customFormat="1" ht="21.75" customHeight="1" x14ac:dyDescent="0.2">
      <c r="B23" s="48">
        <f t="shared" si="2"/>
        <v>7</v>
      </c>
      <c r="C23" s="59"/>
      <c r="D23" s="60">
        <f t="shared" si="0"/>
        <v>0</v>
      </c>
      <c r="E23" s="59" t="s">
        <v>130</v>
      </c>
      <c r="F23" s="91">
        <v>42566</v>
      </c>
      <c r="G23" s="62" t="s">
        <v>131</v>
      </c>
      <c r="H23" s="93" t="str">
        <f t="shared" si="1"/>
        <v>1100108351</v>
      </c>
      <c r="I23" s="62" t="s">
        <v>155</v>
      </c>
      <c r="J23" s="63">
        <v>1454545</v>
      </c>
      <c r="K23" s="55">
        <v>0.1</v>
      </c>
      <c r="L23" s="63">
        <v>145455</v>
      </c>
      <c r="M23" s="64">
        <v>3</v>
      </c>
      <c r="N23" s="56"/>
      <c r="O23" s="57"/>
      <c r="P23" s="56"/>
    </row>
    <row r="24" spans="2:17" s="37" customFormat="1" ht="21.75" customHeight="1" x14ac:dyDescent="0.2">
      <c r="B24" s="48">
        <f t="shared" si="2"/>
        <v>8</v>
      </c>
      <c r="C24" s="59"/>
      <c r="D24" s="60">
        <f t="shared" si="0"/>
        <v>0</v>
      </c>
      <c r="E24" s="59" t="s">
        <v>132</v>
      </c>
      <c r="F24" s="91">
        <v>42580</v>
      </c>
      <c r="G24" s="62" t="s">
        <v>124</v>
      </c>
      <c r="H24" s="93" t="str">
        <f t="shared" si="1"/>
        <v>3600772839</v>
      </c>
      <c r="I24" s="62" t="s">
        <v>152</v>
      </c>
      <c r="J24" s="63">
        <v>155018800</v>
      </c>
      <c r="K24" s="55">
        <v>0.1</v>
      </c>
      <c r="L24" s="63">
        <v>15501880</v>
      </c>
      <c r="M24" s="64">
        <v>3</v>
      </c>
      <c r="N24" s="56"/>
      <c r="O24" s="57"/>
    </row>
    <row r="25" spans="2:17" s="37" customFormat="1" ht="21.75" customHeight="1" x14ac:dyDescent="0.2">
      <c r="B25" s="48">
        <f t="shared" si="2"/>
        <v>9</v>
      </c>
      <c r="C25" s="65"/>
      <c r="D25" s="60">
        <f t="shared" si="0"/>
        <v>0</v>
      </c>
      <c r="E25" s="59" t="s">
        <v>133</v>
      </c>
      <c r="F25" s="91">
        <v>42581</v>
      </c>
      <c r="G25" s="62" t="s">
        <v>134</v>
      </c>
      <c r="H25" s="93" t="str">
        <f t="shared" si="1"/>
        <v>0312268002</v>
      </c>
      <c r="I25" s="62" t="s">
        <v>156</v>
      </c>
      <c r="J25" s="63">
        <v>6290000</v>
      </c>
      <c r="K25" s="55">
        <v>0.1</v>
      </c>
      <c r="L25" s="63">
        <v>629000</v>
      </c>
      <c r="M25" s="64">
        <v>3</v>
      </c>
      <c r="N25" s="56"/>
      <c r="O25" s="57"/>
    </row>
    <row r="26" spans="2:17" s="37" customFormat="1" ht="21.75" customHeight="1" x14ac:dyDescent="0.2">
      <c r="B26" s="48">
        <f t="shared" si="2"/>
        <v>10</v>
      </c>
      <c r="C26" s="65"/>
      <c r="D26" s="60" t="str">
        <f t="shared" si="0"/>
        <v>MH/16P</v>
      </c>
      <c r="E26" s="59" t="s">
        <v>135</v>
      </c>
      <c r="F26" s="91">
        <v>42581</v>
      </c>
      <c r="G26" s="62" t="s">
        <v>545</v>
      </c>
      <c r="H26" s="93" t="str">
        <f t="shared" si="1"/>
        <v>1101810475</v>
      </c>
      <c r="I26" s="62" t="s">
        <v>91</v>
      </c>
      <c r="J26" s="63">
        <v>2011090</v>
      </c>
      <c r="K26" s="55">
        <v>0.1</v>
      </c>
      <c r="L26" s="63">
        <v>201110</v>
      </c>
      <c r="M26" s="64">
        <v>3</v>
      </c>
      <c r="N26" s="56"/>
      <c r="O26" s="57"/>
    </row>
    <row r="27" spans="2:17" s="37" customFormat="1" ht="21.75" customHeight="1" x14ac:dyDescent="0.2">
      <c r="B27" s="48">
        <f t="shared" si="2"/>
        <v>11</v>
      </c>
      <c r="C27" s="65"/>
      <c r="D27" s="60">
        <f t="shared" si="0"/>
        <v>0</v>
      </c>
      <c r="E27" s="59" t="s">
        <v>136</v>
      </c>
      <c r="F27" s="91">
        <v>42590</v>
      </c>
      <c r="G27" s="62" t="s">
        <v>137</v>
      </c>
      <c r="H27" s="93" t="str">
        <f t="shared" si="1"/>
        <v>0309999299</v>
      </c>
      <c r="I27" s="62" t="s">
        <v>157</v>
      </c>
      <c r="J27" s="63">
        <v>1400000</v>
      </c>
      <c r="K27" s="55">
        <v>0.1</v>
      </c>
      <c r="L27" s="63">
        <v>140000</v>
      </c>
      <c r="M27" s="64">
        <v>3</v>
      </c>
      <c r="N27" s="56"/>
      <c r="O27" s="57"/>
    </row>
    <row r="28" spans="2:17" s="37" customFormat="1" ht="21.75" customHeight="1" x14ac:dyDescent="0.2">
      <c r="B28" s="48">
        <f t="shared" si="2"/>
        <v>12</v>
      </c>
      <c r="C28" s="65"/>
      <c r="D28" s="60" t="str">
        <f t="shared" si="0"/>
        <v>QM/16P</v>
      </c>
      <c r="E28" s="59" t="s">
        <v>138</v>
      </c>
      <c r="F28" s="91">
        <v>42595</v>
      </c>
      <c r="G28" s="62" t="s">
        <v>139</v>
      </c>
      <c r="H28" s="93" t="str">
        <f t="shared" si="1"/>
        <v>0313728742</v>
      </c>
      <c r="I28" s="62" t="s">
        <v>158</v>
      </c>
      <c r="J28" s="63">
        <v>15451800</v>
      </c>
      <c r="K28" s="55">
        <v>0.1</v>
      </c>
      <c r="L28" s="63">
        <v>1545180</v>
      </c>
      <c r="M28" s="64">
        <v>3</v>
      </c>
      <c r="N28" s="56"/>
      <c r="O28" s="57"/>
    </row>
    <row r="29" spans="2:17" s="37" customFormat="1" ht="21.75" customHeight="1" x14ac:dyDescent="0.2">
      <c r="B29" s="48">
        <f t="shared" si="2"/>
        <v>13</v>
      </c>
      <c r="C29" s="65"/>
      <c r="D29" s="60" t="str">
        <f t="shared" si="0"/>
        <v>QM/16P</v>
      </c>
      <c r="E29" s="59" t="s">
        <v>140</v>
      </c>
      <c r="F29" s="91">
        <v>42601</v>
      </c>
      <c r="G29" s="62" t="s">
        <v>139</v>
      </c>
      <c r="H29" s="93" t="str">
        <f t="shared" si="1"/>
        <v>0313728742</v>
      </c>
      <c r="I29" s="62" t="s">
        <v>158</v>
      </c>
      <c r="J29" s="63">
        <v>11177400</v>
      </c>
      <c r="K29" s="55">
        <v>0.1</v>
      </c>
      <c r="L29" s="63">
        <v>1117740</v>
      </c>
      <c r="M29" s="64">
        <v>3</v>
      </c>
      <c r="N29" s="56"/>
      <c r="O29" s="57"/>
    </row>
    <row r="30" spans="2:17" s="37" customFormat="1" ht="21.75" customHeight="1" x14ac:dyDescent="0.2">
      <c r="B30" s="48">
        <f t="shared" si="2"/>
        <v>14</v>
      </c>
      <c r="C30" s="65"/>
      <c r="D30" s="60">
        <f t="shared" si="0"/>
        <v>0</v>
      </c>
      <c r="E30" s="59" t="s">
        <v>141</v>
      </c>
      <c r="F30" s="91">
        <v>42604</v>
      </c>
      <c r="G30" s="62" t="s">
        <v>137</v>
      </c>
      <c r="H30" s="93" t="str">
        <f t="shared" si="1"/>
        <v>0309999299</v>
      </c>
      <c r="I30" s="62" t="s">
        <v>157</v>
      </c>
      <c r="J30" s="63">
        <v>1840000</v>
      </c>
      <c r="K30" s="55">
        <v>0.1</v>
      </c>
      <c r="L30" s="63">
        <v>184000</v>
      </c>
      <c r="M30" s="64">
        <v>3</v>
      </c>
      <c r="N30" s="56"/>
      <c r="O30" s="57"/>
    </row>
    <row r="31" spans="2:17" s="37" customFormat="1" ht="21.75" customHeight="1" x14ac:dyDescent="0.2">
      <c r="B31" s="48">
        <f t="shared" si="2"/>
        <v>15</v>
      </c>
      <c r="C31" s="65"/>
      <c r="D31" s="60" t="str">
        <f t="shared" si="0"/>
        <v>QM/16P</v>
      </c>
      <c r="E31" s="59" t="s">
        <v>142</v>
      </c>
      <c r="F31" s="91">
        <v>42613</v>
      </c>
      <c r="G31" s="62" t="s">
        <v>139</v>
      </c>
      <c r="H31" s="93" t="str">
        <f t="shared" si="1"/>
        <v>0313728742</v>
      </c>
      <c r="I31" s="62" t="s">
        <v>158</v>
      </c>
      <c r="J31" s="63">
        <v>10007400</v>
      </c>
      <c r="K31" s="55">
        <v>0.1</v>
      </c>
      <c r="L31" s="63">
        <v>1000740</v>
      </c>
      <c r="M31" s="64">
        <v>3</v>
      </c>
      <c r="N31" s="56"/>
      <c r="O31" s="57"/>
    </row>
    <row r="32" spans="2:17" s="37" customFormat="1" ht="21.75" customHeight="1" x14ac:dyDescent="0.2">
      <c r="B32" s="48">
        <f t="shared" si="2"/>
        <v>16</v>
      </c>
      <c r="C32" s="65"/>
      <c r="D32" s="60" t="str">
        <f t="shared" si="0"/>
        <v>MH/16P</v>
      </c>
      <c r="E32" s="59" t="s">
        <v>143</v>
      </c>
      <c r="F32" s="91">
        <v>42620</v>
      </c>
      <c r="G32" s="62" t="s">
        <v>545</v>
      </c>
      <c r="H32" s="93" t="str">
        <f t="shared" si="1"/>
        <v>1101810475</v>
      </c>
      <c r="I32" s="62" t="s">
        <v>91</v>
      </c>
      <c r="J32" s="63">
        <v>5638527</v>
      </c>
      <c r="K32" s="55">
        <v>0.1</v>
      </c>
      <c r="L32" s="63">
        <v>563853</v>
      </c>
      <c r="M32" s="64">
        <v>3</v>
      </c>
      <c r="N32" s="56"/>
      <c r="O32" s="57"/>
    </row>
    <row r="33" spans="2:15" s="37" customFormat="1" ht="21.75" customHeight="1" x14ac:dyDescent="0.2">
      <c r="B33" s="48">
        <f t="shared" si="2"/>
        <v>17</v>
      </c>
      <c r="C33" s="65"/>
      <c r="D33" s="60" t="str">
        <f t="shared" si="0"/>
        <v>AA/15P</v>
      </c>
      <c r="E33" s="59" t="s">
        <v>144</v>
      </c>
      <c r="F33" s="91">
        <v>42622</v>
      </c>
      <c r="G33" s="62" t="s">
        <v>145</v>
      </c>
      <c r="H33" s="93" t="str">
        <f t="shared" si="1"/>
        <v>0304443211</v>
      </c>
      <c r="I33" s="62" t="s">
        <v>156</v>
      </c>
      <c r="J33" s="63">
        <v>1760000</v>
      </c>
      <c r="K33" s="55">
        <v>0.1</v>
      </c>
      <c r="L33" s="63">
        <v>176000</v>
      </c>
      <c r="M33" s="64">
        <v>3</v>
      </c>
      <c r="N33" s="56"/>
      <c r="O33" s="57"/>
    </row>
    <row r="34" spans="2:15" s="37" customFormat="1" ht="21.75" customHeight="1" x14ac:dyDescent="0.2">
      <c r="B34" s="48">
        <f t="shared" si="2"/>
        <v>18</v>
      </c>
      <c r="C34" s="65"/>
      <c r="D34" s="60" t="str">
        <f t="shared" si="0"/>
        <v>TH/15P</v>
      </c>
      <c r="E34" s="59" t="s">
        <v>146</v>
      </c>
      <c r="F34" s="91">
        <v>42576</v>
      </c>
      <c r="G34" s="62" t="s">
        <v>147</v>
      </c>
      <c r="H34" s="93" t="str">
        <f t="shared" si="1"/>
        <v>1101329547</v>
      </c>
      <c r="I34" s="62" t="s">
        <v>159</v>
      </c>
      <c r="J34" s="63">
        <v>17110500</v>
      </c>
      <c r="K34" s="55">
        <v>0.1</v>
      </c>
      <c r="L34" s="63">
        <v>1711050</v>
      </c>
      <c r="M34" s="64">
        <v>3</v>
      </c>
      <c r="N34" s="56"/>
      <c r="O34" s="57"/>
    </row>
    <row r="35" spans="2:15" s="37" customFormat="1" ht="21.75" customHeight="1" x14ac:dyDescent="0.2">
      <c r="B35" s="48">
        <f t="shared" si="2"/>
        <v>19</v>
      </c>
      <c r="C35" s="65"/>
      <c r="D35" s="60" t="str">
        <f t="shared" si="0"/>
        <v>TH/15P</v>
      </c>
      <c r="E35" s="59" t="s">
        <v>148</v>
      </c>
      <c r="F35" s="91">
        <v>42576</v>
      </c>
      <c r="G35" s="62" t="s">
        <v>147</v>
      </c>
      <c r="H35" s="93" t="str">
        <f t="shared" si="1"/>
        <v>1101329547</v>
      </c>
      <c r="I35" s="62" t="s">
        <v>160</v>
      </c>
      <c r="J35" s="63">
        <v>37000000</v>
      </c>
      <c r="K35" s="55">
        <v>0.1</v>
      </c>
      <c r="L35" s="63">
        <v>3700000</v>
      </c>
      <c r="M35" s="64">
        <v>3</v>
      </c>
      <c r="N35" s="56"/>
      <c r="O35" s="57"/>
    </row>
    <row r="36" spans="2:15" s="37" customFormat="1" ht="21.75" customHeight="1" x14ac:dyDescent="0.2">
      <c r="B36" s="48">
        <f t="shared" si="2"/>
        <v>20</v>
      </c>
      <c r="C36" s="65"/>
      <c r="D36" s="60" t="str">
        <f t="shared" si="0"/>
        <v>TH/15P</v>
      </c>
      <c r="E36" s="59" t="s">
        <v>149</v>
      </c>
      <c r="F36" s="91">
        <v>42602</v>
      </c>
      <c r="G36" s="62" t="s">
        <v>147</v>
      </c>
      <c r="H36" s="93" t="str">
        <f t="shared" si="1"/>
        <v>1101329547</v>
      </c>
      <c r="I36" s="62" t="s">
        <v>160</v>
      </c>
      <c r="J36" s="63">
        <v>37000000</v>
      </c>
      <c r="K36" s="55">
        <v>0.1</v>
      </c>
      <c r="L36" s="63">
        <v>3700000</v>
      </c>
      <c r="M36" s="64">
        <v>3</v>
      </c>
      <c r="N36" s="56"/>
      <c r="O36" s="57"/>
    </row>
    <row r="37" spans="2:15" s="37" customFormat="1" ht="21.75" customHeight="1" x14ac:dyDescent="0.2">
      <c r="B37" s="48">
        <f t="shared" si="2"/>
        <v>21</v>
      </c>
      <c r="C37" s="65"/>
      <c r="D37" s="60">
        <f>IF(ISNA(VLOOKUP(G37,DSMV,3,0)),"",VLOOKUP(G37,DSMV,3,0))</f>
        <v>0</v>
      </c>
      <c r="E37" s="59" t="s">
        <v>95</v>
      </c>
      <c r="F37" s="91">
        <v>42563</v>
      </c>
      <c r="G37" s="62" t="s">
        <v>100</v>
      </c>
      <c r="H37" s="93" t="str">
        <f t="shared" si="1"/>
        <v>0310686815</v>
      </c>
      <c r="I37" s="62" t="s">
        <v>161</v>
      </c>
      <c r="J37" s="63">
        <v>840000000</v>
      </c>
      <c r="K37" s="55">
        <v>0.1</v>
      </c>
      <c r="L37" s="63">
        <v>84000000</v>
      </c>
      <c r="M37" s="64">
        <v>3</v>
      </c>
      <c r="N37" s="56"/>
      <c r="O37" s="57"/>
    </row>
    <row r="38" spans="2:15" s="37" customFormat="1" ht="21.75" customHeight="1" x14ac:dyDescent="0.2">
      <c r="B38" s="48">
        <f>IF(G38&lt;&gt;"",ROW()-16,"")</f>
        <v>22</v>
      </c>
      <c r="C38" s="65"/>
      <c r="D38" s="60" t="str">
        <f>IF(ISNA(VLOOKUP(G38,DSMV,3,0)),"",VLOOKUP(G38,DSMV,3,0))</f>
        <v/>
      </c>
      <c r="E38" s="59"/>
      <c r="F38" s="91">
        <v>42582</v>
      </c>
      <c r="G38" s="62" t="s">
        <v>111</v>
      </c>
      <c r="H38" s="93" t="str">
        <f t="shared" si="1"/>
        <v/>
      </c>
      <c r="I38" s="62" t="s">
        <v>111</v>
      </c>
      <c r="J38" s="63">
        <v>331818</v>
      </c>
      <c r="K38" s="55">
        <v>0.1</v>
      </c>
      <c r="L38" s="63">
        <v>33182</v>
      </c>
      <c r="M38" s="64">
        <v>3</v>
      </c>
      <c r="N38" s="56"/>
      <c r="O38" s="57"/>
    </row>
    <row r="39" spans="2:15" s="37" customFormat="1" ht="21.75" customHeight="1" x14ac:dyDescent="0.2">
      <c r="B39" s="48">
        <f t="shared" si="2"/>
        <v>23</v>
      </c>
      <c r="C39" s="65"/>
      <c r="D39" s="60" t="str">
        <f t="shared" si="0"/>
        <v/>
      </c>
      <c r="E39" s="59"/>
      <c r="F39" s="91">
        <v>42613</v>
      </c>
      <c r="G39" s="62" t="s">
        <v>111</v>
      </c>
      <c r="H39" s="93" t="str">
        <f t="shared" si="1"/>
        <v/>
      </c>
      <c r="I39" s="62" t="s">
        <v>111</v>
      </c>
      <c r="J39" s="63">
        <v>554545</v>
      </c>
      <c r="K39" s="55">
        <v>0.1</v>
      </c>
      <c r="L39" s="63">
        <v>55455</v>
      </c>
      <c r="M39" s="64">
        <v>3</v>
      </c>
      <c r="N39" s="56"/>
      <c r="O39" s="57"/>
    </row>
    <row r="40" spans="2:15" s="37" customFormat="1" ht="21.75" customHeight="1" x14ac:dyDescent="0.2">
      <c r="B40" s="48">
        <f t="shared" si="2"/>
        <v>24</v>
      </c>
      <c r="C40" s="65"/>
      <c r="D40" s="60" t="str">
        <f t="shared" si="0"/>
        <v/>
      </c>
      <c r="E40" s="59"/>
      <c r="F40" s="91">
        <v>42643</v>
      </c>
      <c r="G40" s="62" t="s">
        <v>111</v>
      </c>
      <c r="H40" s="93" t="str">
        <f t="shared" si="1"/>
        <v/>
      </c>
      <c r="I40" s="62" t="s">
        <v>111</v>
      </c>
      <c r="J40" s="63">
        <v>399999.99999999994</v>
      </c>
      <c r="K40" s="55">
        <v>0.1</v>
      </c>
      <c r="L40" s="63">
        <v>40000</v>
      </c>
      <c r="M40" s="64">
        <v>3</v>
      </c>
      <c r="N40" s="56"/>
      <c r="O40" s="57"/>
    </row>
    <row r="41" spans="2:15" s="37" customFormat="1" ht="21.75" customHeight="1" x14ac:dyDescent="0.2">
      <c r="B41" s="48">
        <f t="shared" si="2"/>
        <v>25</v>
      </c>
      <c r="C41" s="65"/>
      <c r="D41" s="60">
        <f t="shared" si="0"/>
        <v>0</v>
      </c>
      <c r="E41" s="59" t="s">
        <v>101</v>
      </c>
      <c r="F41" s="91">
        <v>42516</v>
      </c>
      <c r="G41" s="62" t="s">
        <v>150</v>
      </c>
      <c r="H41" s="93">
        <f t="shared" si="1"/>
        <v>0</v>
      </c>
      <c r="I41" s="62" t="s">
        <v>162</v>
      </c>
      <c r="J41" s="63">
        <v>20000</v>
      </c>
      <c r="K41" s="55">
        <v>0.1</v>
      </c>
      <c r="L41" s="63">
        <v>2000</v>
      </c>
      <c r="M41" s="64">
        <v>3</v>
      </c>
      <c r="N41" s="56"/>
      <c r="O41" s="57"/>
    </row>
    <row r="42" spans="2:15" s="37" customFormat="1" ht="21.75" customHeight="1" x14ac:dyDescent="0.2">
      <c r="B42" s="48">
        <f t="shared" si="2"/>
        <v>26</v>
      </c>
      <c r="C42" s="65"/>
      <c r="D42" s="60">
        <f t="shared" si="0"/>
        <v>0</v>
      </c>
      <c r="E42" s="59" t="s">
        <v>101</v>
      </c>
      <c r="F42" s="91">
        <v>42546</v>
      </c>
      <c r="G42" s="62" t="s">
        <v>150</v>
      </c>
      <c r="H42" s="93">
        <f t="shared" si="1"/>
        <v>0</v>
      </c>
      <c r="I42" s="62" t="s">
        <v>163</v>
      </c>
      <c r="J42" s="63">
        <v>10000</v>
      </c>
      <c r="K42" s="55">
        <v>0.1</v>
      </c>
      <c r="L42" s="63">
        <v>1000</v>
      </c>
      <c r="M42" s="64">
        <v>3</v>
      </c>
      <c r="N42" s="56"/>
      <c r="O42" s="57"/>
    </row>
    <row r="43" spans="2:15" s="37" customFormat="1" ht="21.75" customHeight="1" x14ac:dyDescent="0.2">
      <c r="B43" s="48">
        <f t="shared" si="2"/>
        <v>27</v>
      </c>
      <c r="C43" s="65"/>
      <c r="D43" s="60">
        <f t="shared" si="0"/>
        <v>0</v>
      </c>
      <c r="E43" s="59" t="s">
        <v>101</v>
      </c>
      <c r="F43" s="91">
        <v>42559</v>
      </c>
      <c r="G43" s="62" t="s">
        <v>150</v>
      </c>
      <c r="H43" s="93">
        <f t="shared" si="1"/>
        <v>0</v>
      </c>
      <c r="I43" s="62" t="s">
        <v>164</v>
      </c>
      <c r="J43" s="63">
        <v>20000</v>
      </c>
      <c r="K43" s="55">
        <v>0.1</v>
      </c>
      <c r="L43" s="63">
        <v>2000</v>
      </c>
      <c r="M43" s="64">
        <v>3</v>
      </c>
      <c r="N43" s="56"/>
      <c r="O43" s="57"/>
    </row>
    <row r="44" spans="2:15" s="37" customFormat="1" ht="21.75" customHeight="1" x14ac:dyDescent="0.2">
      <c r="B44" s="48">
        <f t="shared" si="2"/>
        <v>28</v>
      </c>
      <c r="C44" s="65"/>
      <c r="D44" s="60">
        <f t="shared" si="0"/>
        <v>0</v>
      </c>
      <c r="E44" s="59" t="s">
        <v>101</v>
      </c>
      <c r="F44" s="91">
        <v>42559</v>
      </c>
      <c r="G44" s="62" t="s">
        <v>150</v>
      </c>
      <c r="H44" s="93">
        <f t="shared" si="1"/>
        <v>0</v>
      </c>
      <c r="I44" s="62" t="s">
        <v>165</v>
      </c>
      <c r="J44" s="63">
        <v>20000</v>
      </c>
      <c r="K44" s="55">
        <v>0.1</v>
      </c>
      <c r="L44" s="63">
        <v>2000</v>
      </c>
      <c r="M44" s="64">
        <v>3</v>
      </c>
      <c r="N44" s="56"/>
      <c r="O44" s="57"/>
    </row>
    <row r="45" spans="2:15" s="37" customFormat="1" ht="21.75" customHeight="1" x14ac:dyDescent="0.2">
      <c r="B45" s="48">
        <f t="shared" si="2"/>
        <v>29</v>
      </c>
      <c r="C45" s="65"/>
      <c r="D45" s="60">
        <f t="shared" si="0"/>
        <v>0</v>
      </c>
      <c r="E45" s="59" t="s">
        <v>101</v>
      </c>
      <c r="F45" s="91">
        <v>42576</v>
      </c>
      <c r="G45" s="62" t="s">
        <v>150</v>
      </c>
      <c r="H45" s="93">
        <f t="shared" si="1"/>
        <v>0</v>
      </c>
      <c r="I45" s="62" t="s">
        <v>163</v>
      </c>
      <c r="J45" s="63">
        <v>10000</v>
      </c>
      <c r="K45" s="55">
        <v>0.1</v>
      </c>
      <c r="L45" s="63">
        <v>1000</v>
      </c>
      <c r="M45" s="64">
        <v>3</v>
      </c>
      <c r="N45" s="56"/>
      <c r="O45" s="57"/>
    </row>
    <row r="46" spans="2:15" s="37" customFormat="1" ht="21.75" customHeight="1" x14ac:dyDescent="0.2">
      <c r="B46" s="48">
        <f t="shared" si="2"/>
        <v>30</v>
      </c>
      <c r="C46" s="65"/>
      <c r="D46" s="60">
        <f t="shared" si="0"/>
        <v>0</v>
      </c>
      <c r="E46" s="59" t="s">
        <v>101</v>
      </c>
      <c r="F46" s="91">
        <v>42601</v>
      </c>
      <c r="G46" s="62" t="s">
        <v>150</v>
      </c>
      <c r="H46" s="93">
        <f t="shared" si="1"/>
        <v>0</v>
      </c>
      <c r="I46" s="62" t="s">
        <v>164</v>
      </c>
      <c r="J46" s="63">
        <v>10000</v>
      </c>
      <c r="K46" s="55">
        <v>0.1</v>
      </c>
      <c r="L46" s="63">
        <v>1000</v>
      </c>
      <c r="M46" s="64">
        <v>3</v>
      </c>
      <c r="N46" s="56"/>
      <c r="O46" s="57"/>
    </row>
    <row r="47" spans="2:15" s="37" customFormat="1" ht="21.75" customHeight="1" x14ac:dyDescent="0.2">
      <c r="B47" s="48">
        <f t="shared" si="2"/>
        <v>31</v>
      </c>
      <c r="C47" s="65"/>
      <c r="D47" s="60">
        <f t="shared" si="0"/>
        <v>0</v>
      </c>
      <c r="E47" s="59" t="s">
        <v>101</v>
      </c>
      <c r="F47" s="91">
        <v>42601</v>
      </c>
      <c r="G47" s="62" t="s">
        <v>150</v>
      </c>
      <c r="H47" s="93">
        <f t="shared" si="1"/>
        <v>0</v>
      </c>
      <c r="I47" s="62" t="s">
        <v>164</v>
      </c>
      <c r="J47" s="63">
        <v>20000</v>
      </c>
      <c r="K47" s="55">
        <v>0.1</v>
      </c>
      <c r="L47" s="63">
        <v>2000</v>
      </c>
      <c r="M47" s="64">
        <v>3</v>
      </c>
      <c r="N47" s="56"/>
      <c r="O47" s="57"/>
    </row>
    <row r="48" spans="2:15" s="37" customFormat="1" ht="21.75" customHeight="1" x14ac:dyDescent="0.2">
      <c r="B48" s="48">
        <f t="shared" si="2"/>
        <v>32</v>
      </c>
      <c r="C48" s="65"/>
      <c r="D48" s="60">
        <f t="shared" si="0"/>
        <v>0</v>
      </c>
      <c r="E48" s="59" t="s">
        <v>101</v>
      </c>
      <c r="F48" s="91">
        <v>42601</v>
      </c>
      <c r="G48" s="62" t="s">
        <v>150</v>
      </c>
      <c r="H48" s="93">
        <f t="shared" si="1"/>
        <v>0</v>
      </c>
      <c r="I48" s="62" t="s">
        <v>164</v>
      </c>
      <c r="J48" s="63">
        <v>20000</v>
      </c>
      <c r="K48" s="55">
        <v>0.1</v>
      </c>
      <c r="L48" s="63">
        <v>2000</v>
      </c>
      <c r="M48" s="64">
        <v>3</v>
      </c>
      <c r="N48" s="56"/>
      <c r="O48" s="57"/>
    </row>
    <row r="49" spans="2:15" s="37" customFormat="1" ht="21.75" customHeight="1" x14ac:dyDescent="0.2">
      <c r="B49" s="48">
        <f t="shared" si="2"/>
        <v>33</v>
      </c>
      <c r="C49" s="65"/>
      <c r="D49" s="60">
        <f t="shared" si="0"/>
        <v>0</v>
      </c>
      <c r="E49" s="59" t="s">
        <v>101</v>
      </c>
      <c r="F49" s="91">
        <v>42601</v>
      </c>
      <c r="G49" s="62" t="s">
        <v>150</v>
      </c>
      <c r="H49" s="93">
        <f t="shared" si="1"/>
        <v>0</v>
      </c>
      <c r="I49" s="62" t="s">
        <v>166</v>
      </c>
      <c r="J49" s="63">
        <v>83010</v>
      </c>
      <c r="K49" s="55">
        <v>0.1</v>
      </c>
      <c r="L49" s="63">
        <v>8301</v>
      </c>
      <c r="M49" s="64">
        <v>3</v>
      </c>
      <c r="N49" s="56"/>
      <c r="O49" s="57"/>
    </row>
    <row r="50" spans="2:15" s="37" customFormat="1" ht="21.75" customHeight="1" x14ac:dyDescent="0.2">
      <c r="B50" s="48">
        <f t="shared" si="2"/>
        <v>34</v>
      </c>
      <c r="C50" s="65"/>
      <c r="D50" s="60">
        <f t="shared" si="0"/>
        <v>0</v>
      </c>
      <c r="E50" s="59" t="s">
        <v>101</v>
      </c>
      <c r="F50" s="91">
        <v>42607</v>
      </c>
      <c r="G50" s="62" t="s">
        <v>150</v>
      </c>
      <c r="H50" s="93">
        <f t="shared" si="1"/>
        <v>0</v>
      </c>
      <c r="I50" s="62" t="s">
        <v>167</v>
      </c>
      <c r="J50" s="63">
        <v>20000</v>
      </c>
      <c r="K50" s="55">
        <v>0.1</v>
      </c>
      <c r="L50" s="63">
        <v>2000</v>
      </c>
      <c r="M50" s="64">
        <v>3</v>
      </c>
      <c r="N50" s="56"/>
      <c r="O50" s="57"/>
    </row>
    <row r="51" spans="2:15" s="37" customFormat="1" ht="21.75" customHeight="1" x14ac:dyDescent="0.2">
      <c r="B51" s="48">
        <f t="shared" si="2"/>
        <v>35</v>
      </c>
      <c r="C51" s="65"/>
      <c r="D51" s="60">
        <f t="shared" si="0"/>
        <v>0</v>
      </c>
      <c r="E51" s="59" t="s">
        <v>101</v>
      </c>
      <c r="F51" s="91">
        <v>42607</v>
      </c>
      <c r="G51" s="62" t="s">
        <v>150</v>
      </c>
      <c r="H51" s="93">
        <f t="shared" si="1"/>
        <v>0</v>
      </c>
      <c r="I51" s="62" t="s">
        <v>163</v>
      </c>
      <c r="J51" s="63">
        <v>10000</v>
      </c>
      <c r="K51" s="55">
        <v>0.1</v>
      </c>
      <c r="L51" s="63">
        <v>1000</v>
      </c>
      <c r="M51" s="64">
        <v>3</v>
      </c>
      <c r="N51" s="56"/>
      <c r="O51" s="57"/>
    </row>
    <row r="52" spans="2:15" s="37" customFormat="1" ht="21.75" customHeight="1" x14ac:dyDescent="0.2">
      <c r="B52" s="48">
        <f t="shared" si="2"/>
        <v>36</v>
      </c>
      <c r="C52" s="65"/>
      <c r="D52" s="60">
        <f t="shared" si="0"/>
        <v>0</v>
      </c>
      <c r="E52" s="59" t="s">
        <v>101</v>
      </c>
      <c r="F52" s="91">
        <v>42614</v>
      </c>
      <c r="G52" s="62" t="s">
        <v>150</v>
      </c>
      <c r="H52" s="93">
        <f t="shared" si="1"/>
        <v>0</v>
      </c>
      <c r="I52" s="62" t="s">
        <v>164</v>
      </c>
      <c r="J52" s="63">
        <v>20000</v>
      </c>
      <c r="K52" s="55">
        <v>0.1</v>
      </c>
      <c r="L52" s="63">
        <v>2000</v>
      </c>
      <c r="M52" s="64">
        <v>3</v>
      </c>
      <c r="N52" s="56"/>
      <c r="O52" s="57"/>
    </row>
    <row r="53" spans="2:15" s="37" customFormat="1" ht="21.75" customHeight="1" x14ac:dyDescent="0.2">
      <c r="B53" s="48">
        <f t="shared" si="2"/>
        <v>37</v>
      </c>
      <c r="C53" s="65"/>
      <c r="D53" s="60">
        <f t="shared" si="0"/>
        <v>0</v>
      </c>
      <c r="E53" s="59" t="s">
        <v>101</v>
      </c>
      <c r="F53" s="91">
        <v>42622</v>
      </c>
      <c r="G53" s="62" t="s">
        <v>150</v>
      </c>
      <c r="H53" s="93">
        <f t="shared" si="1"/>
        <v>0</v>
      </c>
      <c r="I53" s="62" t="s">
        <v>164</v>
      </c>
      <c r="J53" s="63">
        <v>10000</v>
      </c>
      <c r="K53" s="55">
        <v>0.1</v>
      </c>
      <c r="L53" s="63">
        <v>1000</v>
      </c>
      <c r="M53" s="64">
        <v>3</v>
      </c>
      <c r="N53" s="56"/>
      <c r="O53" s="57"/>
    </row>
    <row r="54" spans="2:15" s="37" customFormat="1" ht="21.75" customHeight="1" x14ac:dyDescent="0.2">
      <c r="B54" s="48">
        <f t="shared" si="2"/>
        <v>38</v>
      </c>
      <c r="C54" s="65"/>
      <c r="D54" s="60">
        <f t="shared" si="0"/>
        <v>0</v>
      </c>
      <c r="E54" s="59" t="s">
        <v>101</v>
      </c>
      <c r="F54" s="91">
        <v>42626</v>
      </c>
      <c r="G54" s="62" t="s">
        <v>150</v>
      </c>
      <c r="H54" s="93">
        <f t="shared" si="1"/>
        <v>0</v>
      </c>
      <c r="I54" s="62" t="s">
        <v>167</v>
      </c>
      <c r="J54" s="63">
        <v>20000</v>
      </c>
      <c r="K54" s="55">
        <v>0.1</v>
      </c>
      <c r="L54" s="63">
        <v>2000</v>
      </c>
      <c r="M54" s="64">
        <v>3</v>
      </c>
      <c r="N54" s="56"/>
      <c r="O54" s="57"/>
    </row>
    <row r="55" spans="2:15" s="37" customFormat="1" ht="21.75" customHeight="1" x14ac:dyDescent="0.2">
      <c r="B55" s="48">
        <f t="shared" si="2"/>
        <v>39</v>
      </c>
      <c r="C55" s="65"/>
      <c r="D55" s="60">
        <f t="shared" si="0"/>
        <v>0</v>
      </c>
      <c r="E55" s="59" t="s">
        <v>101</v>
      </c>
      <c r="F55" s="91">
        <v>42628</v>
      </c>
      <c r="G55" s="62" t="s">
        <v>150</v>
      </c>
      <c r="H55" s="93">
        <f t="shared" si="1"/>
        <v>0</v>
      </c>
      <c r="I55" s="62" t="s">
        <v>168</v>
      </c>
      <c r="J55" s="63">
        <v>30000</v>
      </c>
      <c r="K55" s="55">
        <v>0.1</v>
      </c>
      <c r="L55" s="63">
        <v>3000</v>
      </c>
      <c r="M55" s="64">
        <v>3</v>
      </c>
      <c r="N55" s="56"/>
      <c r="O55" s="57"/>
    </row>
    <row r="56" spans="2:15" s="37" customFormat="1" ht="21.75" customHeight="1" x14ac:dyDescent="0.2">
      <c r="B56" s="48">
        <f t="shared" si="2"/>
        <v>40</v>
      </c>
      <c r="C56" s="65"/>
      <c r="D56" s="60">
        <f t="shared" si="0"/>
        <v>0</v>
      </c>
      <c r="E56" s="59" t="s">
        <v>101</v>
      </c>
      <c r="F56" s="91">
        <v>42633</v>
      </c>
      <c r="G56" s="62" t="s">
        <v>150</v>
      </c>
      <c r="H56" s="93">
        <f t="shared" si="1"/>
        <v>0</v>
      </c>
      <c r="I56" s="62" t="s">
        <v>164</v>
      </c>
      <c r="J56" s="63">
        <v>20000</v>
      </c>
      <c r="K56" s="55">
        <v>0.1</v>
      </c>
      <c r="L56" s="63">
        <v>2000</v>
      </c>
      <c r="M56" s="64">
        <v>3</v>
      </c>
      <c r="N56" s="56"/>
      <c r="O56" s="57"/>
    </row>
    <row r="57" spans="2:15" s="37" customFormat="1" ht="21.75" customHeight="1" x14ac:dyDescent="0.2">
      <c r="B57" s="48">
        <f t="shared" si="2"/>
        <v>41</v>
      </c>
      <c r="C57" s="65"/>
      <c r="D57" s="60">
        <f t="shared" si="0"/>
        <v>0</v>
      </c>
      <c r="E57" s="59" t="s">
        <v>101</v>
      </c>
      <c r="F57" s="91">
        <v>42633</v>
      </c>
      <c r="G57" s="62" t="s">
        <v>150</v>
      </c>
      <c r="H57" s="93">
        <f t="shared" si="1"/>
        <v>0</v>
      </c>
      <c r="I57" s="62" t="s">
        <v>166</v>
      </c>
      <c r="J57" s="63">
        <v>20000</v>
      </c>
      <c r="K57" s="55">
        <v>0.1</v>
      </c>
      <c r="L57" s="63">
        <v>2000</v>
      </c>
      <c r="M57" s="64">
        <v>3</v>
      </c>
      <c r="N57" s="56"/>
      <c r="O57" s="57"/>
    </row>
    <row r="58" spans="2:15" s="37" customFormat="1" ht="21.75" customHeight="1" x14ac:dyDescent="0.2">
      <c r="B58" s="48">
        <f t="shared" si="2"/>
        <v>42</v>
      </c>
      <c r="C58" s="65"/>
      <c r="D58" s="60">
        <f t="shared" si="0"/>
        <v>0</v>
      </c>
      <c r="E58" s="59" t="s">
        <v>101</v>
      </c>
      <c r="F58" s="91">
        <v>42635</v>
      </c>
      <c r="G58" s="62" t="s">
        <v>150</v>
      </c>
      <c r="H58" s="93">
        <f t="shared" si="1"/>
        <v>0</v>
      </c>
      <c r="I58" s="62" t="s">
        <v>164</v>
      </c>
      <c r="J58" s="63">
        <v>20000</v>
      </c>
      <c r="K58" s="55">
        <v>0.1</v>
      </c>
      <c r="L58" s="63">
        <v>2000</v>
      </c>
      <c r="M58" s="64">
        <v>3</v>
      </c>
      <c r="N58" s="56"/>
      <c r="O58" s="57"/>
    </row>
    <row r="59" spans="2:15" s="37" customFormat="1" ht="21.75" customHeight="1" x14ac:dyDescent="0.2">
      <c r="B59" s="48">
        <f t="shared" si="2"/>
        <v>43</v>
      </c>
      <c r="C59" s="65"/>
      <c r="D59" s="60">
        <f t="shared" si="0"/>
        <v>0</v>
      </c>
      <c r="E59" s="59" t="s">
        <v>101</v>
      </c>
      <c r="F59" s="91">
        <v>42635</v>
      </c>
      <c r="G59" s="62" t="s">
        <v>150</v>
      </c>
      <c r="H59" s="93">
        <f t="shared" si="1"/>
        <v>0</v>
      </c>
      <c r="I59" s="62" t="s">
        <v>166</v>
      </c>
      <c r="J59" s="63">
        <v>20000</v>
      </c>
      <c r="K59" s="55">
        <v>0.1</v>
      </c>
      <c r="L59" s="63">
        <v>2000</v>
      </c>
      <c r="M59" s="64">
        <v>3</v>
      </c>
      <c r="N59" s="56"/>
      <c r="O59" s="57"/>
    </row>
    <row r="60" spans="2:15" s="37" customFormat="1" ht="21.75" customHeight="1" x14ac:dyDescent="0.2">
      <c r="B60" s="48">
        <f t="shared" si="2"/>
        <v>44</v>
      </c>
      <c r="C60" s="65"/>
      <c r="D60" s="60">
        <f t="shared" si="0"/>
        <v>0</v>
      </c>
      <c r="E60" s="59" t="s">
        <v>101</v>
      </c>
      <c r="F60" s="91">
        <v>42638</v>
      </c>
      <c r="G60" s="62" t="s">
        <v>150</v>
      </c>
      <c r="H60" s="93">
        <f t="shared" si="1"/>
        <v>0</v>
      </c>
      <c r="I60" s="62" t="s">
        <v>163</v>
      </c>
      <c r="J60" s="63">
        <v>10000</v>
      </c>
      <c r="K60" s="55">
        <v>0.1</v>
      </c>
      <c r="L60" s="63">
        <v>1000</v>
      </c>
      <c r="M60" s="64">
        <v>3</v>
      </c>
      <c r="N60" s="56"/>
      <c r="O60" s="57"/>
    </row>
    <row r="61" spans="2:15" s="37" customFormat="1" ht="21.75" customHeight="1" x14ac:dyDescent="0.2">
      <c r="B61" s="48">
        <f t="shared" si="2"/>
        <v>45</v>
      </c>
      <c r="C61" s="65"/>
      <c r="D61" s="60" t="str">
        <f t="shared" si="0"/>
        <v>AA/15P</v>
      </c>
      <c r="E61" s="59" t="s">
        <v>540</v>
      </c>
      <c r="F61" s="91">
        <v>42636</v>
      </c>
      <c r="G61" s="62" t="s">
        <v>145</v>
      </c>
      <c r="H61" s="93" t="str">
        <f t="shared" si="1"/>
        <v>0304443211</v>
      </c>
      <c r="I61" s="62" t="s">
        <v>229</v>
      </c>
      <c r="J61" s="63">
        <v>3120000</v>
      </c>
      <c r="K61" s="55">
        <v>0.1</v>
      </c>
      <c r="L61" s="63">
        <v>312000</v>
      </c>
      <c r="M61" s="64">
        <v>4</v>
      </c>
      <c r="N61" s="56"/>
      <c r="O61" s="57"/>
    </row>
    <row r="62" spans="2:15" s="37" customFormat="1" ht="21.75" customHeight="1" x14ac:dyDescent="0.2">
      <c r="B62" s="48">
        <f t="shared" si="2"/>
        <v>46</v>
      </c>
      <c r="C62" s="65"/>
      <c r="D62" s="60">
        <f t="shared" si="0"/>
        <v>0</v>
      </c>
      <c r="E62" s="59" t="s">
        <v>129</v>
      </c>
      <c r="F62" s="91">
        <v>42643</v>
      </c>
      <c r="G62" s="62" t="s">
        <v>134</v>
      </c>
      <c r="H62" s="93" t="str">
        <f t="shared" si="1"/>
        <v>0312268002</v>
      </c>
      <c r="I62" s="62" t="s">
        <v>229</v>
      </c>
      <c r="J62" s="63">
        <v>2050000</v>
      </c>
      <c r="K62" s="55">
        <v>0.1</v>
      </c>
      <c r="L62" s="63">
        <v>205000</v>
      </c>
      <c r="M62" s="64">
        <v>4</v>
      </c>
      <c r="N62" s="56"/>
      <c r="O62" s="57"/>
    </row>
    <row r="63" spans="2:15" s="37" customFormat="1" ht="21.75" customHeight="1" x14ac:dyDescent="0.2">
      <c r="B63" s="48">
        <f t="shared" si="2"/>
        <v>47</v>
      </c>
      <c r="C63" s="65"/>
      <c r="D63" s="60">
        <f t="shared" si="0"/>
        <v>0</v>
      </c>
      <c r="E63" s="59" t="s">
        <v>541</v>
      </c>
      <c r="F63" s="91">
        <v>42643</v>
      </c>
      <c r="G63" s="62" t="s">
        <v>131</v>
      </c>
      <c r="H63" s="93" t="str">
        <f t="shared" si="1"/>
        <v>1100108351</v>
      </c>
      <c r="I63" s="62" t="s">
        <v>91</v>
      </c>
      <c r="J63" s="63">
        <v>1000000</v>
      </c>
      <c r="K63" s="55">
        <v>0.1</v>
      </c>
      <c r="L63" s="63">
        <v>100000</v>
      </c>
      <c r="M63" s="64">
        <v>4</v>
      </c>
      <c r="N63" s="56"/>
      <c r="O63" s="57"/>
    </row>
    <row r="64" spans="2:15" s="37" customFormat="1" ht="21.75" customHeight="1" x14ac:dyDescent="0.2">
      <c r="B64" s="48">
        <f t="shared" si="2"/>
        <v>48</v>
      </c>
      <c r="C64" s="65"/>
      <c r="D64" s="60" t="str">
        <f t="shared" si="0"/>
        <v>LP/15P</v>
      </c>
      <c r="E64" s="59" t="s">
        <v>199</v>
      </c>
      <c r="F64" s="91">
        <v>42644</v>
      </c>
      <c r="G64" s="62" t="s">
        <v>544</v>
      </c>
      <c r="H64" s="93" t="str">
        <f t="shared" si="1"/>
        <v>0311640919-001</v>
      </c>
      <c r="I64" s="62" t="s">
        <v>557</v>
      </c>
      <c r="J64" s="63">
        <v>3910000</v>
      </c>
      <c r="K64" s="55">
        <v>0.1</v>
      </c>
      <c r="L64" s="63">
        <v>391000</v>
      </c>
      <c r="M64" s="64">
        <v>4</v>
      </c>
      <c r="N64" s="56"/>
      <c r="O64" s="57"/>
    </row>
    <row r="65" spans="2:15" s="37" customFormat="1" ht="21.75" customHeight="1" x14ac:dyDescent="0.2">
      <c r="B65" s="48">
        <f t="shared" si="2"/>
        <v>49</v>
      </c>
      <c r="C65" s="65"/>
      <c r="D65" s="60" t="str">
        <f t="shared" si="0"/>
        <v>MH/16P</v>
      </c>
      <c r="E65" s="59" t="s">
        <v>197</v>
      </c>
      <c r="F65" s="91">
        <v>42646</v>
      </c>
      <c r="G65" s="62" t="s">
        <v>545</v>
      </c>
      <c r="H65" s="93" t="str">
        <f t="shared" si="1"/>
        <v>1101810475</v>
      </c>
      <c r="I65" s="62" t="s">
        <v>91</v>
      </c>
      <c r="J65" s="63">
        <v>5100454</v>
      </c>
      <c r="K65" s="55">
        <v>0.1</v>
      </c>
      <c r="L65" s="63">
        <v>510046</v>
      </c>
      <c r="M65" s="64">
        <v>4</v>
      </c>
      <c r="N65" s="56"/>
      <c r="O65" s="57"/>
    </row>
    <row r="66" spans="2:15" s="37" customFormat="1" ht="21.75" customHeight="1" x14ac:dyDescent="0.2">
      <c r="B66" s="48">
        <f t="shared" si="2"/>
        <v>50</v>
      </c>
      <c r="C66" s="65"/>
      <c r="D66" s="60" t="str">
        <f t="shared" si="0"/>
        <v>KL/16P</v>
      </c>
      <c r="E66" s="59" t="s">
        <v>200</v>
      </c>
      <c r="F66" s="91">
        <v>42663</v>
      </c>
      <c r="G66" s="62" t="s">
        <v>201</v>
      </c>
      <c r="H66" s="93" t="str">
        <f t="shared" si="1"/>
        <v>0313796397</v>
      </c>
      <c r="I66" s="62" t="s">
        <v>88</v>
      </c>
      <c r="J66" s="63">
        <v>934000</v>
      </c>
      <c r="K66" s="55">
        <v>0.1</v>
      </c>
      <c r="L66" s="63">
        <v>93400</v>
      </c>
      <c r="M66" s="64">
        <v>4</v>
      </c>
      <c r="N66" s="56"/>
      <c r="O66" s="57"/>
    </row>
    <row r="67" spans="2:15" s="37" customFormat="1" ht="21.75" customHeight="1" x14ac:dyDescent="0.2">
      <c r="B67" s="48">
        <f t="shared" si="2"/>
        <v>51</v>
      </c>
      <c r="C67" s="65"/>
      <c r="D67" s="60" t="str">
        <f t="shared" si="0"/>
        <v>MH/16P</v>
      </c>
      <c r="E67" s="59" t="s">
        <v>204</v>
      </c>
      <c r="F67" s="91">
        <v>42676</v>
      </c>
      <c r="G67" s="62" t="s">
        <v>545</v>
      </c>
      <c r="H67" s="93" t="str">
        <f t="shared" si="1"/>
        <v>1101810475</v>
      </c>
      <c r="I67" s="62" t="s">
        <v>91</v>
      </c>
      <c r="J67" s="63">
        <v>4912090</v>
      </c>
      <c r="K67" s="55">
        <v>0.1</v>
      </c>
      <c r="L67" s="63">
        <v>491210</v>
      </c>
      <c r="M67" s="64">
        <v>4</v>
      </c>
      <c r="N67" s="56"/>
      <c r="O67" s="57"/>
    </row>
    <row r="68" spans="2:15" s="37" customFormat="1" ht="21.75" customHeight="1" x14ac:dyDescent="0.2">
      <c r="B68" s="48">
        <f t="shared" si="2"/>
        <v>52</v>
      </c>
      <c r="C68" s="65"/>
      <c r="D68" s="60" t="str">
        <f t="shared" si="0"/>
        <v>LP/15P</v>
      </c>
      <c r="E68" s="59" t="s">
        <v>542</v>
      </c>
      <c r="F68" s="91">
        <v>42679</v>
      </c>
      <c r="G68" s="62" t="s">
        <v>544</v>
      </c>
      <c r="H68" s="93" t="str">
        <f t="shared" si="1"/>
        <v>0311640919-001</v>
      </c>
      <c r="I68" s="62" t="s">
        <v>557</v>
      </c>
      <c r="J68" s="63">
        <v>3910000</v>
      </c>
      <c r="K68" s="55">
        <v>0.1</v>
      </c>
      <c r="L68" s="63">
        <v>391000</v>
      </c>
      <c r="M68" s="64">
        <v>4</v>
      </c>
      <c r="N68" s="56"/>
      <c r="O68" s="57"/>
    </row>
    <row r="69" spans="2:15" s="37" customFormat="1" ht="21.75" customHeight="1" x14ac:dyDescent="0.2">
      <c r="B69" s="48">
        <f t="shared" si="2"/>
        <v>53</v>
      </c>
      <c r="C69" s="65"/>
      <c r="D69" s="60" t="str">
        <f t="shared" si="0"/>
        <v>VN/16P</v>
      </c>
      <c r="E69" s="59" t="s">
        <v>205</v>
      </c>
      <c r="F69" s="91">
        <v>42683</v>
      </c>
      <c r="G69" s="62" t="s">
        <v>206</v>
      </c>
      <c r="H69" s="93" t="str">
        <f t="shared" si="1"/>
        <v>0305166722</v>
      </c>
      <c r="I69" s="62" t="s">
        <v>228</v>
      </c>
      <c r="J69" s="63">
        <v>3150000</v>
      </c>
      <c r="K69" s="55">
        <v>0.1</v>
      </c>
      <c r="L69" s="63">
        <v>315000</v>
      </c>
      <c r="M69" s="64">
        <v>4</v>
      </c>
      <c r="N69" s="56"/>
      <c r="O69" s="57"/>
    </row>
    <row r="70" spans="2:15" s="37" customFormat="1" ht="21.75" customHeight="1" x14ac:dyDescent="0.2">
      <c r="B70" s="48">
        <f t="shared" si="2"/>
        <v>54</v>
      </c>
      <c r="C70" s="65"/>
      <c r="D70" s="60" t="str">
        <f t="shared" si="0"/>
        <v>AA/15P</v>
      </c>
      <c r="E70" s="59" t="s">
        <v>208</v>
      </c>
      <c r="F70" s="91">
        <v>42686</v>
      </c>
      <c r="G70" s="62" t="s">
        <v>145</v>
      </c>
      <c r="H70" s="93" t="str">
        <f t="shared" si="1"/>
        <v>0304443211</v>
      </c>
      <c r="I70" s="62" t="s">
        <v>229</v>
      </c>
      <c r="J70" s="63">
        <v>5800000</v>
      </c>
      <c r="K70" s="55">
        <v>0.1</v>
      </c>
      <c r="L70" s="63">
        <v>580000</v>
      </c>
      <c r="M70" s="64">
        <v>4</v>
      </c>
      <c r="N70" s="56"/>
      <c r="O70" s="57"/>
    </row>
    <row r="71" spans="2:15" s="37" customFormat="1" ht="21.75" customHeight="1" x14ac:dyDescent="0.2">
      <c r="B71" s="48">
        <f t="shared" si="2"/>
        <v>55</v>
      </c>
      <c r="C71" s="65"/>
      <c r="D71" s="60" t="str">
        <f t="shared" si="0"/>
        <v>AE/16E</v>
      </c>
      <c r="E71" s="59" t="s">
        <v>211</v>
      </c>
      <c r="F71" s="91">
        <v>42693</v>
      </c>
      <c r="G71" s="62" t="s">
        <v>212</v>
      </c>
      <c r="H71" s="93" t="str">
        <f t="shared" si="1"/>
        <v>0303988050-010</v>
      </c>
      <c r="I71" s="62" t="s">
        <v>87</v>
      </c>
      <c r="J71" s="63">
        <v>843000</v>
      </c>
      <c r="K71" s="55">
        <v>0.1</v>
      </c>
      <c r="L71" s="63">
        <v>84300</v>
      </c>
      <c r="M71" s="64">
        <v>4</v>
      </c>
      <c r="N71" s="56"/>
      <c r="O71" s="57"/>
    </row>
    <row r="72" spans="2:15" s="37" customFormat="1" ht="21.75" customHeight="1" x14ac:dyDescent="0.2">
      <c r="B72" s="48">
        <f t="shared" si="2"/>
        <v>56</v>
      </c>
      <c r="C72" s="65"/>
      <c r="D72" s="60" t="str">
        <f t="shared" si="0"/>
        <v>KL/16P</v>
      </c>
      <c r="E72" s="59" t="s">
        <v>213</v>
      </c>
      <c r="F72" s="91">
        <v>42698</v>
      </c>
      <c r="G72" s="62" t="s">
        <v>201</v>
      </c>
      <c r="H72" s="93" t="str">
        <f t="shared" si="1"/>
        <v>0313796397</v>
      </c>
      <c r="I72" s="62" t="s">
        <v>88</v>
      </c>
      <c r="J72" s="63">
        <v>1548100</v>
      </c>
      <c r="K72" s="55">
        <v>0.1</v>
      </c>
      <c r="L72" s="63">
        <v>154810</v>
      </c>
      <c r="M72" s="64">
        <v>4</v>
      </c>
      <c r="N72" s="56"/>
      <c r="O72" s="57"/>
    </row>
    <row r="73" spans="2:15" s="37" customFormat="1" ht="21.75" customHeight="1" x14ac:dyDescent="0.2">
      <c r="B73" s="48">
        <f t="shared" si="2"/>
        <v>57</v>
      </c>
      <c r="C73" s="65"/>
      <c r="D73" s="60">
        <f t="shared" si="0"/>
        <v>0</v>
      </c>
      <c r="E73" s="59" t="s">
        <v>223</v>
      </c>
      <c r="F73" s="91">
        <v>42730</v>
      </c>
      <c r="G73" s="62" t="s">
        <v>224</v>
      </c>
      <c r="H73" s="93" t="str">
        <f t="shared" si="1"/>
        <v>0303680315-001</v>
      </c>
      <c r="I73" s="62" t="s">
        <v>91</v>
      </c>
      <c r="J73" s="63">
        <v>5005727</v>
      </c>
      <c r="K73" s="55">
        <v>0.1</v>
      </c>
      <c r="L73" s="63">
        <v>500573</v>
      </c>
      <c r="M73" s="64">
        <v>4</v>
      </c>
      <c r="N73" s="56"/>
      <c r="O73" s="57"/>
    </row>
    <row r="74" spans="2:15" s="37" customFormat="1" ht="21.75" customHeight="1" x14ac:dyDescent="0.2">
      <c r="B74" s="48">
        <f t="shared" si="2"/>
        <v>58</v>
      </c>
      <c r="C74" s="65"/>
      <c r="D74" s="60">
        <f t="shared" si="0"/>
        <v>0</v>
      </c>
      <c r="E74" s="59" t="s">
        <v>543</v>
      </c>
      <c r="F74" s="91">
        <v>42735</v>
      </c>
      <c r="G74" s="62" t="s">
        <v>546</v>
      </c>
      <c r="H74" s="93" t="str">
        <f t="shared" si="1"/>
        <v>0100109106-065</v>
      </c>
      <c r="I74" s="62" t="s">
        <v>558</v>
      </c>
      <c r="J74" s="63">
        <v>50370</v>
      </c>
      <c r="K74" s="55">
        <v>0.1</v>
      </c>
      <c r="L74" s="63">
        <v>5037</v>
      </c>
      <c r="M74" s="64">
        <v>4</v>
      </c>
      <c r="N74" s="56"/>
      <c r="O74" s="57"/>
    </row>
    <row r="75" spans="2:15" s="37" customFormat="1" ht="21.75" customHeight="1" x14ac:dyDescent="0.2">
      <c r="B75" s="48">
        <f t="shared" si="2"/>
        <v>59</v>
      </c>
      <c r="C75" s="65"/>
      <c r="D75" s="60" t="str">
        <f t="shared" si="0"/>
        <v>TH/15P</v>
      </c>
      <c r="E75" s="59" t="s">
        <v>348</v>
      </c>
      <c r="F75" s="91">
        <v>42638</v>
      </c>
      <c r="G75" s="62" t="s">
        <v>147</v>
      </c>
      <c r="H75" s="93" t="str">
        <f t="shared" si="1"/>
        <v>1101329547</v>
      </c>
      <c r="I75" s="62" t="s">
        <v>547</v>
      </c>
      <c r="J75" s="63">
        <v>37000000</v>
      </c>
      <c r="K75" s="55">
        <v>0.1</v>
      </c>
      <c r="L75" s="63">
        <v>3700000</v>
      </c>
      <c r="M75" s="64">
        <v>4</v>
      </c>
      <c r="N75" s="56"/>
      <c r="O75" s="57"/>
    </row>
    <row r="76" spans="2:15" s="37" customFormat="1" ht="21.75" customHeight="1" x14ac:dyDescent="0.2">
      <c r="B76" s="48">
        <f t="shared" si="2"/>
        <v>60</v>
      </c>
      <c r="C76" s="65"/>
      <c r="D76" s="60" t="str">
        <f t="shared" si="0"/>
        <v>TH/15P</v>
      </c>
      <c r="E76" s="59" t="s">
        <v>198</v>
      </c>
      <c r="F76" s="91">
        <v>42658</v>
      </c>
      <c r="G76" s="62" t="s">
        <v>147</v>
      </c>
      <c r="H76" s="93" t="str">
        <f t="shared" si="1"/>
        <v>1101329547</v>
      </c>
      <c r="I76" s="62" t="s">
        <v>548</v>
      </c>
      <c r="J76" s="63">
        <v>37000000</v>
      </c>
      <c r="K76" s="55">
        <v>0.1</v>
      </c>
      <c r="L76" s="63">
        <v>3700000</v>
      </c>
      <c r="M76" s="64">
        <v>4</v>
      </c>
      <c r="N76" s="56"/>
      <c r="O76" s="57"/>
    </row>
    <row r="77" spans="2:15" s="37" customFormat="1" ht="21.75" customHeight="1" x14ac:dyDescent="0.2">
      <c r="B77" s="48">
        <f t="shared" si="2"/>
        <v>61</v>
      </c>
      <c r="C77" s="65"/>
      <c r="D77" s="60" t="str">
        <f t="shared" si="0"/>
        <v>TH/15P</v>
      </c>
      <c r="E77" s="59" t="s">
        <v>210</v>
      </c>
      <c r="F77" s="91">
        <v>42689</v>
      </c>
      <c r="G77" s="62" t="s">
        <v>147</v>
      </c>
      <c r="H77" s="93" t="str">
        <f t="shared" si="1"/>
        <v>1101329547</v>
      </c>
      <c r="I77" s="62" t="s">
        <v>549</v>
      </c>
      <c r="J77" s="63">
        <v>37000000</v>
      </c>
      <c r="K77" s="55">
        <v>0.1</v>
      </c>
      <c r="L77" s="63">
        <v>3700000</v>
      </c>
      <c r="M77" s="64">
        <v>4</v>
      </c>
      <c r="N77" s="56"/>
      <c r="O77" s="57"/>
    </row>
    <row r="78" spans="2:15" s="37" customFormat="1" ht="21.75" customHeight="1" x14ac:dyDescent="0.2">
      <c r="B78" s="48">
        <f t="shared" si="2"/>
        <v>62</v>
      </c>
      <c r="C78" s="65"/>
      <c r="D78" s="60" t="str">
        <f t="shared" si="0"/>
        <v>TH/15P</v>
      </c>
      <c r="E78" s="59" t="s">
        <v>380</v>
      </c>
      <c r="F78" s="91">
        <v>42709</v>
      </c>
      <c r="G78" s="62" t="s">
        <v>147</v>
      </c>
      <c r="H78" s="93" t="str">
        <f t="shared" si="1"/>
        <v>1101329547</v>
      </c>
      <c r="I78" s="62" t="s">
        <v>550</v>
      </c>
      <c r="J78" s="63">
        <v>37000000</v>
      </c>
      <c r="K78" s="55">
        <v>0.1</v>
      </c>
      <c r="L78" s="63">
        <v>3700000</v>
      </c>
      <c r="M78" s="64">
        <v>4</v>
      </c>
      <c r="N78" s="56"/>
      <c r="O78" s="57"/>
    </row>
    <row r="79" spans="2:15" s="37" customFormat="1" ht="21.75" customHeight="1" x14ac:dyDescent="0.2">
      <c r="B79" s="48">
        <f t="shared" si="2"/>
        <v>63</v>
      </c>
      <c r="C79" s="65"/>
      <c r="D79" s="60" t="str">
        <f t="shared" si="0"/>
        <v>DP/16P</v>
      </c>
      <c r="E79" s="59" t="s">
        <v>551</v>
      </c>
      <c r="F79" s="91">
        <v>42625</v>
      </c>
      <c r="G79" s="62" t="s">
        <v>555</v>
      </c>
      <c r="H79" s="93" t="str">
        <f t="shared" si="1"/>
        <v>1101775686</v>
      </c>
      <c r="I79" s="62" t="s">
        <v>559</v>
      </c>
      <c r="J79" s="63">
        <v>15787500</v>
      </c>
      <c r="K79" s="55">
        <v>0.1</v>
      </c>
      <c r="L79" s="63">
        <v>1578750</v>
      </c>
      <c r="M79" s="64">
        <v>4</v>
      </c>
      <c r="N79" s="56"/>
      <c r="O79" s="57"/>
    </row>
    <row r="80" spans="2:15" s="37" customFormat="1" ht="21.75" customHeight="1" x14ac:dyDescent="0.2">
      <c r="B80" s="48">
        <f t="shared" si="2"/>
        <v>64</v>
      </c>
      <c r="C80" s="65"/>
      <c r="D80" s="60" t="str">
        <f t="shared" si="0"/>
        <v>QM/16P</v>
      </c>
      <c r="E80" s="59" t="s">
        <v>96</v>
      </c>
      <c r="F80" s="91">
        <v>42630</v>
      </c>
      <c r="G80" s="62" t="s">
        <v>139</v>
      </c>
      <c r="H80" s="93" t="str">
        <f t="shared" si="1"/>
        <v>0313728742</v>
      </c>
      <c r="I80" s="62" t="s">
        <v>227</v>
      </c>
      <c r="J80" s="63">
        <v>14430000</v>
      </c>
      <c r="K80" s="55">
        <v>0.1</v>
      </c>
      <c r="L80" s="63">
        <v>1443000</v>
      </c>
      <c r="M80" s="64">
        <v>4</v>
      </c>
      <c r="N80" s="56"/>
      <c r="O80" s="57"/>
    </row>
    <row r="81" spans="2:15" s="37" customFormat="1" ht="21.75" customHeight="1" x14ac:dyDescent="0.2">
      <c r="B81" s="48">
        <f t="shared" si="2"/>
        <v>65</v>
      </c>
      <c r="C81" s="65"/>
      <c r="D81" s="60" t="str">
        <f t="shared" ref="D81:D122" si="3">IF(ISNA(VLOOKUP(G81,DSMV,3,0)),"",VLOOKUP(G81,DSMV,3,0))</f>
        <v>DP/16P</v>
      </c>
      <c r="E81" s="59" t="s">
        <v>552</v>
      </c>
      <c r="F81" s="91">
        <v>42633</v>
      </c>
      <c r="G81" s="62" t="s">
        <v>555</v>
      </c>
      <c r="H81" s="93" t="str">
        <f t="shared" ref="H81:H122" si="4">IF(ISNA(VLOOKUP(G81,DSMV,2,0)),"",VLOOKUP(G81,DSMV,2,0))</f>
        <v>1101775686</v>
      </c>
      <c r="I81" s="62" t="s">
        <v>559</v>
      </c>
      <c r="J81" s="63">
        <v>16837500</v>
      </c>
      <c r="K81" s="55">
        <v>0.1</v>
      </c>
      <c r="L81" s="63">
        <v>1683750</v>
      </c>
      <c r="M81" s="64">
        <v>4</v>
      </c>
      <c r="N81" s="56"/>
      <c r="O81" s="57"/>
    </row>
    <row r="82" spans="2:15" s="37" customFormat="1" ht="21.75" customHeight="1" x14ac:dyDescent="0.2">
      <c r="B82" s="48">
        <f t="shared" ref="B82:B122" si="5">IF(G82&lt;&gt;"",ROW()-16,"")</f>
        <v>66</v>
      </c>
      <c r="C82" s="65"/>
      <c r="D82" s="60" t="str">
        <f t="shared" si="3"/>
        <v>DP/16P</v>
      </c>
      <c r="E82" s="59" t="s">
        <v>92</v>
      </c>
      <c r="F82" s="91">
        <v>42652</v>
      </c>
      <c r="G82" s="62" t="s">
        <v>555</v>
      </c>
      <c r="H82" s="93" t="str">
        <f t="shared" si="4"/>
        <v>1101775686</v>
      </c>
      <c r="I82" s="62" t="s">
        <v>559</v>
      </c>
      <c r="J82" s="63">
        <v>10117500</v>
      </c>
      <c r="K82" s="55">
        <v>0.1</v>
      </c>
      <c r="L82" s="63">
        <v>1011750</v>
      </c>
      <c r="M82" s="64">
        <v>4</v>
      </c>
      <c r="N82" s="56"/>
      <c r="O82" s="57"/>
    </row>
    <row r="83" spans="2:15" s="37" customFormat="1" ht="21.75" customHeight="1" x14ac:dyDescent="0.2">
      <c r="B83" s="48">
        <f t="shared" ref="B83:B94" si="6">IF(G83&lt;&gt;"",ROW()-16,"")</f>
        <v>67</v>
      </c>
      <c r="C83" s="65"/>
      <c r="D83" s="60" t="str">
        <f t="shared" ref="D83:D94" si="7">IF(ISNA(VLOOKUP(G83,DSMV,3,0)),"",VLOOKUP(G83,DSMV,3,0))</f>
        <v>DP/16P</v>
      </c>
      <c r="E83" s="59" t="s">
        <v>93</v>
      </c>
      <c r="F83" s="91">
        <v>42657</v>
      </c>
      <c r="G83" s="62" t="s">
        <v>555</v>
      </c>
      <c r="H83" s="93" t="str">
        <f t="shared" si="4"/>
        <v>1101775686</v>
      </c>
      <c r="I83" s="62" t="s">
        <v>559</v>
      </c>
      <c r="J83" s="63">
        <v>12808000</v>
      </c>
      <c r="K83" s="55">
        <v>0.1</v>
      </c>
      <c r="L83" s="63">
        <v>1280800</v>
      </c>
      <c r="M83" s="64">
        <v>4</v>
      </c>
      <c r="N83" s="56"/>
      <c r="O83" s="57"/>
    </row>
    <row r="84" spans="2:15" s="37" customFormat="1" ht="21.75" customHeight="1" x14ac:dyDescent="0.2">
      <c r="B84" s="48">
        <f t="shared" si="6"/>
        <v>68</v>
      </c>
      <c r="C84" s="65"/>
      <c r="D84" s="60" t="str">
        <f t="shared" si="7"/>
        <v>TT/15P</v>
      </c>
      <c r="E84" s="59" t="s">
        <v>217</v>
      </c>
      <c r="F84" s="91">
        <v>42660</v>
      </c>
      <c r="G84" s="62" t="s">
        <v>122</v>
      </c>
      <c r="H84" s="93" t="str">
        <f t="shared" si="4"/>
        <v>0312741934</v>
      </c>
      <c r="I84" s="62" t="s">
        <v>560</v>
      </c>
      <c r="J84" s="63">
        <v>62649600</v>
      </c>
      <c r="K84" s="55">
        <v>0.1</v>
      </c>
      <c r="L84" s="63">
        <v>6264960</v>
      </c>
      <c r="M84" s="64">
        <v>4</v>
      </c>
      <c r="N84" s="56"/>
      <c r="O84" s="57"/>
    </row>
    <row r="85" spans="2:15" s="37" customFormat="1" ht="21.75" customHeight="1" x14ac:dyDescent="0.2">
      <c r="B85" s="48">
        <f t="shared" si="6"/>
        <v>69</v>
      </c>
      <c r="C85" s="65"/>
      <c r="D85" s="60" t="str">
        <f t="shared" si="7"/>
        <v>TT/15P</v>
      </c>
      <c r="E85" s="59" t="s">
        <v>216</v>
      </c>
      <c r="F85" s="91">
        <v>42660</v>
      </c>
      <c r="G85" s="62" t="s">
        <v>122</v>
      </c>
      <c r="H85" s="93" t="str">
        <f t="shared" si="4"/>
        <v>0312741934</v>
      </c>
      <c r="I85" s="62" t="s">
        <v>560</v>
      </c>
      <c r="J85" s="63">
        <v>61073600</v>
      </c>
      <c r="K85" s="55">
        <v>0.1</v>
      </c>
      <c r="L85" s="63">
        <v>6107360</v>
      </c>
      <c r="M85" s="64">
        <v>4</v>
      </c>
      <c r="N85" s="56"/>
      <c r="O85" s="57"/>
    </row>
    <row r="86" spans="2:15" s="37" customFormat="1" ht="21.75" customHeight="1" x14ac:dyDescent="0.2">
      <c r="B86" s="48">
        <f t="shared" si="6"/>
        <v>70</v>
      </c>
      <c r="C86" s="65"/>
      <c r="D86" s="60" t="str">
        <f t="shared" si="7"/>
        <v>TT/15P</v>
      </c>
      <c r="E86" s="59" t="s">
        <v>215</v>
      </c>
      <c r="F86" s="91">
        <v>42660</v>
      </c>
      <c r="G86" s="62" t="s">
        <v>122</v>
      </c>
      <c r="H86" s="93" t="str">
        <f t="shared" si="4"/>
        <v>0312741934</v>
      </c>
      <c r="I86" s="62" t="s">
        <v>560</v>
      </c>
      <c r="J86" s="63">
        <v>17720200</v>
      </c>
      <c r="K86" s="55">
        <v>0.1</v>
      </c>
      <c r="L86" s="63">
        <v>1772020</v>
      </c>
      <c r="M86" s="64">
        <v>4</v>
      </c>
      <c r="N86" s="56"/>
      <c r="O86" s="57"/>
    </row>
    <row r="87" spans="2:15" s="37" customFormat="1" ht="21.75" customHeight="1" x14ac:dyDescent="0.2">
      <c r="B87" s="48">
        <f t="shared" si="6"/>
        <v>71</v>
      </c>
      <c r="C87" s="65"/>
      <c r="D87" s="60" t="str">
        <f t="shared" si="7"/>
        <v>TT/15P</v>
      </c>
      <c r="E87" s="59" t="s">
        <v>90</v>
      </c>
      <c r="F87" s="91">
        <v>42660</v>
      </c>
      <c r="G87" s="62" t="s">
        <v>122</v>
      </c>
      <c r="H87" s="93" t="str">
        <f t="shared" si="4"/>
        <v>0312741934</v>
      </c>
      <c r="I87" s="62" t="s">
        <v>560</v>
      </c>
      <c r="J87" s="63">
        <v>70527600</v>
      </c>
      <c r="K87" s="55">
        <v>0.1</v>
      </c>
      <c r="L87" s="63">
        <v>7052760</v>
      </c>
      <c r="M87" s="64">
        <v>4</v>
      </c>
      <c r="N87" s="56"/>
      <c r="O87" s="57"/>
    </row>
    <row r="88" spans="2:15" s="37" customFormat="1" ht="21.75" customHeight="1" x14ac:dyDescent="0.2">
      <c r="B88" s="48">
        <f t="shared" si="6"/>
        <v>72</v>
      </c>
      <c r="C88" s="65"/>
      <c r="D88" s="60" t="str">
        <f t="shared" si="7"/>
        <v>TT/15P</v>
      </c>
      <c r="E88" s="59" t="s">
        <v>218</v>
      </c>
      <c r="F88" s="91">
        <v>42662</v>
      </c>
      <c r="G88" s="62" t="s">
        <v>122</v>
      </c>
      <c r="H88" s="93" t="str">
        <f t="shared" si="4"/>
        <v>0312741934</v>
      </c>
      <c r="I88" s="62" t="s">
        <v>560</v>
      </c>
      <c r="J88" s="63">
        <v>54382400</v>
      </c>
      <c r="K88" s="55">
        <v>0.1</v>
      </c>
      <c r="L88" s="63">
        <v>5438240</v>
      </c>
      <c r="M88" s="64">
        <v>4</v>
      </c>
      <c r="N88" s="56"/>
      <c r="O88" s="57"/>
    </row>
    <row r="89" spans="2:15" s="37" customFormat="1" ht="21.75" customHeight="1" x14ac:dyDescent="0.2">
      <c r="B89" s="48">
        <f t="shared" si="6"/>
        <v>73</v>
      </c>
      <c r="C89" s="65"/>
      <c r="D89" s="60" t="str">
        <f t="shared" si="7"/>
        <v>DP/16P</v>
      </c>
      <c r="E89" s="59" t="s">
        <v>94</v>
      </c>
      <c r="F89" s="91">
        <v>42665</v>
      </c>
      <c r="G89" s="62" t="s">
        <v>555</v>
      </c>
      <c r="H89" s="93" t="str">
        <f t="shared" si="4"/>
        <v>1101775686</v>
      </c>
      <c r="I89" s="62" t="s">
        <v>559</v>
      </c>
      <c r="J89" s="63">
        <v>10424000</v>
      </c>
      <c r="K89" s="55">
        <v>0.1</v>
      </c>
      <c r="L89" s="63">
        <v>1042400</v>
      </c>
      <c r="M89" s="64">
        <v>4</v>
      </c>
      <c r="N89" s="56"/>
      <c r="O89" s="57"/>
    </row>
    <row r="90" spans="2:15" s="37" customFormat="1" ht="21.75" customHeight="1" x14ac:dyDescent="0.2">
      <c r="B90" s="48">
        <f t="shared" si="6"/>
        <v>74</v>
      </c>
      <c r="C90" s="65"/>
      <c r="D90" s="60">
        <f t="shared" si="7"/>
        <v>0</v>
      </c>
      <c r="E90" s="59" t="s">
        <v>97</v>
      </c>
      <c r="F90" s="91">
        <v>42674</v>
      </c>
      <c r="G90" s="62" t="s">
        <v>173</v>
      </c>
      <c r="H90" s="93" t="str">
        <f t="shared" si="4"/>
        <v>3702076037</v>
      </c>
      <c r="I90" s="62" t="s">
        <v>112</v>
      </c>
      <c r="J90" s="63">
        <v>253680000</v>
      </c>
      <c r="K90" s="55">
        <v>0.1</v>
      </c>
      <c r="L90" s="63">
        <v>25368000</v>
      </c>
      <c r="M90" s="64">
        <v>4</v>
      </c>
      <c r="N90" s="56"/>
      <c r="O90" s="57"/>
    </row>
    <row r="91" spans="2:15" s="37" customFormat="1" ht="21.75" customHeight="1" x14ac:dyDescent="0.2">
      <c r="B91" s="48">
        <f t="shared" si="6"/>
        <v>75</v>
      </c>
      <c r="C91" s="65"/>
      <c r="D91" s="60" t="str">
        <f t="shared" si="7"/>
        <v>KT/16P</v>
      </c>
      <c r="E91" s="59" t="s">
        <v>202</v>
      </c>
      <c r="F91" s="91">
        <v>42678</v>
      </c>
      <c r="G91" s="62" t="s">
        <v>203</v>
      </c>
      <c r="H91" s="93" t="str">
        <f t="shared" si="4"/>
        <v>0312617630</v>
      </c>
      <c r="I91" s="62" t="s">
        <v>561</v>
      </c>
      <c r="J91" s="63">
        <f>L91*10</f>
        <v>12355000</v>
      </c>
      <c r="K91" s="55">
        <v>0.1</v>
      </c>
      <c r="L91" s="63">
        <v>1235500</v>
      </c>
      <c r="M91" s="64">
        <v>4</v>
      </c>
      <c r="N91" s="56"/>
      <c r="O91" s="57"/>
    </row>
    <row r="92" spans="2:15" s="37" customFormat="1" ht="21.75" customHeight="1" x14ac:dyDescent="0.2">
      <c r="B92" s="48">
        <f t="shared" si="6"/>
        <v>76</v>
      </c>
      <c r="C92" s="65"/>
      <c r="D92" s="60">
        <f t="shared" si="7"/>
        <v>0</v>
      </c>
      <c r="E92" s="59" t="s">
        <v>553</v>
      </c>
      <c r="F92" s="91">
        <v>42683</v>
      </c>
      <c r="G92" s="62" t="s">
        <v>556</v>
      </c>
      <c r="H92" s="93">
        <f t="shared" si="4"/>
        <v>0</v>
      </c>
      <c r="I92" s="62" t="s">
        <v>560</v>
      </c>
      <c r="J92" s="63">
        <v>82305600</v>
      </c>
      <c r="K92" s="55">
        <v>0.1</v>
      </c>
      <c r="L92" s="63">
        <v>8230560</v>
      </c>
      <c r="M92" s="64">
        <v>4</v>
      </c>
      <c r="N92" s="56"/>
      <c r="O92" s="57"/>
    </row>
    <row r="93" spans="2:15" s="37" customFormat="1" ht="21.75" customHeight="1" x14ac:dyDescent="0.2">
      <c r="B93" s="48">
        <f t="shared" si="6"/>
        <v>77</v>
      </c>
      <c r="C93" s="65"/>
      <c r="D93" s="60">
        <f t="shared" si="7"/>
        <v>0</v>
      </c>
      <c r="E93" s="59" t="s">
        <v>554</v>
      </c>
      <c r="F93" s="91">
        <v>42683</v>
      </c>
      <c r="G93" s="62" t="s">
        <v>556</v>
      </c>
      <c r="H93" s="93">
        <f t="shared" si="4"/>
        <v>0</v>
      </c>
      <c r="I93" s="62" t="s">
        <v>560</v>
      </c>
      <c r="J93" s="63">
        <v>44272800</v>
      </c>
      <c r="K93" s="55">
        <v>0.1</v>
      </c>
      <c r="L93" s="63">
        <v>4427280</v>
      </c>
      <c r="M93" s="64">
        <v>4</v>
      </c>
      <c r="N93" s="56"/>
      <c r="O93" s="57"/>
    </row>
    <row r="94" spans="2:15" s="37" customFormat="1" ht="21.75" customHeight="1" x14ac:dyDescent="0.2">
      <c r="B94" s="48">
        <f t="shared" si="6"/>
        <v>78</v>
      </c>
      <c r="C94" s="65"/>
      <c r="D94" s="60" t="str">
        <f t="shared" si="7"/>
        <v>KT/16P</v>
      </c>
      <c r="E94" s="59" t="s">
        <v>207</v>
      </c>
      <c r="F94" s="91">
        <v>42684</v>
      </c>
      <c r="G94" s="62" t="s">
        <v>203</v>
      </c>
      <c r="H94" s="93" t="str">
        <f t="shared" si="4"/>
        <v>0312617630</v>
      </c>
      <c r="I94" s="62" t="s">
        <v>230</v>
      </c>
      <c r="J94" s="63">
        <v>18000000</v>
      </c>
      <c r="K94" s="55">
        <v>0.1</v>
      </c>
      <c r="L94" s="63">
        <v>1800000</v>
      </c>
      <c r="M94" s="64">
        <v>4</v>
      </c>
      <c r="N94" s="56"/>
      <c r="O94" s="57"/>
    </row>
    <row r="95" spans="2:15" s="37" customFormat="1" ht="21.75" customHeight="1" x14ac:dyDescent="0.2">
      <c r="B95" s="48">
        <f t="shared" si="5"/>
        <v>79</v>
      </c>
      <c r="C95" s="65"/>
      <c r="D95" s="60" t="str">
        <f t="shared" si="3"/>
        <v>DP/16P</v>
      </c>
      <c r="E95" s="59" t="s">
        <v>209</v>
      </c>
      <c r="F95" s="91">
        <v>42688</v>
      </c>
      <c r="G95" s="62" t="s">
        <v>555</v>
      </c>
      <c r="H95" s="93" t="str">
        <f t="shared" si="4"/>
        <v>1101775686</v>
      </c>
      <c r="I95" s="62" t="s">
        <v>559</v>
      </c>
      <c r="J95" s="63">
        <v>14552000</v>
      </c>
      <c r="K95" s="55">
        <v>0.1</v>
      </c>
      <c r="L95" s="63">
        <v>1455200</v>
      </c>
      <c r="M95" s="64">
        <v>4</v>
      </c>
      <c r="N95" s="56"/>
      <c r="O95" s="57"/>
    </row>
    <row r="96" spans="2:15" s="37" customFormat="1" ht="21.75" customHeight="1" x14ac:dyDescent="0.2">
      <c r="B96" s="48">
        <f t="shared" si="5"/>
        <v>80</v>
      </c>
      <c r="C96" s="65"/>
      <c r="D96" s="60" t="str">
        <f t="shared" si="3"/>
        <v>DP/16P</v>
      </c>
      <c r="E96" s="59" t="s">
        <v>214</v>
      </c>
      <c r="F96" s="91">
        <v>42698</v>
      </c>
      <c r="G96" s="62" t="s">
        <v>555</v>
      </c>
      <c r="H96" s="93" t="str">
        <f t="shared" si="4"/>
        <v>1101775686</v>
      </c>
      <c r="I96" s="62" t="s">
        <v>559</v>
      </c>
      <c r="J96" s="63">
        <v>13640000</v>
      </c>
      <c r="K96" s="55">
        <v>0.1</v>
      </c>
      <c r="L96" s="63">
        <v>1364000</v>
      </c>
      <c r="M96" s="64">
        <v>4</v>
      </c>
      <c r="N96" s="56"/>
      <c r="O96" s="57"/>
    </row>
    <row r="97" spans="2:15" s="37" customFormat="1" ht="21.75" customHeight="1" x14ac:dyDescent="0.2">
      <c r="B97" s="48">
        <f t="shared" si="5"/>
        <v>81</v>
      </c>
      <c r="C97" s="65"/>
      <c r="D97" s="60" t="str">
        <f t="shared" si="3"/>
        <v>QM/16P</v>
      </c>
      <c r="E97" s="59" t="s">
        <v>220</v>
      </c>
      <c r="F97" s="91">
        <v>42712</v>
      </c>
      <c r="G97" s="62" t="s">
        <v>139</v>
      </c>
      <c r="H97" s="93" t="str">
        <f t="shared" si="4"/>
        <v>0313728742</v>
      </c>
      <c r="I97" s="62" t="s">
        <v>227</v>
      </c>
      <c r="J97" s="63">
        <v>15856000</v>
      </c>
      <c r="K97" s="55">
        <v>0.1</v>
      </c>
      <c r="L97" s="63">
        <v>1585600</v>
      </c>
      <c r="M97" s="64">
        <v>4</v>
      </c>
      <c r="N97" s="56"/>
      <c r="O97" s="57"/>
    </row>
    <row r="98" spans="2:15" s="37" customFormat="1" ht="21.75" customHeight="1" x14ac:dyDescent="0.2">
      <c r="B98" s="48">
        <f t="shared" si="5"/>
        <v>82</v>
      </c>
      <c r="C98" s="65"/>
      <c r="D98" s="60" t="str">
        <f t="shared" si="3"/>
        <v>QM/16P</v>
      </c>
      <c r="E98" s="59" t="s">
        <v>219</v>
      </c>
      <c r="F98" s="91">
        <v>42723</v>
      </c>
      <c r="G98" s="62" t="s">
        <v>139</v>
      </c>
      <c r="H98" s="93" t="str">
        <f t="shared" si="4"/>
        <v>0313728742</v>
      </c>
      <c r="I98" s="62" t="s">
        <v>227</v>
      </c>
      <c r="J98" s="63">
        <v>5560000</v>
      </c>
      <c r="K98" s="55">
        <v>0.1</v>
      </c>
      <c r="L98" s="63">
        <v>556000</v>
      </c>
      <c r="M98" s="64">
        <v>4</v>
      </c>
      <c r="N98" s="56"/>
      <c r="O98" s="57"/>
    </row>
    <row r="99" spans="2:15" s="37" customFormat="1" ht="21.75" customHeight="1" x14ac:dyDescent="0.2">
      <c r="B99" s="48">
        <f t="shared" si="5"/>
        <v>83</v>
      </c>
      <c r="C99" s="65"/>
      <c r="D99" s="60" t="str">
        <f t="shared" si="3"/>
        <v>KT/16P</v>
      </c>
      <c r="E99" s="59" t="s">
        <v>226</v>
      </c>
      <c r="F99" s="91">
        <v>42730</v>
      </c>
      <c r="G99" s="62" t="s">
        <v>203</v>
      </c>
      <c r="H99" s="93" t="str">
        <f t="shared" si="4"/>
        <v>0312617630</v>
      </c>
      <c r="I99" s="62" t="s">
        <v>561</v>
      </c>
      <c r="J99" s="63">
        <v>9400000</v>
      </c>
      <c r="K99" s="55">
        <v>0.1</v>
      </c>
      <c r="L99" s="63">
        <v>940000</v>
      </c>
      <c r="M99" s="64">
        <v>4</v>
      </c>
      <c r="N99" s="56"/>
      <c r="O99" s="57"/>
    </row>
    <row r="100" spans="2:15" s="37" customFormat="1" ht="21.75" customHeight="1" x14ac:dyDescent="0.2">
      <c r="B100" s="48">
        <f t="shared" si="5"/>
        <v>84</v>
      </c>
      <c r="C100" s="65"/>
      <c r="D100" s="60" t="str">
        <f t="shared" si="3"/>
        <v>KT/16P</v>
      </c>
      <c r="E100" s="59" t="s">
        <v>222</v>
      </c>
      <c r="F100" s="91">
        <v>42731</v>
      </c>
      <c r="G100" s="62" t="s">
        <v>203</v>
      </c>
      <c r="H100" s="93" t="str">
        <f t="shared" si="4"/>
        <v>0312617630</v>
      </c>
      <c r="I100" s="62" t="s">
        <v>230</v>
      </c>
      <c r="J100" s="63">
        <v>18000000</v>
      </c>
      <c r="K100" s="55">
        <v>0.1</v>
      </c>
      <c r="L100" s="63">
        <v>1800000</v>
      </c>
      <c r="M100" s="64">
        <v>4</v>
      </c>
      <c r="N100" s="56"/>
      <c r="O100" s="57"/>
    </row>
    <row r="101" spans="2:15" s="37" customFormat="1" ht="21.75" customHeight="1" x14ac:dyDescent="0.2">
      <c r="B101" s="48">
        <f t="shared" si="5"/>
        <v>85</v>
      </c>
      <c r="C101" s="65"/>
      <c r="D101" s="60" t="str">
        <f t="shared" si="3"/>
        <v>QM/16P</v>
      </c>
      <c r="E101" s="59" t="s">
        <v>221</v>
      </c>
      <c r="F101" s="91">
        <v>42732</v>
      </c>
      <c r="G101" s="62" t="s">
        <v>139</v>
      </c>
      <c r="H101" s="93" t="str">
        <f t="shared" si="4"/>
        <v>0313728742</v>
      </c>
      <c r="I101" s="62" t="s">
        <v>227</v>
      </c>
      <c r="J101" s="63">
        <v>15768000</v>
      </c>
      <c r="K101" s="55">
        <v>0.1</v>
      </c>
      <c r="L101" s="63">
        <v>1576800</v>
      </c>
      <c r="M101" s="64">
        <v>4</v>
      </c>
      <c r="N101" s="56"/>
      <c r="O101" s="57"/>
    </row>
    <row r="102" spans="2:15" s="37" customFormat="1" ht="21.75" customHeight="1" x14ac:dyDescent="0.2">
      <c r="B102" s="48">
        <f t="shared" si="5"/>
        <v>86</v>
      </c>
      <c r="C102" s="65"/>
      <c r="D102" s="60" t="str">
        <f t="shared" si="3"/>
        <v>QM/16P</v>
      </c>
      <c r="E102" s="59" t="s">
        <v>225</v>
      </c>
      <c r="F102" s="91">
        <v>42734</v>
      </c>
      <c r="G102" s="62" t="s">
        <v>139</v>
      </c>
      <c r="H102" s="93" t="str">
        <f t="shared" si="4"/>
        <v>0313728742</v>
      </c>
      <c r="I102" s="62" t="s">
        <v>227</v>
      </c>
      <c r="J102" s="63">
        <v>6288000</v>
      </c>
      <c r="K102" s="55">
        <v>0.1</v>
      </c>
      <c r="L102" s="63">
        <v>628800</v>
      </c>
      <c r="M102" s="64">
        <v>4</v>
      </c>
      <c r="N102" s="56"/>
      <c r="O102" s="57"/>
    </row>
    <row r="103" spans="2:15" s="37" customFormat="1" ht="21.75" customHeight="1" x14ac:dyDescent="0.2">
      <c r="B103" s="48">
        <f t="shared" si="5"/>
        <v>87</v>
      </c>
      <c r="C103" s="65"/>
      <c r="D103" s="60">
        <f t="shared" si="3"/>
        <v>0</v>
      </c>
      <c r="E103" s="59" t="s">
        <v>99</v>
      </c>
      <c r="F103" s="91">
        <v>42735</v>
      </c>
      <c r="G103" s="62" t="s">
        <v>173</v>
      </c>
      <c r="H103" s="93" t="str">
        <f t="shared" si="4"/>
        <v>3702076037</v>
      </c>
      <c r="I103" s="62" t="s">
        <v>112</v>
      </c>
      <c r="J103" s="63">
        <v>214200000</v>
      </c>
      <c r="K103" s="55">
        <v>0.1</v>
      </c>
      <c r="L103" s="63">
        <v>21420000</v>
      </c>
      <c r="M103" s="64">
        <v>4</v>
      </c>
      <c r="N103" s="56"/>
      <c r="O103" s="57"/>
    </row>
    <row r="104" spans="2:15" s="37" customFormat="1" ht="21.75" customHeight="1" x14ac:dyDescent="0.2">
      <c r="B104" s="48">
        <f t="shared" si="5"/>
        <v>88</v>
      </c>
      <c r="C104" s="65"/>
      <c r="D104" s="60">
        <f t="shared" si="3"/>
        <v>0</v>
      </c>
      <c r="E104" s="59" t="s">
        <v>101</v>
      </c>
      <c r="F104" s="91">
        <v>42647</v>
      </c>
      <c r="G104" s="62" t="s">
        <v>150</v>
      </c>
      <c r="H104" s="93">
        <f t="shared" si="4"/>
        <v>0</v>
      </c>
      <c r="I104" s="62" t="s">
        <v>109</v>
      </c>
      <c r="J104" s="63">
        <v>10000</v>
      </c>
      <c r="K104" s="55">
        <v>0.1</v>
      </c>
      <c r="L104" s="63">
        <v>1000</v>
      </c>
      <c r="M104" s="64">
        <v>4</v>
      </c>
      <c r="N104" s="56"/>
      <c r="O104" s="57"/>
    </row>
    <row r="105" spans="2:15" s="37" customFormat="1" ht="21.75" customHeight="1" x14ac:dyDescent="0.2">
      <c r="B105" s="48">
        <f t="shared" si="5"/>
        <v>89</v>
      </c>
      <c r="C105" s="65"/>
      <c r="D105" s="60">
        <f t="shared" si="3"/>
        <v>0</v>
      </c>
      <c r="E105" s="59" t="s">
        <v>101</v>
      </c>
      <c r="F105" s="91">
        <v>42668</v>
      </c>
      <c r="G105" s="62" t="s">
        <v>150</v>
      </c>
      <c r="H105" s="93">
        <f t="shared" si="4"/>
        <v>0</v>
      </c>
      <c r="I105" s="62" t="s">
        <v>110</v>
      </c>
      <c r="J105" s="63">
        <v>10000</v>
      </c>
      <c r="K105" s="55">
        <v>0.1</v>
      </c>
      <c r="L105" s="63">
        <v>1000</v>
      </c>
      <c r="M105" s="64">
        <v>4</v>
      </c>
      <c r="N105" s="56"/>
      <c r="O105" s="57"/>
    </row>
    <row r="106" spans="2:15" s="37" customFormat="1" ht="21.75" customHeight="1" x14ac:dyDescent="0.2">
      <c r="B106" s="48">
        <f t="shared" si="5"/>
        <v>90</v>
      </c>
      <c r="C106" s="65"/>
      <c r="D106" s="60">
        <f t="shared" si="3"/>
        <v>0</v>
      </c>
      <c r="E106" s="59" t="s">
        <v>101</v>
      </c>
      <c r="F106" s="91">
        <v>42678</v>
      </c>
      <c r="G106" s="62" t="s">
        <v>150</v>
      </c>
      <c r="H106" s="93">
        <f t="shared" si="4"/>
        <v>0</v>
      </c>
      <c r="I106" s="62" t="s">
        <v>109</v>
      </c>
      <c r="J106" s="63">
        <v>20000</v>
      </c>
      <c r="K106" s="55">
        <v>0.1</v>
      </c>
      <c r="L106" s="63">
        <v>2000</v>
      </c>
      <c r="M106" s="64">
        <v>4</v>
      </c>
      <c r="N106" s="56"/>
      <c r="O106" s="57"/>
    </row>
    <row r="107" spans="2:15" s="37" customFormat="1" ht="21.75" customHeight="1" x14ac:dyDescent="0.2">
      <c r="B107" s="48">
        <f t="shared" si="5"/>
        <v>91</v>
      </c>
      <c r="C107" s="65"/>
      <c r="D107" s="60">
        <f t="shared" si="3"/>
        <v>0</v>
      </c>
      <c r="E107" s="59" t="s">
        <v>101</v>
      </c>
      <c r="F107" s="91">
        <v>42685</v>
      </c>
      <c r="G107" s="62" t="s">
        <v>150</v>
      </c>
      <c r="H107" s="93">
        <f t="shared" si="4"/>
        <v>0</v>
      </c>
      <c r="I107" s="62" t="s">
        <v>109</v>
      </c>
      <c r="J107" s="63">
        <v>20000</v>
      </c>
      <c r="K107" s="55">
        <v>0.1</v>
      </c>
      <c r="L107" s="63">
        <v>2000</v>
      </c>
      <c r="M107" s="64">
        <v>4</v>
      </c>
      <c r="N107" s="56"/>
      <c r="O107" s="57"/>
    </row>
    <row r="108" spans="2:15" s="37" customFormat="1" ht="21.75" customHeight="1" x14ac:dyDescent="0.2">
      <c r="B108" s="48">
        <f t="shared" si="5"/>
        <v>92</v>
      </c>
      <c r="C108" s="65"/>
      <c r="D108" s="60">
        <f t="shared" si="3"/>
        <v>0</v>
      </c>
      <c r="E108" s="59" t="s">
        <v>101</v>
      </c>
      <c r="F108" s="91">
        <v>42688</v>
      </c>
      <c r="G108" s="62" t="s">
        <v>150</v>
      </c>
      <c r="H108" s="93">
        <f t="shared" si="4"/>
        <v>0</v>
      </c>
      <c r="I108" s="62" t="s">
        <v>537</v>
      </c>
      <c r="J108" s="63">
        <v>20000</v>
      </c>
      <c r="K108" s="55">
        <v>0.1</v>
      </c>
      <c r="L108" s="63">
        <v>2000</v>
      </c>
      <c r="M108" s="64">
        <v>4</v>
      </c>
      <c r="N108" s="56"/>
      <c r="O108" s="57"/>
    </row>
    <row r="109" spans="2:15" s="37" customFormat="1" ht="21.75" customHeight="1" x14ac:dyDescent="0.2">
      <c r="B109" s="48">
        <f t="shared" si="5"/>
        <v>93</v>
      </c>
      <c r="C109" s="65"/>
      <c r="D109" s="60">
        <f t="shared" si="3"/>
        <v>0</v>
      </c>
      <c r="E109" s="59" t="s">
        <v>101</v>
      </c>
      <c r="F109" s="91">
        <v>42688</v>
      </c>
      <c r="G109" s="62" t="s">
        <v>150</v>
      </c>
      <c r="H109" s="93">
        <f t="shared" si="4"/>
        <v>0</v>
      </c>
      <c r="I109" s="62" t="s">
        <v>109</v>
      </c>
      <c r="J109" s="63">
        <v>10000</v>
      </c>
      <c r="K109" s="55">
        <v>0.1</v>
      </c>
      <c r="L109" s="63">
        <v>1000</v>
      </c>
      <c r="M109" s="64">
        <v>4</v>
      </c>
      <c r="N109" s="56"/>
      <c r="O109" s="57"/>
    </row>
    <row r="110" spans="2:15" s="37" customFormat="1" ht="21.75" customHeight="1" x14ac:dyDescent="0.2">
      <c r="B110" s="48">
        <f t="shared" si="5"/>
        <v>94</v>
      </c>
      <c r="C110" s="65"/>
      <c r="D110" s="60">
        <f t="shared" si="3"/>
        <v>0</v>
      </c>
      <c r="E110" s="59" t="s">
        <v>101</v>
      </c>
      <c r="F110" s="91">
        <v>42692</v>
      </c>
      <c r="G110" s="62" t="s">
        <v>150</v>
      </c>
      <c r="H110" s="93">
        <f t="shared" si="4"/>
        <v>0</v>
      </c>
      <c r="I110" s="62" t="s">
        <v>109</v>
      </c>
      <c r="J110" s="63">
        <v>20000</v>
      </c>
      <c r="K110" s="55">
        <v>0.1</v>
      </c>
      <c r="L110" s="63">
        <v>2000</v>
      </c>
      <c r="M110" s="64">
        <v>4</v>
      </c>
      <c r="N110" s="56"/>
      <c r="O110" s="57"/>
    </row>
    <row r="111" spans="2:15" s="37" customFormat="1" ht="21.75" customHeight="1" x14ac:dyDescent="0.2">
      <c r="B111" s="48">
        <f t="shared" si="5"/>
        <v>95</v>
      </c>
      <c r="C111" s="65"/>
      <c r="D111" s="60">
        <f t="shared" si="3"/>
        <v>0</v>
      </c>
      <c r="E111" s="59" t="s">
        <v>101</v>
      </c>
      <c r="F111" s="91">
        <v>42699</v>
      </c>
      <c r="G111" s="62" t="s">
        <v>150</v>
      </c>
      <c r="H111" s="93">
        <f t="shared" si="4"/>
        <v>0</v>
      </c>
      <c r="I111" s="62" t="s">
        <v>538</v>
      </c>
      <c r="J111" s="63">
        <v>20000</v>
      </c>
      <c r="K111" s="55">
        <v>0.1</v>
      </c>
      <c r="L111" s="63">
        <v>2000</v>
      </c>
      <c r="M111" s="64">
        <v>4</v>
      </c>
      <c r="N111" s="56"/>
      <c r="O111" s="57"/>
    </row>
    <row r="112" spans="2:15" s="37" customFormat="1" ht="21.75" customHeight="1" x14ac:dyDescent="0.2">
      <c r="B112" s="48">
        <f t="shared" si="5"/>
        <v>96</v>
      </c>
      <c r="C112" s="65"/>
      <c r="D112" s="60">
        <f t="shared" si="3"/>
        <v>0</v>
      </c>
      <c r="E112" s="59" t="s">
        <v>101</v>
      </c>
      <c r="F112" s="91">
        <v>42699</v>
      </c>
      <c r="G112" s="62" t="s">
        <v>150</v>
      </c>
      <c r="H112" s="93">
        <f t="shared" si="4"/>
        <v>0</v>
      </c>
      <c r="I112" s="62" t="s">
        <v>110</v>
      </c>
      <c r="J112" s="63">
        <v>10000</v>
      </c>
      <c r="K112" s="55">
        <v>0.1</v>
      </c>
      <c r="L112" s="63">
        <v>1000</v>
      </c>
      <c r="M112" s="64">
        <v>4</v>
      </c>
      <c r="N112" s="56"/>
      <c r="O112" s="57"/>
    </row>
    <row r="113" spans="2:15" s="37" customFormat="1" ht="21.75" customHeight="1" x14ac:dyDescent="0.2">
      <c r="B113" s="48">
        <f t="shared" si="5"/>
        <v>97</v>
      </c>
      <c r="C113" s="65"/>
      <c r="D113" s="60">
        <f t="shared" si="3"/>
        <v>0</v>
      </c>
      <c r="E113" s="59" t="s">
        <v>101</v>
      </c>
      <c r="F113" s="91">
        <v>42716</v>
      </c>
      <c r="G113" s="62" t="s">
        <v>150</v>
      </c>
      <c r="H113" s="93">
        <f t="shared" si="4"/>
        <v>0</v>
      </c>
      <c r="I113" s="62" t="s">
        <v>539</v>
      </c>
      <c r="J113" s="63">
        <v>20000</v>
      </c>
      <c r="K113" s="55">
        <v>0.1</v>
      </c>
      <c r="L113" s="63">
        <v>2000</v>
      </c>
      <c r="M113" s="64">
        <v>4</v>
      </c>
      <c r="N113" s="56"/>
      <c r="O113" s="57"/>
    </row>
    <row r="114" spans="2:15" s="37" customFormat="1" ht="21.75" customHeight="1" x14ac:dyDescent="0.2">
      <c r="B114" s="48">
        <f t="shared" si="5"/>
        <v>98</v>
      </c>
      <c r="C114" s="65"/>
      <c r="D114" s="60">
        <f t="shared" si="3"/>
        <v>0</v>
      </c>
      <c r="E114" s="59" t="s">
        <v>101</v>
      </c>
      <c r="F114" s="91">
        <v>42718</v>
      </c>
      <c r="G114" s="62" t="s">
        <v>150</v>
      </c>
      <c r="H114" s="93">
        <f t="shared" si="4"/>
        <v>0</v>
      </c>
      <c r="I114" s="62" t="s">
        <v>109</v>
      </c>
      <c r="J114" s="63">
        <v>20000</v>
      </c>
      <c r="K114" s="55">
        <v>0.1</v>
      </c>
      <c r="L114" s="63">
        <v>2000</v>
      </c>
      <c r="M114" s="64">
        <v>4</v>
      </c>
      <c r="N114" s="56"/>
      <c r="O114" s="57"/>
    </row>
    <row r="115" spans="2:15" s="37" customFormat="1" ht="21.75" customHeight="1" x14ac:dyDescent="0.2">
      <c r="B115" s="48">
        <f t="shared" si="5"/>
        <v>99</v>
      </c>
      <c r="C115" s="65"/>
      <c r="D115" s="60">
        <f t="shared" si="3"/>
        <v>0</v>
      </c>
      <c r="E115" s="59" t="s">
        <v>101</v>
      </c>
      <c r="F115" s="91">
        <v>42718</v>
      </c>
      <c r="G115" s="62" t="s">
        <v>150</v>
      </c>
      <c r="H115" s="93">
        <f t="shared" si="4"/>
        <v>0</v>
      </c>
      <c r="I115" s="62" t="s">
        <v>109</v>
      </c>
      <c r="J115" s="63">
        <v>20000</v>
      </c>
      <c r="K115" s="55">
        <v>0.1</v>
      </c>
      <c r="L115" s="63">
        <v>2000</v>
      </c>
      <c r="M115" s="64">
        <v>4</v>
      </c>
      <c r="N115" s="56"/>
      <c r="O115" s="57"/>
    </row>
    <row r="116" spans="2:15" s="37" customFormat="1" ht="21.75" customHeight="1" x14ac:dyDescent="0.2">
      <c r="B116" s="48">
        <f t="shared" si="5"/>
        <v>100</v>
      </c>
      <c r="C116" s="65"/>
      <c r="D116" s="60">
        <f t="shared" si="3"/>
        <v>0</v>
      </c>
      <c r="E116" s="59" t="s">
        <v>101</v>
      </c>
      <c r="F116" s="91">
        <v>42723</v>
      </c>
      <c r="G116" s="62" t="s">
        <v>150</v>
      </c>
      <c r="H116" s="93">
        <f t="shared" si="4"/>
        <v>0</v>
      </c>
      <c r="I116" s="62" t="s">
        <v>539</v>
      </c>
      <c r="J116" s="63">
        <v>20000</v>
      </c>
      <c r="K116" s="55">
        <v>0.1</v>
      </c>
      <c r="L116" s="63">
        <v>2000</v>
      </c>
      <c r="M116" s="64">
        <v>4</v>
      </c>
      <c r="N116" s="56"/>
      <c r="O116" s="57"/>
    </row>
    <row r="117" spans="2:15" s="37" customFormat="1" ht="21.75" customHeight="1" x14ac:dyDescent="0.2">
      <c r="B117" s="48">
        <f t="shared" si="5"/>
        <v>101</v>
      </c>
      <c r="C117" s="65"/>
      <c r="D117" s="60">
        <f t="shared" si="3"/>
        <v>0</v>
      </c>
      <c r="E117" s="59" t="s">
        <v>101</v>
      </c>
      <c r="F117" s="91">
        <v>42724</v>
      </c>
      <c r="G117" s="62" t="s">
        <v>150</v>
      </c>
      <c r="H117" s="93">
        <f t="shared" si="4"/>
        <v>0</v>
      </c>
      <c r="I117" s="62" t="s">
        <v>109</v>
      </c>
      <c r="J117" s="63">
        <v>20000</v>
      </c>
      <c r="K117" s="55">
        <v>0.1</v>
      </c>
      <c r="L117" s="63">
        <v>2000</v>
      </c>
      <c r="M117" s="64">
        <v>4</v>
      </c>
      <c r="N117" s="56"/>
      <c r="O117" s="57"/>
    </row>
    <row r="118" spans="2:15" s="37" customFormat="1" ht="21.75" customHeight="1" x14ac:dyDescent="0.2">
      <c r="B118" s="48">
        <f t="shared" si="5"/>
        <v>102</v>
      </c>
      <c r="C118" s="65"/>
      <c r="D118" s="60">
        <f t="shared" si="3"/>
        <v>0</v>
      </c>
      <c r="E118" s="59" t="s">
        <v>101</v>
      </c>
      <c r="F118" s="91">
        <v>42724</v>
      </c>
      <c r="G118" s="62" t="s">
        <v>150</v>
      </c>
      <c r="H118" s="93">
        <f t="shared" si="4"/>
        <v>0</v>
      </c>
      <c r="I118" s="62" t="s">
        <v>539</v>
      </c>
      <c r="J118" s="63">
        <v>20000</v>
      </c>
      <c r="K118" s="55">
        <v>0.1</v>
      </c>
      <c r="L118" s="63">
        <v>2000</v>
      </c>
      <c r="M118" s="64">
        <v>4</v>
      </c>
      <c r="N118" s="56"/>
      <c r="O118" s="57"/>
    </row>
    <row r="119" spans="2:15" s="37" customFormat="1" ht="21.75" customHeight="1" x14ac:dyDescent="0.2">
      <c r="B119" s="48">
        <f t="shared" si="5"/>
        <v>103</v>
      </c>
      <c r="C119" s="65"/>
      <c r="D119" s="60">
        <f t="shared" si="3"/>
        <v>0</v>
      </c>
      <c r="E119" s="59" t="s">
        <v>101</v>
      </c>
      <c r="F119" s="91">
        <v>42735</v>
      </c>
      <c r="G119" s="62" t="s">
        <v>150</v>
      </c>
      <c r="H119" s="93">
        <f t="shared" si="4"/>
        <v>0</v>
      </c>
      <c r="I119" s="62" t="s">
        <v>110</v>
      </c>
      <c r="J119" s="63">
        <v>10000</v>
      </c>
      <c r="K119" s="55">
        <v>0.1</v>
      </c>
      <c r="L119" s="63">
        <v>1000</v>
      </c>
      <c r="M119" s="64">
        <v>4</v>
      </c>
      <c r="N119" s="56"/>
      <c r="O119" s="57"/>
    </row>
    <row r="120" spans="2:15" s="37" customFormat="1" ht="21.75" customHeight="1" x14ac:dyDescent="0.2">
      <c r="B120" s="48">
        <f t="shared" si="5"/>
        <v>104</v>
      </c>
      <c r="C120" s="65"/>
      <c r="D120" s="60" t="str">
        <f t="shared" si="3"/>
        <v/>
      </c>
      <c r="E120" s="59"/>
      <c r="F120" s="91">
        <v>42673</v>
      </c>
      <c r="G120" s="62" t="s">
        <v>111</v>
      </c>
      <c r="H120" s="93" t="str">
        <f t="shared" si="4"/>
        <v/>
      </c>
      <c r="I120" s="62" t="s">
        <v>111</v>
      </c>
      <c r="J120" s="63">
        <v>304545</v>
      </c>
      <c r="K120" s="55">
        <v>0.1</v>
      </c>
      <c r="L120" s="63">
        <v>30455</v>
      </c>
      <c r="M120" s="64">
        <v>4</v>
      </c>
      <c r="N120" s="56"/>
      <c r="O120" s="57"/>
    </row>
    <row r="121" spans="2:15" s="37" customFormat="1" ht="21.75" customHeight="1" x14ac:dyDescent="0.2">
      <c r="B121" s="48">
        <f t="shared" si="5"/>
        <v>105</v>
      </c>
      <c r="C121" s="65"/>
      <c r="D121" s="60" t="str">
        <f t="shared" si="3"/>
        <v/>
      </c>
      <c r="E121" s="59"/>
      <c r="F121" s="91">
        <v>42703</v>
      </c>
      <c r="G121" s="62" t="s">
        <v>111</v>
      </c>
      <c r="H121" s="93" t="str">
        <f t="shared" si="4"/>
        <v/>
      </c>
      <c r="I121" s="62" t="s">
        <v>111</v>
      </c>
      <c r="J121" s="63">
        <v>436364</v>
      </c>
      <c r="K121" s="55">
        <v>0.1</v>
      </c>
      <c r="L121" s="63">
        <v>43636</v>
      </c>
      <c r="M121" s="64">
        <v>4</v>
      </c>
      <c r="N121" s="56"/>
      <c r="O121" s="57"/>
    </row>
    <row r="122" spans="2:15" s="37" customFormat="1" ht="21.75" customHeight="1" x14ac:dyDescent="0.2">
      <c r="B122" s="48">
        <f t="shared" si="5"/>
        <v>106</v>
      </c>
      <c r="C122" s="65"/>
      <c r="D122" s="60" t="str">
        <f t="shared" si="3"/>
        <v/>
      </c>
      <c r="E122" s="59"/>
      <c r="F122" s="91">
        <v>42735</v>
      </c>
      <c r="G122" s="62" t="s">
        <v>111</v>
      </c>
      <c r="H122" s="93" t="str">
        <f t="shared" si="4"/>
        <v/>
      </c>
      <c r="I122" s="62" t="s">
        <v>111</v>
      </c>
      <c r="J122" s="63">
        <v>281818</v>
      </c>
      <c r="K122" s="55">
        <v>0.1</v>
      </c>
      <c r="L122" s="63">
        <v>28182</v>
      </c>
      <c r="M122" s="64">
        <v>4</v>
      </c>
      <c r="N122" s="56"/>
      <c r="O122" s="57"/>
    </row>
    <row r="123" spans="2:15" s="37" customFormat="1" ht="21.75" customHeight="1" x14ac:dyDescent="0.2">
      <c r="B123" s="48" t="str">
        <f t="shared" ref="B123" si="8">IF(G123&lt;&gt;"",ROW()-16,"")</f>
        <v/>
      </c>
      <c r="C123" s="65"/>
      <c r="D123" s="60"/>
      <c r="E123" s="59"/>
      <c r="F123" s="91"/>
      <c r="G123" s="62"/>
      <c r="H123" s="93"/>
      <c r="I123" s="62"/>
      <c r="J123" s="63"/>
      <c r="K123" s="55"/>
      <c r="L123" s="63"/>
      <c r="M123" s="66"/>
      <c r="N123" s="56"/>
      <c r="O123" s="57"/>
    </row>
    <row r="124" spans="2:15" s="67" customFormat="1" ht="21.75" customHeight="1" x14ac:dyDescent="0.2">
      <c r="B124" s="68" t="s">
        <v>11</v>
      </c>
      <c r="C124" s="69"/>
      <c r="D124" s="70"/>
      <c r="E124" s="71"/>
      <c r="F124" s="70"/>
      <c r="G124" s="70"/>
      <c r="H124" s="70"/>
      <c r="I124" s="70"/>
      <c r="J124" s="72">
        <f>SUBTOTAL(9,J17:J123)</f>
        <v>2947299403</v>
      </c>
      <c r="K124" s="72"/>
      <c r="L124" s="72">
        <f>SUBTOTAL(9,L17:L123)</f>
        <v>294729945</v>
      </c>
      <c r="M124" s="70"/>
      <c r="N124" s="57"/>
    </row>
    <row r="125" spans="2:15" s="67" customFormat="1" ht="21.75" hidden="1" customHeight="1" x14ac:dyDescent="0.2">
      <c r="B125" s="73"/>
      <c r="C125" s="74"/>
      <c r="D125" s="75"/>
      <c r="E125" s="76"/>
      <c r="F125" s="75"/>
      <c r="G125" s="75"/>
      <c r="H125" s="75"/>
      <c r="I125" s="75"/>
      <c r="J125" s="77"/>
      <c r="K125" s="77"/>
      <c r="L125" s="77"/>
      <c r="M125" s="78"/>
      <c r="N125" s="57"/>
    </row>
    <row r="126" spans="2:15" s="37" customFormat="1" ht="21.75" customHeight="1" x14ac:dyDescent="0.2">
      <c r="B126" s="79" t="s">
        <v>70</v>
      </c>
      <c r="C126" s="80"/>
      <c r="D126" s="80"/>
      <c r="E126" s="80"/>
      <c r="F126" s="80"/>
      <c r="G126" s="80"/>
      <c r="H126" s="80"/>
      <c r="I126" s="80"/>
      <c r="J126" s="81"/>
      <c r="K126" s="82"/>
      <c r="L126" s="81"/>
      <c r="M126" s="83"/>
      <c r="N126" s="57"/>
    </row>
    <row r="127" spans="2:15" s="67" customFormat="1" ht="21.75" customHeight="1" x14ac:dyDescent="0.2">
      <c r="B127" s="68" t="s">
        <v>11</v>
      </c>
      <c r="C127" s="69"/>
      <c r="D127" s="70"/>
      <c r="E127" s="71"/>
      <c r="F127" s="70"/>
      <c r="G127" s="70"/>
      <c r="H127" s="70"/>
      <c r="I127" s="70"/>
      <c r="J127" s="84"/>
      <c r="K127" s="84"/>
      <c r="L127" s="84"/>
      <c r="M127" s="70"/>
      <c r="N127" s="57"/>
    </row>
    <row r="128" spans="2:15" s="37" customFormat="1" ht="21.75" customHeight="1" x14ac:dyDescent="0.2">
      <c r="B128" s="79" t="s">
        <v>71</v>
      </c>
      <c r="C128" s="80"/>
      <c r="D128" s="80"/>
      <c r="E128" s="80"/>
      <c r="F128" s="80"/>
      <c r="G128" s="80"/>
      <c r="H128" s="80"/>
      <c r="I128" s="80"/>
      <c r="J128" s="81"/>
      <c r="K128" s="82"/>
      <c r="L128" s="81"/>
      <c r="M128" s="83"/>
      <c r="N128" s="57"/>
    </row>
    <row r="129" spans="2:14" s="37" customFormat="1" ht="21.75" customHeight="1" x14ac:dyDescent="0.2">
      <c r="B129" s="47"/>
      <c r="C129" s="85"/>
      <c r="D129" s="85"/>
      <c r="E129" s="44"/>
      <c r="F129" s="86"/>
      <c r="G129" s="85"/>
      <c r="H129" s="44"/>
      <c r="I129" s="85"/>
      <c r="J129" s="87"/>
      <c r="K129" s="85"/>
      <c r="L129" s="87"/>
      <c r="M129" s="85"/>
      <c r="N129" s="57"/>
    </row>
    <row r="130" spans="2:14" s="67" customFormat="1" ht="21.75" customHeight="1" x14ac:dyDescent="0.2">
      <c r="B130" s="68" t="s">
        <v>11</v>
      </c>
      <c r="C130" s="69"/>
      <c r="D130" s="70"/>
      <c r="E130" s="71"/>
      <c r="F130" s="70"/>
      <c r="G130" s="70"/>
      <c r="H130" s="70"/>
      <c r="I130" s="70"/>
      <c r="J130" s="84"/>
      <c r="K130" s="70"/>
      <c r="L130" s="84"/>
      <c r="M130" s="70"/>
      <c r="N130" s="57"/>
    </row>
    <row r="131" spans="2:14" s="67" customFormat="1" ht="21.75" customHeight="1" x14ac:dyDescent="0.2">
      <c r="B131" s="79" t="s">
        <v>72</v>
      </c>
      <c r="C131" s="80"/>
      <c r="D131" s="80"/>
      <c r="E131" s="80"/>
      <c r="F131" s="80"/>
      <c r="G131" s="80"/>
      <c r="H131" s="80"/>
      <c r="I131" s="80"/>
      <c r="J131" s="81"/>
      <c r="K131" s="82"/>
      <c r="L131" s="81"/>
      <c r="M131" s="83"/>
      <c r="N131" s="57"/>
    </row>
    <row r="132" spans="2:14" s="67" customFormat="1" ht="21.75" customHeight="1" x14ac:dyDescent="0.2">
      <c r="B132" s="47"/>
      <c r="C132" s="85"/>
      <c r="D132" s="85"/>
      <c r="E132" s="44"/>
      <c r="F132" s="86"/>
      <c r="G132" s="85"/>
      <c r="H132" s="44"/>
      <c r="I132" s="85"/>
      <c r="J132" s="87"/>
      <c r="K132" s="85"/>
      <c r="L132" s="87"/>
      <c r="M132" s="85"/>
      <c r="N132" s="57"/>
    </row>
    <row r="133" spans="2:14" s="67" customFormat="1" ht="21.75" customHeight="1" x14ac:dyDescent="0.2">
      <c r="B133" s="68" t="s">
        <v>11</v>
      </c>
      <c r="C133" s="69"/>
      <c r="D133" s="70"/>
      <c r="E133" s="71"/>
      <c r="F133" s="70"/>
      <c r="G133" s="70"/>
      <c r="H133" s="70"/>
      <c r="I133" s="70"/>
      <c r="J133" s="84"/>
      <c r="K133" s="70"/>
      <c r="L133" s="84"/>
      <c r="M133" s="70"/>
      <c r="N133" s="57"/>
    </row>
    <row r="134" spans="2:14" s="37" customFormat="1" ht="21.75" customHeight="1" x14ac:dyDescent="0.2">
      <c r="B134" s="79" t="s">
        <v>40</v>
      </c>
      <c r="C134" s="80"/>
      <c r="D134" s="80"/>
      <c r="E134" s="80"/>
      <c r="F134" s="80"/>
      <c r="G134" s="80"/>
      <c r="H134" s="80"/>
      <c r="I134" s="80"/>
      <c r="J134" s="81"/>
      <c r="K134" s="82"/>
      <c r="L134" s="81"/>
      <c r="M134" s="83"/>
      <c r="N134" s="57"/>
    </row>
    <row r="135" spans="2:14" s="37" customFormat="1" ht="21.75" customHeight="1" x14ac:dyDescent="0.2">
      <c r="B135" s="47"/>
      <c r="C135" s="85"/>
      <c r="D135" s="85"/>
      <c r="E135" s="44"/>
      <c r="F135" s="86"/>
      <c r="G135" s="85"/>
      <c r="H135" s="44"/>
      <c r="I135" s="85"/>
      <c r="J135" s="87"/>
      <c r="K135" s="85"/>
      <c r="L135" s="87"/>
      <c r="M135" s="85"/>
      <c r="N135" s="57"/>
    </row>
    <row r="136" spans="2:14" s="67" customFormat="1" ht="21.75" customHeight="1" x14ac:dyDescent="0.2">
      <c r="B136" s="68" t="s">
        <v>11</v>
      </c>
      <c r="C136" s="69"/>
      <c r="D136" s="70"/>
      <c r="E136" s="71"/>
      <c r="F136" s="70"/>
      <c r="G136" s="70"/>
      <c r="H136" s="70"/>
      <c r="I136" s="70"/>
      <c r="J136" s="84"/>
      <c r="K136" s="70"/>
      <c r="L136" s="84"/>
      <c r="M136" s="70"/>
      <c r="N136" s="88"/>
    </row>
    <row r="137" spans="2:14" s="37" customFormat="1" x14ac:dyDescent="0.2">
      <c r="D137" s="38"/>
      <c r="E137" s="39"/>
      <c r="F137" s="37" t="s">
        <v>115</v>
      </c>
      <c r="G137" s="38"/>
      <c r="H137" s="88">
        <f>J124</f>
        <v>2947299403</v>
      </c>
      <c r="I137" s="38"/>
      <c r="K137" s="40"/>
      <c r="M137" s="38"/>
      <c r="N137" s="57"/>
    </row>
    <row r="138" spans="2:14" s="37" customFormat="1" x14ac:dyDescent="0.2">
      <c r="D138" s="38"/>
      <c r="E138" s="39"/>
      <c r="F138" s="37" t="s">
        <v>116</v>
      </c>
      <c r="G138" s="38"/>
      <c r="H138" s="88">
        <f>L124</f>
        <v>294729945</v>
      </c>
      <c r="I138" s="38"/>
      <c r="K138" s="40"/>
      <c r="M138" s="38"/>
      <c r="N138" s="57"/>
    </row>
    <row r="139" spans="2:14" s="37" customFormat="1" x14ac:dyDescent="0.2">
      <c r="B139" s="89"/>
      <c r="C139" s="89"/>
      <c r="D139" s="38"/>
      <c r="E139" s="39"/>
      <c r="F139" s="38"/>
      <c r="G139" s="38"/>
      <c r="H139" s="38"/>
      <c r="I139" s="38"/>
      <c r="J139" s="115" t="e">
        <f>"Bình Dương, "&amp;IF($O$14=1,"Ngày 31 Tháng 03  ",IF($O$14=2,"Ngày 30 Tháng 06  ",IF($O$14=3,"Ngày 30 Tháng 09  ",IF($O$14=4,"Ngày 31 Tháng 12  "))))&amp;"Năm  "&amp;YEAR(#REF!)</f>
        <v>#REF!</v>
      </c>
      <c r="K139" s="115"/>
      <c r="N139" s="57"/>
    </row>
    <row r="140" spans="2:14" s="37" customFormat="1" x14ac:dyDescent="0.2">
      <c r="D140" s="38"/>
      <c r="E140" s="39"/>
      <c r="F140" s="38"/>
      <c r="G140" s="38"/>
      <c r="H140" s="38"/>
      <c r="I140" s="38"/>
      <c r="J140" s="113" t="s">
        <v>15</v>
      </c>
      <c r="K140" s="113"/>
      <c r="L140" s="113"/>
      <c r="M140" s="113"/>
    </row>
    <row r="141" spans="2:14" s="37" customFormat="1" x14ac:dyDescent="0.2">
      <c r="D141" s="38"/>
      <c r="E141" s="39"/>
      <c r="F141" s="38"/>
      <c r="G141" s="38"/>
      <c r="H141" s="38"/>
      <c r="I141" s="38"/>
      <c r="J141" s="113" t="s">
        <v>16</v>
      </c>
      <c r="K141" s="113"/>
      <c r="L141" s="113"/>
      <c r="M141" s="113"/>
    </row>
    <row r="142" spans="2:14" s="37" customFormat="1" x14ac:dyDescent="0.2">
      <c r="D142" s="38"/>
      <c r="E142" s="39"/>
      <c r="F142" s="38"/>
      <c r="G142" s="38"/>
      <c r="H142" s="38"/>
      <c r="I142" s="38"/>
      <c r="J142" s="113" t="s">
        <v>17</v>
      </c>
      <c r="K142" s="113"/>
      <c r="L142" s="113"/>
      <c r="M142" s="113"/>
    </row>
    <row r="143" spans="2:14" s="37" customFormat="1" x14ac:dyDescent="0.2">
      <c r="D143" s="38"/>
      <c r="E143" s="39"/>
      <c r="F143" s="38"/>
      <c r="G143" s="38"/>
      <c r="H143" s="38"/>
      <c r="I143" s="38"/>
      <c r="K143" s="40"/>
      <c r="M143" s="38"/>
    </row>
  </sheetData>
  <autoFilter ref="A16:Q123"/>
  <sortState ref="A240:Q249">
    <sortCondition ref="F240:F249"/>
  </sortState>
  <mergeCells count="14">
    <mergeCell ref="B4:M4"/>
    <mergeCell ref="B5:M5"/>
    <mergeCell ref="B6:M6"/>
    <mergeCell ref="B7:M7"/>
    <mergeCell ref="B11:M11"/>
    <mergeCell ref="B12:B14"/>
    <mergeCell ref="C12:F13"/>
    <mergeCell ref="G12:G14"/>
    <mergeCell ref="H12:H14"/>
    <mergeCell ref="I12:I14"/>
    <mergeCell ref="J12:J14"/>
    <mergeCell ref="K12:K14"/>
    <mergeCell ref="L12:L14"/>
    <mergeCell ref="M12:M14"/>
  </mergeCells>
  <printOptions horizontalCentered="1"/>
  <pageMargins left="0" right="0" top="0.14000000000000001"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N176"/>
  <sheetViews>
    <sheetView topLeftCell="A12" zoomScale="90" zoomScaleNormal="90" workbookViewId="0">
      <pane ySplit="4" topLeftCell="A151" activePane="bottomLeft" state="frozen"/>
      <selection activeCell="A12" sqref="A12"/>
      <selection pane="bottomLeft" activeCell="L162" sqref="L162"/>
    </sheetView>
  </sheetViews>
  <sheetFormatPr defaultRowHeight="15" x14ac:dyDescent="0.2"/>
  <cols>
    <col min="1" max="1" width="2.140625" style="15" customWidth="1"/>
    <col min="2" max="2" width="5.5703125" style="15" customWidth="1"/>
    <col min="3" max="3" width="13.7109375" style="15" customWidth="1"/>
    <col min="4" max="4" width="8.5703125" style="15" customWidth="1"/>
    <col min="5" max="5" width="10.7109375" style="15" customWidth="1"/>
    <col min="6" max="6" width="12" style="15" customWidth="1"/>
    <col min="7" max="7" width="48.140625" style="15" customWidth="1"/>
    <col min="8" max="8" width="14.5703125" style="15" customWidth="1"/>
    <col min="9" max="9" width="20.5703125" style="15" customWidth="1"/>
    <col min="10" max="11" width="15.5703125" style="15" customWidth="1"/>
    <col min="12" max="12" width="8.5703125" style="15" customWidth="1"/>
    <col min="13" max="16384" width="9.140625" style="15"/>
  </cols>
  <sheetData>
    <row r="1" spans="1:14" x14ac:dyDescent="0.2">
      <c r="B1" s="16"/>
      <c r="C1" s="16"/>
      <c r="D1" s="16"/>
      <c r="E1" s="16"/>
      <c r="F1" s="16"/>
      <c r="G1" s="16"/>
      <c r="H1" s="16"/>
      <c r="I1" s="16"/>
      <c r="L1" s="16"/>
    </row>
    <row r="2" spans="1:14" x14ac:dyDescent="0.2">
      <c r="B2" s="16"/>
      <c r="C2" s="16"/>
      <c r="D2" s="16"/>
      <c r="E2" s="16"/>
      <c r="F2" s="16"/>
      <c r="G2" s="16"/>
      <c r="H2" s="16"/>
      <c r="I2" s="16"/>
      <c r="L2" s="16"/>
    </row>
    <row r="3" spans="1:14" x14ac:dyDescent="0.2">
      <c r="B3" s="17"/>
      <c r="C3" s="17"/>
      <c r="D3" s="16"/>
      <c r="E3" s="16"/>
      <c r="F3" s="16"/>
      <c r="G3" s="16"/>
      <c r="H3" s="16"/>
      <c r="I3" s="16"/>
      <c r="L3" s="16"/>
    </row>
    <row r="4" spans="1:14" ht="28.5" customHeight="1" x14ac:dyDescent="0.2">
      <c r="B4" s="135" t="s">
        <v>18</v>
      </c>
      <c r="C4" s="135"/>
      <c r="D4" s="135"/>
      <c r="E4" s="135"/>
      <c r="F4" s="135"/>
      <c r="G4" s="135"/>
      <c r="H4" s="135"/>
      <c r="I4" s="135"/>
      <c r="J4" s="135"/>
      <c r="K4" s="135"/>
      <c r="L4" s="135"/>
    </row>
    <row r="5" spans="1:14" hidden="1" x14ac:dyDescent="0.2">
      <c r="A5" s="15" t="s">
        <v>31</v>
      </c>
      <c r="B5" s="136"/>
      <c r="C5" s="136"/>
      <c r="D5" s="136"/>
      <c r="E5" s="136"/>
      <c r="F5" s="136"/>
      <c r="G5" s="136"/>
      <c r="H5" s="136"/>
      <c r="I5" s="136"/>
      <c r="J5" s="136"/>
      <c r="K5" s="136"/>
      <c r="L5" s="136"/>
    </row>
    <row r="6" spans="1:14" x14ac:dyDescent="0.2">
      <c r="B6" s="137" t="s">
        <v>0</v>
      </c>
      <c r="C6" s="137"/>
      <c r="D6" s="137"/>
      <c r="E6" s="137"/>
      <c r="F6" s="137"/>
      <c r="G6" s="137"/>
      <c r="H6" s="137"/>
      <c r="I6" s="137"/>
      <c r="J6" s="137"/>
      <c r="K6" s="137"/>
      <c r="L6" s="137"/>
    </row>
    <row r="7" spans="1:14" x14ac:dyDescent="0.2">
      <c r="B7" s="137" t="str">
        <f>"Kỳ tính thuế: Quý "&amp;N14&amp;" Năm "&amp;YEAR(F26)</f>
        <v>Kỳ tính thuế: Quý 4 Năm 2016</v>
      </c>
      <c r="C7" s="137"/>
      <c r="D7" s="137"/>
      <c r="E7" s="137"/>
      <c r="F7" s="137"/>
      <c r="G7" s="137"/>
      <c r="H7" s="137"/>
      <c r="I7" s="137"/>
      <c r="J7" s="137"/>
      <c r="K7" s="137"/>
      <c r="L7" s="137"/>
    </row>
    <row r="8" spans="1:14" x14ac:dyDescent="0.2">
      <c r="B8" s="18"/>
      <c r="C8" s="18"/>
      <c r="D8" s="16"/>
      <c r="E8" s="16"/>
      <c r="F8" s="16"/>
      <c r="G8" s="16"/>
      <c r="H8" s="16"/>
      <c r="I8" s="16"/>
      <c r="L8" s="16"/>
    </row>
    <row r="9" spans="1:14" x14ac:dyDescent="0.2">
      <c r="B9" s="15" t="s">
        <v>118</v>
      </c>
    </row>
    <row r="10" spans="1:14" x14ac:dyDescent="0.2">
      <c r="B10" s="15" t="s">
        <v>117</v>
      </c>
    </row>
    <row r="11" spans="1:14" x14ac:dyDescent="0.2">
      <c r="B11" s="133" t="s">
        <v>1</v>
      </c>
      <c r="C11" s="133"/>
      <c r="D11" s="133"/>
      <c r="E11" s="133"/>
      <c r="F11" s="133"/>
      <c r="G11" s="133"/>
      <c r="H11" s="133"/>
      <c r="I11" s="133"/>
      <c r="J11" s="133"/>
      <c r="K11" s="133"/>
      <c r="L11" s="133"/>
    </row>
    <row r="12" spans="1:14" ht="12.75" customHeight="1" x14ac:dyDescent="0.2">
      <c r="B12" s="134" t="s">
        <v>2</v>
      </c>
      <c r="C12" s="134"/>
      <c r="D12" s="134"/>
      <c r="E12" s="134"/>
      <c r="F12" s="134"/>
      <c r="G12" s="134" t="s">
        <v>3</v>
      </c>
      <c r="H12" s="134" t="s">
        <v>29</v>
      </c>
      <c r="I12" s="134" t="s">
        <v>4</v>
      </c>
      <c r="J12" s="134" t="s">
        <v>30</v>
      </c>
      <c r="K12" s="134" t="s">
        <v>5</v>
      </c>
      <c r="L12" s="134" t="s">
        <v>6</v>
      </c>
    </row>
    <row r="13" spans="1:14" ht="4.5" customHeight="1" x14ac:dyDescent="0.2">
      <c r="B13" s="134"/>
      <c r="C13" s="134"/>
      <c r="D13" s="134"/>
      <c r="E13" s="134"/>
      <c r="F13" s="134"/>
      <c r="G13" s="134"/>
      <c r="H13" s="134"/>
      <c r="I13" s="134"/>
      <c r="J13" s="134"/>
      <c r="K13" s="134"/>
      <c r="L13" s="134"/>
    </row>
    <row r="14" spans="1:14" ht="40.5" customHeight="1" x14ac:dyDescent="0.2">
      <c r="B14" s="134"/>
      <c r="C14" s="114" t="s">
        <v>43</v>
      </c>
      <c r="D14" s="114" t="s">
        <v>7</v>
      </c>
      <c r="E14" s="114" t="s">
        <v>8</v>
      </c>
      <c r="F14" s="114" t="s">
        <v>9</v>
      </c>
      <c r="G14" s="134"/>
      <c r="H14" s="134"/>
      <c r="I14" s="134"/>
      <c r="J14" s="134"/>
      <c r="K14" s="134"/>
      <c r="L14" s="134"/>
      <c r="N14" s="116">
        <v>4</v>
      </c>
    </row>
    <row r="15" spans="1:14" x14ac:dyDescent="0.2">
      <c r="B15" s="2" t="s">
        <v>19</v>
      </c>
      <c r="C15" s="2" t="s">
        <v>20</v>
      </c>
      <c r="D15" s="2" t="s">
        <v>21</v>
      </c>
      <c r="E15" s="2" t="s">
        <v>22</v>
      </c>
      <c r="F15" s="2" t="s">
        <v>23</v>
      </c>
      <c r="G15" s="2" t="s">
        <v>24</v>
      </c>
      <c r="H15" s="2" t="s">
        <v>25</v>
      </c>
      <c r="I15" s="19" t="s">
        <v>26</v>
      </c>
      <c r="J15" s="19" t="s">
        <v>27</v>
      </c>
      <c r="K15" s="2" t="s">
        <v>28</v>
      </c>
      <c r="L15" s="2" t="s">
        <v>44</v>
      </c>
    </row>
    <row r="16" spans="1:14" ht="21" customHeight="1" x14ac:dyDescent="0.2">
      <c r="B16" s="131" t="s">
        <v>46</v>
      </c>
      <c r="C16" s="132"/>
      <c r="D16" s="132"/>
      <c r="E16" s="132"/>
      <c r="F16" s="132"/>
      <c r="G16" s="132"/>
      <c r="H16" s="132"/>
      <c r="I16" s="132"/>
      <c r="J16" s="20"/>
      <c r="K16" s="20"/>
      <c r="L16" s="21"/>
    </row>
    <row r="17" spans="2:12" ht="21" customHeight="1" x14ac:dyDescent="0.2">
      <c r="B17" s="8"/>
      <c r="C17" s="8"/>
      <c r="D17" s="8"/>
      <c r="E17" s="8"/>
      <c r="F17" s="5"/>
      <c r="G17" s="8"/>
      <c r="H17" s="2"/>
      <c r="I17" s="8"/>
      <c r="J17" s="7"/>
      <c r="K17" s="7"/>
      <c r="L17" s="8"/>
    </row>
    <row r="18" spans="2:12" s="22" customFormat="1" ht="21" customHeight="1" x14ac:dyDescent="0.2">
      <c r="B18" s="23" t="s">
        <v>11</v>
      </c>
      <c r="C18" s="23"/>
      <c r="D18" s="23"/>
      <c r="E18" s="23"/>
      <c r="F18" s="23"/>
      <c r="G18" s="23"/>
      <c r="H18" s="23"/>
      <c r="I18" s="23"/>
      <c r="J18" s="24"/>
      <c r="K18" s="24"/>
      <c r="L18" s="23"/>
    </row>
    <row r="19" spans="2:12" ht="21" customHeight="1" x14ac:dyDescent="0.2">
      <c r="B19" s="131" t="s">
        <v>12</v>
      </c>
      <c r="C19" s="132"/>
      <c r="D19" s="132"/>
      <c r="E19" s="132"/>
      <c r="F19" s="132"/>
      <c r="G19" s="132"/>
      <c r="H19" s="132"/>
      <c r="I19" s="132"/>
      <c r="J19" s="20"/>
      <c r="K19" s="20"/>
      <c r="L19" s="25"/>
    </row>
    <row r="20" spans="2:12" ht="21" customHeight="1" x14ac:dyDescent="0.2">
      <c r="B20" s="2"/>
      <c r="C20" s="3"/>
      <c r="D20" s="3"/>
      <c r="E20" s="4"/>
      <c r="F20" s="5"/>
      <c r="G20" s="6"/>
      <c r="H20" s="6"/>
      <c r="I20" s="6"/>
      <c r="J20" s="7"/>
      <c r="K20" s="7"/>
      <c r="L20" s="8"/>
    </row>
    <row r="21" spans="2:12" s="22" customFormat="1" ht="21" customHeight="1" x14ac:dyDescent="0.2">
      <c r="B21" s="23" t="s">
        <v>11</v>
      </c>
      <c r="C21" s="23"/>
      <c r="D21" s="23"/>
      <c r="E21" s="23"/>
      <c r="F21" s="23"/>
      <c r="G21" s="23"/>
      <c r="H21" s="23"/>
      <c r="I21" s="23"/>
      <c r="J21" s="24"/>
      <c r="K21" s="24"/>
      <c r="L21" s="23"/>
    </row>
    <row r="22" spans="2:12" ht="21" customHeight="1" x14ac:dyDescent="0.2">
      <c r="B22" s="131" t="s">
        <v>13</v>
      </c>
      <c r="C22" s="132"/>
      <c r="D22" s="132"/>
      <c r="E22" s="132"/>
      <c r="F22" s="132"/>
      <c r="G22" s="132"/>
      <c r="H22" s="132"/>
      <c r="I22" s="132"/>
      <c r="J22" s="20"/>
      <c r="K22" s="20"/>
      <c r="L22" s="25"/>
    </row>
    <row r="23" spans="2:12" ht="21" customHeight="1" x14ac:dyDescent="0.2">
      <c r="B23" s="8"/>
      <c r="C23" s="8"/>
      <c r="D23" s="8"/>
      <c r="E23" s="8"/>
      <c r="F23" s="5"/>
      <c r="G23" s="8"/>
      <c r="H23" s="2"/>
      <c r="I23" s="8"/>
      <c r="J23" s="7"/>
      <c r="K23" s="7"/>
      <c r="L23" s="8"/>
    </row>
    <row r="24" spans="2:12" s="22" customFormat="1" ht="21" customHeight="1" x14ac:dyDescent="0.2">
      <c r="B24" s="23" t="s">
        <v>11</v>
      </c>
      <c r="C24" s="23"/>
      <c r="D24" s="23"/>
      <c r="E24" s="23"/>
      <c r="F24" s="23"/>
      <c r="G24" s="23"/>
      <c r="H24" s="23"/>
      <c r="I24" s="23"/>
      <c r="J24" s="24"/>
      <c r="K24" s="24"/>
      <c r="L24" s="23"/>
    </row>
    <row r="25" spans="2:12" s="22" customFormat="1" ht="21" customHeight="1" x14ac:dyDescent="0.2">
      <c r="B25" s="117" t="s">
        <v>14</v>
      </c>
      <c r="C25" s="118"/>
      <c r="D25" s="118"/>
      <c r="E25" s="118"/>
      <c r="F25" s="118"/>
      <c r="G25" s="118"/>
      <c r="H25" s="118"/>
      <c r="I25" s="118"/>
      <c r="J25" s="26"/>
      <c r="K25" s="26"/>
      <c r="L25" s="27"/>
    </row>
    <row r="26" spans="2:12" ht="21" customHeight="1" x14ac:dyDescent="0.2">
      <c r="B26" s="9">
        <f>IF(G26&lt;&gt;"",ROW()-25,"")</f>
        <v>1</v>
      </c>
      <c r="C26" s="32" t="s">
        <v>85</v>
      </c>
      <c r="D26" s="32" t="s">
        <v>238</v>
      </c>
      <c r="E26" s="10" t="s">
        <v>239</v>
      </c>
      <c r="F26" s="33">
        <v>42566</v>
      </c>
      <c r="G26" s="11" t="s">
        <v>240</v>
      </c>
      <c r="H26" s="34" t="str">
        <f t="shared" ref="H26:H89" si="0">IF(ISNA(VLOOKUP(G26,DSBR,2,0)),"",VLOOKUP(G26,DSBR,2,0))</f>
        <v>0311553254</v>
      </c>
      <c r="I26" s="12" t="s">
        <v>325</v>
      </c>
      <c r="J26" s="13">
        <v>1594977</v>
      </c>
      <c r="K26" s="13">
        <v>159497</v>
      </c>
      <c r="L26" s="64">
        <v>3</v>
      </c>
    </row>
    <row r="27" spans="2:12" ht="21" customHeight="1" x14ac:dyDescent="0.2">
      <c r="B27" s="9">
        <f t="shared" ref="B27:B90" si="1">IF(G27&lt;&gt;"",ROW()-25,"")</f>
        <v>2</v>
      </c>
      <c r="C27" s="32" t="s">
        <v>85</v>
      </c>
      <c r="D27" s="32" t="s">
        <v>238</v>
      </c>
      <c r="E27" s="10" t="s">
        <v>241</v>
      </c>
      <c r="F27" s="33">
        <v>42566</v>
      </c>
      <c r="G27" s="11" t="s">
        <v>242</v>
      </c>
      <c r="H27" s="34" t="str">
        <f t="shared" si="0"/>
        <v>0303173202</v>
      </c>
      <c r="I27" s="12" t="s">
        <v>326</v>
      </c>
      <c r="J27" s="13">
        <v>9479600</v>
      </c>
      <c r="K27" s="13">
        <v>947960</v>
      </c>
      <c r="L27" s="64">
        <v>3</v>
      </c>
    </row>
    <row r="28" spans="2:12" ht="21" customHeight="1" x14ac:dyDescent="0.2">
      <c r="B28" s="9">
        <f t="shared" si="1"/>
        <v>3</v>
      </c>
      <c r="C28" s="32" t="s">
        <v>85</v>
      </c>
      <c r="D28" s="32" t="s">
        <v>238</v>
      </c>
      <c r="E28" s="10" t="s">
        <v>243</v>
      </c>
      <c r="F28" s="33">
        <v>42567</v>
      </c>
      <c r="G28" s="11" t="s">
        <v>244</v>
      </c>
      <c r="H28" s="34" t="str">
        <f t="shared" si="0"/>
        <v>1201062551</v>
      </c>
      <c r="I28" s="12" t="s">
        <v>326</v>
      </c>
      <c r="J28" s="13">
        <v>10595200</v>
      </c>
      <c r="K28" s="13">
        <v>1059520</v>
      </c>
      <c r="L28" s="64">
        <v>3</v>
      </c>
    </row>
    <row r="29" spans="2:12" ht="21" customHeight="1" x14ac:dyDescent="0.2">
      <c r="B29" s="9">
        <f t="shared" si="1"/>
        <v>4</v>
      </c>
      <c r="C29" s="32" t="s">
        <v>85</v>
      </c>
      <c r="D29" s="32" t="s">
        <v>238</v>
      </c>
      <c r="E29" s="10" t="s">
        <v>245</v>
      </c>
      <c r="F29" s="33">
        <v>42567</v>
      </c>
      <c r="G29" s="11" t="s">
        <v>246</v>
      </c>
      <c r="H29" s="34" t="str">
        <f t="shared" si="0"/>
        <v>1101396102</v>
      </c>
      <c r="I29" s="12" t="s">
        <v>326</v>
      </c>
      <c r="J29" s="13">
        <v>13000000</v>
      </c>
      <c r="K29" s="13">
        <v>1300000</v>
      </c>
      <c r="L29" s="64">
        <v>3</v>
      </c>
    </row>
    <row r="30" spans="2:12" ht="21" customHeight="1" x14ac:dyDescent="0.2">
      <c r="B30" s="9">
        <f t="shared" si="1"/>
        <v>5</v>
      </c>
      <c r="C30" s="32" t="s">
        <v>85</v>
      </c>
      <c r="D30" s="32" t="s">
        <v>238</v>
      </c>
      <c r="E30" s="10" t="s">
        <v>247</v>
      </c>
      <c r="F30" s="33">
        <v>42567</v>
      </c>
      <c r="G30" s="11" t="s">
        <v>248</v>
      </c>
      <c r="H30" s="34" t="str">
        <f t="shared" si="0"/>
        <v>0304449855</v>
      </c>
      <c r="I30" s="12" t="s">
        <v>326</v>
      </c>
      <c r="J30" s="13">
        <v>11055000</v>
      </c>
      <c r="K30" s="13">
        <v>1105500</v>
      </c>
      <c r="L30" s="64">
        <v>3</v>
      </c>
    </row>
    <row r="31" spans="2:12" ht="21" customHeight="1" x14ac:dyDescent="0.2">
      <c r="B31" s="9">
        <f t="shared" si="1"/>
        <v>6</v>
      </c>
      <c r="C31" s="32" t="s">
        <v>85</v>
      </c>
      <c r="D31" s="32" t="s">
        <v>238</v>
      </c>
      <c r="E31" s="10" t="s">
        <v>249</v>
      </c>
      <c r="F31" s="33">
        <v>42569</v>
      </c>
      <c r="G31" s="11" t="s">
        <v>250</v>
      </c>
      <c r="H31" s="34" t="str">
        <f t="shared" si="0"/>
        <v>0306194698</v>
      </c>
      <c r="I31" s="12" t="s">
        <v>326</v>
      </c>
      <c r="J31" s="13">
        <v>2616200</v>
      </c>
      <c r="K31" s="13">
        <v>261620</v>
      </c>
      <c r="L31" s="64">
        <v>3</v>
      </c>
    </row>
    <row r="32" spans="2:12" ht="21" customHeight="1" x14ac:dyDescent="0.2">
      <c r="B32" s="9">
        <f t="shared" si="1"/>
        <v>7</v>
      </c>
      <c r="C32" s="32" t="s">
        <v>85</v>
      </c>
      <c r="D32" s="32" t="s">
        <v>238</v>
      </c>
      <c r="E32" s="10" t="s">
        <v>251</v>
      </c>
      <c r="F32" s="33">
        <v>42569</v>
      </c>
      <c r="G32" s="11" t="s">
        <v>250</v>
      </c>
      <c r="H32" s="34" t="str">
        <f t="shared" si="0"/>
        <v>0306194698</v>
      </c>
      <c r="I32" s="12" t="s">
        <v>326</v>
      </c>
      <c r="J32" s="13">
        <v>810000</v>
      </c>
      <c r="K32" s="13">
        <v>81000</v>
      </c>
      <c r="L32" s="64">
        <v>3</v>
      </c>
    </row>
    <row r="33" spans="2:12" ht="21" customHeight="1" x14ac:dyDescent="0.2">
      <c r="B33" s="9">
        <f t="shared" si="1"/>
        <v>8</v>
      </c>
      <c r="C33" s="32" t="s">
        <v>85</v>
      </c>
      <c r="D33" s="32" t="s">
        <v>238</v>
      </c>
      <c r="E33" s="10" t="s">
        <v>252</v>
      </c>
      <c r="F33" s="33">
        <v>42571</v>
      </c>
      <c r="G33" s="11" t="s">
        <v>253</v>
      </c>
      <c r="H33" s="34" t="str">
        <f t="shared" si="0"/>
        <v>0303930325</v>
      </c>
      <c r="I33" s="12" t="s">
        <v>327</v>
      </c>
      <c r="J33" s="13">
        <v>2260000</v>
      </c>
      <c r="K33" s="13">
        <v>226000</v>
      </c>
      <c r="L33" s="64">
        <v>3</v>
      </c>
    </row>
    <row r="34" spans="2:12" ht="21" customHeight="1" x14ac:dyDescent="0.2">
      <c r="B34" s="9">
        <f t="shared" si="1"/>
        <v>9</v>
      </c>
      <c r="C34" s="32" t="s">
        <v>85</v>
      </c>
      <c r="D34" s="32" t="s">
        <v>238</v>
      </c>
      <c r="E34" s="10" t="s">
        <v>254</v>
      </c>
      <c r="F34" s="33">
        <v>42571</v>
      </c>
      <c r="G34" s="11" t="s">
        <v>351</v>
      </c>
      <c r="H34" s="34" t="str">
        <f t="shared" si="0"/>
        <v>0305811563</v>
      </c>
      <c r="I34" s="12" t="s">
        <v>326</v>
      </c>
      <c r="J34" s="13">
        <v>9198100</v>
      </c>
      <c r="K34" s="13">
        <v>919810</v>
      </c>
      <c r="L34" s="64">
        <v>3</v>
      </c>
    </row>
    <row r="35" spans="2:12" ht="21" customHeight="1" x14ac:dyDescent="0.2">
      <c r="B35" s="9">
        <f t="shared" si="1"/>
        <v>10</v>
      </c>
      <c r="C35" s="32" t="s">
        <v>85</v>
      </c>
      <c r="D35" s="32" t="s">
        <v>238</v>
      </c>
      <c r="E35" s="10" t="s">
        <v>255</v>
      </c>
      <c r="F35" s="33">
        <v>42572</v>
      </c>
      <c r="G35" s="11" t="s">
        <v>256</v>
      </c>
      <c r="H35" s="34" t="str">
        <f t="shared" si="0"/>
        <v>0302020771</v>
      </c>
      <c r="I35" s="12" t="s">
        <v>326</v>
      </c>
      <c r="J35" s="13">
        <v>2134500</v>
      </c>
      <c r="K35" s="13">
        <v>213450</v>
      </c>
      <c r="L35" s="64">
        <v>3</v>
      </c>
    </row>
    <row r="36" spans="2:12" ht="21" customHeight="1" x14ac:dyDescent="0.2">
      <c r="B36" s="9">
        <f t="shared" si="1"/>
        <v>11</v>
      </c>
      <c r="C36" s="32" t="s">
        <v>85</v>
      </c>
      <c r="D36" s="32" t="s">
        <v>238</v>
      </c>
      <c r="E36" s="10" t="s">
        <v>257</v>
      </c>
      <c r="F36" s="33">
        <v>42573</v>
      </c>
      <c r="G36" s="11" t="s">
        <v>258</v>
      </c>
      <c r="H36" s="34" t="str">
        <f t="shared" si="0"/>
        <v>0312552937</v>
      </c>
      <c r="I36" s="12" t="s">
        <v>326</v>
      </c>
      <c r="J36" s="13">
        <v>23340000</v>
      </c>
      <c r="K36" s="13">
        <v>2334000</v>
      </c>
      <c r="L36" s="64">
        <v>3</v>
      </c>
    </row>
    <row r="37" spans="2:12" ht="21" customHeight="1" x14ac:dyDescent="0.2">
      <c r="B37" s="9">
        <f t="shared" si="1"/>
        <v>12</v>
      </c>
      <c r="C37" s="32" t="s">
        <v>85</v>
      </c>
      <c r="D37" s="32" t="s">
        <v>238</v>
      </c>
      <c r="E37" s="10" t="s">
        <v>259</v>
      </c>
      <c r="F37" s="33">
        <v>42574</v>
      </c>
      <c r="G37" s="11" t="s">
        <v>244</v>
      </c>
      <c r="H37" s="34" t="str">
        <f t="shared" si="0"/>
        <v>1201062551</v>
      </c>
      <c r="I37" s="12" t="s">
        <v>326</v>
      </c>
      <c r="J37" s="13">
        <v>20684200</v>
      </c>
      <c r="K37" s="13">
        <v>2068420</v>
      </c>
      <c r="L37" s="64">
        <v>3</v>
      </c>
    </row>
    <row r="38" spans="2:12" ht="21" customHeight="1" x14ac:dyDescent="0.2">
      <c r="B38" s="9">
        <f t="shared" si="1"/>
        <v>13</v>
      </c>
      <c r="C38" s="32" t="s">
        <v>85</v>
      </c>
      <c r="D38" s="32" t="s">
        <v>238</v>
      </c>
      <c r="E38" s="10" t="s">
        <v>260</v>
      </c>
      <c r="F38" s="33">
        <v>42574</v>
      </c>
      <c r="G38" s="11" t="s">
        <v>261</v>
      </c>
      <c r="H38" s="34" t="str">
        <f t="shared" si="0"/>
        <v>0313155900</v>
      </c>
      <c r="I38" s="12" t="s">
        <v>326</v>
      </c>
      <c r="J38" s="13">
        <v>4760000</v>
      </c>
      <c r="K38" s="13">
        <v>476000</v>
      </c>
      <c r="L38" s="64">
        <v>3</v>
      </c>
    </row>
    <row r="39" spans="2:12" ht="21" customHeight="1" x14ac:dyDescent="0.2">
      <c r="B39" s="9">
        <f t="shared" si="1"/>
        <v>14</v>
      </c>
      <c r="C39" s="32" t="s">
        <v>85</v>
      </c>
      <c r="D39" s="32" t="s">
        <v>238</v>
      </c>
      <c r="E39" s="10" t="s">
        <v>262</v>
      </c>
      <c r="F39" s="33">
        <v>42577</v>
      </c>
      <c r="G39" s="11" t="s">
        <v>263</v>
      </c>
      <c r="H39" s="34" t="str">
        <f t="shared" si="0"/>
        <v>0302088113</v>
      </c>
      <c r="I39" s="12" t="s">
        <v>326</v>
      </c>
      <c r="J39" s="13">
        <v>6149000</v>
      </c>
      <c r="K39" s="13">
        <v>614900</v>
      </c>
      <c r="L39" s="64">
        <v>3</v>
      </c>
    </row>
    <row r="40" spans="2:12" ht="21" customHeight="1" x14ac:dyDescent="0.2">
      <c r="B40" s="9">
        <f t="shared" si="1"/>
        <v>15</v>
      </c>
      <c r="C40" s="32" t="s">
        <v>85</v>
      </c>
      <c r="D40" s="32" t="s">
        <v>238</v>
      </c>
      <c r="E40" s="10" t="s">
        <v>264</v>
      </c>
      <c r="F40" s="33">
        <v>42580</v>
      </c>
      <c r="G40" s="11" t="s">
        <v>263</v>
      </c>
      <c r="H40" s="34" t="str">
        <f t="shared" si="0"/>
        <v>0302088113</v>
      </c>
      <c r="I40" s="12" t="s">
        <v>326</v>
      </c>
      <c r="J40" s="13">
        <v>8704500</v>
      </c>
      <c r="K40" s="13">
        <v>870450</v>
      </c>
      <c r="L40" s="64">
        <v>3</v>
      </c>
    </row>
    <row r="41" spans="2:12" ht="21" customHeight="1" x14ac:dyDescent="0.2">
      <c r="B41" s="9">
        <f t="shared" si="1"/>
        <v>16</v>
      </c>
      <c r="C41" s="32" t="s">
        <v>85</v>
      </c>
      <c r="D41" s="32" t="s">
        <v>238</v>
      </c>
      <c r="E41" s="10" t="s">
        <v>265</v>
      </c>
      <c r="F41" s="33">
        <v>42580</v>
      </c>
      <c r="G41" s="11" t="s">
        <v>258</v>
      </c>
      <c r="H41" s="34" t="str">
        <f t="shared" si="0"/>
        <v>0312552937</v>
      </c>
      <c r="I41" s="12" t="s">
        <v>326</v>
      </c>
      <c r="J41" s="13">
        <v>3980000</v>
      </c>
      <c r="K41" s="13">
        <v>398000</v>
      </c>
      <c r="L41" s="64">
        <v>3</v>
      </c>
    </row>
    <row r="42" spans="2:12" ht="21" customHeight="1" x14ac:dyDescent="0.2">
      <c r="B42" s="9">
        <f t="shared" si="1"/>
        <v>17</v>
      </c>
      <c r="C42" s="32" t="s">
        <v>85</v>
      </c>
      <c r="D42" s="32" t="s">
        <v>238</v>
      </c>
      <c r="E42" s="10" t="s">
        <v>266</v>
      </c>
      <c r="F42" s="33">
        <v>42583</v>
      </c>
      <c r="G42" s="11" t="s">
        <v>351</v>
      </c>
      <c r="H42" s="34" t="str">
        <f t="shared" si="0"/>
        <v>0305811563</v>
      </c>
      <c r="I42" s="12" t="s">
        <v>326</v>
      </c>
      <c r="J42" s="13">
        <v>2950000</v>
      </c>
      <c r="K42" s="13">
        <v>295000</v>
      </c>
      <c r="L42" s="64">
        <v>3</v>
      </c>
    </row>
    <row r="43" spans="2:12" ht="21" customHeight="1" x14ac:dyDescent="0.2">
      <c r="B43" s="9">
        <f t="shared" si="1"/>
        <v>18</v>
      </c>
      <c r="C43" s="32" t="s">
        <v>85</v>
      </c>
      <c r="D43" s="32" t="s">
        <v>238</v>
      </c>
      <c r="E43" s="10" t="s">
        <v>267</v>
      </c>
      <c r="F43" s="33">
        <v>42584</v>
      </c>
      <c r="G43" s="11" t="s">
        <v>268</v>
      </c>
      <c r="H43" s="34" t="str">
        <f t="shared" si="0"/>
        <v>3501890648</v>
      </c>
      <c r="I43" s="12" t="s">
        <v>326</v>
      </c>
      <c r="J43" s="13">
        <v>11427200</v>
      </c>
      <c r="K43" s="13">
        <v>1142720</v>
      </c>
      <c r="L43" s="64">
        <v>3</v>
      </c>
    </row>
    <row r="44" spans="2:12" ht="21" customHeight="1" x14ac:dyDescent="0.2">
      <c r="B44" s="9">
        <f t="shared" si="1"/>
        <v>19</v>
      </c>
      <c r="C44" s="32" t="s">
        <v>85</v>
      </c>
      <c r="D44" s="32" t="s">
        <v>238</v>
      </c>
      <c r="E44" s="10" t="s">
        <v>269</v>
      </c>
      <c r="F44" s="33">
        <v>42584</v>
      </c>
      <c r="G44" s="11" t="s">
        <v>270</v>
      </c>
      <c r="H44" s="34" t="str">
        <f t="shared" si="0"/>
        <v>0305135072</v>
      </c>
      <c r="I44" s="12" t="s">
        <v>326</v>
      </c>
      <c r="J44" s="13">
        <v>12289200</v>
      </c>
      <c r="K44" s="13">
        <v>1228920</v>
      </c>
      <c r="L44" s="64">
        <v>3</v>
      </c>
    </row>
    <row r="45" spans="2:12" ht="21" customHeight="1" x14ac:dyDescent="0.2">
      <c r="B45" s="9">
        <f t="shared" si="1"/>
        <v>20</v>
      </c>
      <c r="C45" s="32" t="s">
        <v>85</v>
      </c>
      <c r="D45" s="32" t="s">
        <v>238</v>
      </c>
      <c r="E45" s="10" t="s">
        <v>271</v>
      </c>
      <c r="F45" s="33">
        <v>42585</v>
      </c>
      <c r="G45" s="11" t="s">
        <v>263</v>
      </c>
      <c r="H45" s="34" t="str">
        <f t="shared" si="0"/>
        <v>0302088113</v>
      </c>
      <c r="I45" s="12" t="s">
        <v>326</v>
      </c>
      <c r="J45" s="13">
        <v>4355400</v>
      </c>
      <c r="K45" s="13">
        <v>435540</v>
      </c>
      <c r="L45" s="64">
        <v>3</v>
      </c>
    </row>
    <row r="46" spans="2:12" ht="21" customHeight="1" x14ac:dyDescent="0.2">
      <c r="B46" s="9">
        <f t="shared" si="1"/>
        <v>21</v>
      </c>
      <c r="C46" s="32" t="s">
        <v>85</v>
      </c>
      <c r="D46" s="32" t="s">
        <v>238</v>
      </c>
      <c r="E46" s="10" t="s">
        <v>272</v>
      </c>
      <c r="F46" s="33">
        <v>42588</v>
      </c>
      <c r="G46" s="11" t="s">
        <v>256</v>
      </c>
      <c r="H46" s="34" t="str">
        <f t="shared" si="0"/>
        <v>0302020771</v>
      </c>
      <c r="I46" s="12" t="s">
        <v>326</v>
      </c>
      <c r="J46" s="13">
        <v>1659400</v>
      </c>
      <c r="K46" s="13">
        <v>165940</v>
      </c>
      <c r="L46" s="64">
        <v>3</v>
      </c>
    </row>
    <row r="47" spans="2:12" ht="21" customHeight="1" x14ac:dyDescent="0.2">
      <c r="B47" s="9">
        <f t="shared" si="1"/>
        <v>22</v>
      </c>
      <c r="C47" s="32" t="s">
        <v>85</v>
      </c>
      <c r="D47" s="32" t="s">
        <v>238</v>
      </c>
      <c r="E47" s="10" t="s">
        <v>273</v>
      </c>
      <c r="F47" s="33">
        <v>42591</v>
      </c>
      <c r="G47" s="11" t="s">
        <v>274</v>
      </c>
      <c r="H47" s="34" t="str">
        <f t="shared" si="0"/>
        <v>0311674668</v>
      </c>
      <c r="I47" s="12" t="s">
        <v>326</v>
      </c>
      <c r="J47" s="13">
        <v>5390000</v>
      </c>
      <c r="K47" s="13">
        <v>539000</v>
      </c>
      <c r="L47" s="64">
        <v>3</v>
      </c>
    </row>
    <row r="48" spans="2:12" ht="21" customHeight="1" x14ac:dyDescent="0.2">
      <c r="B48" s="9">
        <f t="shared" si="1"/>
        <v>23</v>
      </c>
      <c r="C48" s="32" t="s">
        <v>85</v>
      </c>
      <c r="D48" s="32" t="s">
        <v>238</v>
      </c>
      <c r="E48" s="10" t="s">
        <v>275</v>
      </c>
      <c r="F48" s="33">
        <v>42592</v>
      </c>
      <c r="G48" s="11" t="s">
        <v>276</v>
      </c>
      <c r="H48" s="34" t="str">
        <f t="shared" si="0"/>
        <v>0313449932</v>
      </c>
      <c r="I48" s="12" t="s">
        <v>326</v>
      </c>
      <c r="J48" s="13">
        <v>8060000</v>
      </c>
      <c r="K48" s="13">
        <v>806000</v>
      </c>
      <c r="L48" s="64">
        <v>3</v>
      </c>
    </row>
    <row r="49" spans="2:12" ht="21" customHeight="1" x14ac:dyDescent="0.2">
      <c r="B49" s="9">
        <f t="shared" si="1"/>
        <v>24</v>
      </c>
      <c r="C49" s="32" t="s">
        <v>85</v>
      </c>
      <c r="D49" s="32" t="s">
        <v>238</v>
      </c>
      <c r="E49" s="10" t="s">
        <v>277</v>
      </c>
      <c r="F49" s="33">
        <v>42592</v>
      </c>
      <c r="G49" s="11" t="s">
        <v>258</v>
      </c>
      <c r="H49" s="34" t="str">
        <f t="shared" si="0"/>
        <v>0312552937</v>
      </c>
      <c r="I49" s="12" t="s">
        <v>326</v>
      </c>
      <c r="J49" s="13">
        <v>4556000</v>
      </c>
      <c r="K49" s="13">
        <v>455600</v>
      </c>
      <c r="L49" s="64">
        <v>3</v>
      </c>
    </row>
    <row r="50" spans="2:12" ht="21" customHeight="1" x14ac:dyDescent="0.2">
      <c r="B50" s="9">
        <f t="shared" si="1"/>
        <v>25</v>
      </c>
      <c r="C50" s="32" t="s">
        <v>85</v>
      </c>
      <c r="D50" s="32" t="s">
        <v>238</v>
      </c>
      <c r="E50" s="10" t="s">
        <v>278</v>
      </c>
      <c r="F50" s="33">
        <v>42592</v>
      </c>
      <c r="G50" s="11" t="s">
        <v>276</v>
      </c>
      <c r="H50" s="34" t="str">
        <f t="shared" si="0"/>
        <v>0313449932</v>
      </c>
      <c r="I50" s="12" t="s">
        <v>326</v>
      </c>
      <c r="J50" s="13">
        <v>8060000</v>
      </c>
      <c r="K50" s="13">
        <v>806000</v>
      </c>
      <c r="L50" s="64">
        <v>3</v>
      </c>
    </row>
    <row r="51" spans="2:12" ht="21" customHeight="1" x14ac:dyDescent="0.2">
      <c r="B51" s="9">
        <f t="shared" si="1"/>
        <v>26</v>
      </c>
      <c r="C51" s="32" t="s">
        <v>85</v>
      </c>
      <c r="D51" s="32" t="s">
        <v>238</v>
      </c>
      <c r="E51" s="10" t="s">
        <v>279</v>
      </c>
      <c r="F51" s="33">
        <v>42594</v>
      </c>
      <c r="G51" s="11" t="s">
        <v>244</v>
      </c>
      <c r="H51" s="34" t="str">
        <f t="shared" si="0"/>
        <v>1201062551</v>
      </c>
      <c r="I51" s="12" t="s">
        <v>326</v>
      </c>
      <c r="J51" s="13">
        <v>20210300</v>
      </c>
      <c r="K51" s="13">
        <v>2021030</v>
      </c>
      <c r="L51" s="64">
        <v>3</v>
      </c>
    </row>
    <row r="52" spans="2:12" ht="21" customHeight="1" x14ac:dyDescent="0.2">
      <c r="B52" s="9">
        <f t="shared" si="1"/>
        <v>27</v>
      </c>
      <c r="C52" s="32" t="s">
        <v>85</v>
      </c>
      <c r="D52" s="32" t="s">
        <v>238</v>
      </c>
      <c r="E52" s="10" t="s">
        <v>280</v>
      </c>
      <c r="F52" s="33">
        <v>42597</v>
      </c>
      <c r="G52" s="11" t="s">
        <v>281</v>
      </c>
      <c r="H52" s="34" t="str">
        <f t="shared" si="0"/>
        <v>0311138829</v>
      </c>
      <c r="I52" s="12" t="s">
        <v>326</v>
      </c>
      <c r="J52" s="13">
        <v>5016000</v>
      </c>
      <c r="K52" s="13">
        <v>501600</v>
      </c>
      <c r="L52" s="64">
        <v>3</v>
      </c>
    </row>
    <row r="53" spans="2:12" ht="21" customHeight="1" x14ac:dyDescent="0.2">
      <c r="B53" s="9">
        <f t="shared" si="1"/>
        <v>28</v>
      </c>
      <c r="C53" s="32" t="s">
        <v>85</v>
      </c>
      <c r="D53" s="32" t="s">
        <v>238</v>
      </c>
      <c r="E53" s="10" t="s">
        <v>282</v>
      </c>
      <c r="F53" s="33">
        <v>42597</v>
      </c>
      <c r="G53" s="11" t="s">
        <v>242</v>
      </c>
      <c r="H53" s="34" t="str">
        <f t="shared" si="0"/>
        <v>0303173202</v>
      </c>
      <c r="I53" s="12" t="s">
        <v>326</v>
      </c>
      <c r="J53" s="13">
        <v>6168370</v>
      </c>
      <c r="K53" s="13">
        <v>616837</v>
      </c>
      <c r="L53" s="64">
        <v>3</v>
      </c>
    </row>
    <row r="54" spans="2:12" ht="21" customHeight="1" x14ac:dyDescent="0.2">
      <c r="B54" s="9">
        <f t="shared" si="1"/>
        <v>29</v>
      </c>
      <c r="C54" s="32" t="s">
        <v>85</v>
      </c>
      <c r="D54" s="32" t="s">
        <v>238</v>
      </c>
      <c r="E54" s="10" t="s">
        <v>283</v>
      </c>
      <c r="F54" s="33">
        <v>42599</v>
      </c>
      <c r="G54" s="11" t="s">
        <v>263</v>
      </c>
      <c r="H54" s="34" t="str">
        <f t="shared" si="0"/>
        <v>0302088113</v>
      </c>
      <c r="I54" s="12" t="s">
        <v>326</v>
      </c>
      <c r="J54" s="13">
        <v>2317500</v>
      </c>
      <c r="K54" s="13">
        <v>231750</v>
      </c>
      <c r="L54" s="64">
        <v>3</v>
      </c>
    </row>
    <row r="55" spans="2:12" ht="21" customHeight="1" x14ac:dyDescent="0.2">
      <c r="B55" s="9">
        <f t="shared" si="1"/>
        <v>30</v>
      </c>
      <c r="C55" s="32" t="s">
        <v>85</v>
      </c>
      <c r="D55" s="32" t="s">
        <v>238</v>
      </c>
      <c r="E55" s="10" t="s">
        <v>284</v>
      </c>
      <c r="F55" s="33">
        <v>42599</v>
      </c>
      <c r="G55" s="11" t="s">
        <v>250</v>
      </c>
      <c r="H55" s="34" t="str">
        <f t="shared" si="0"/>
        <v>0306194698</v>
      </c>
      <c r="I55" s="12" t="s">
        <v>326</v>
      </c>
      <c r="J55" s="13">
        <v>2121000</v>
      </c>
      <c r="K55" s="13">
        <v>212100</v>
      </c>
      <c r="L55" s="64">
        <v>3</v>
      </c>
    </row>
    <row r="56" spans="2:12" ht="21" customHeight="1" x14ac:dyDescent="0.2">
      <c r="B56" s="9">
        <f t="shared" si="1"/>
        <v>31</v>
      </c>
      <c r="C56" s="32" t="s">
        <v>85</v>
      </c>
      <c r="D56" s="32" t="s">
        <v>238</v>
      </c>
      <c r="E56" s="10" t="s">
        <v>285</v>
      </c>
      <c r="F56" s="33">
        <v>42601</v>
      </c>
      <c r="G56" s="11" t="s">
        <v>286</v>
      </c>
      <c r="H56" s="34" t="str">
        <f t="shared" si="0"/>
        <v>0303224432</v>
      </c>
      <c r="I56" s="12" t="s">
        <v>328</v>
      </c>
      <c r="J56" s="13">
        <v>1693200</v>
      </c>
      <c r="K56" s="13">
        <v>169320</v>
      </c>
      <c r="L56" s="64">
        <v>3</v>
      </c>
    </row>
    <row r="57" spans="2:12" ht="21" customHeight="1" x14ac:dyDescent="0.2">
      <c r="B57" s="9">
        <f t="shared" si="1"/>
        <v>32</v>
      </c>
      <c r="C57" s="32" t="s">
        <v>85</v>
      </c>
      <c r="D57" s="32" t="s">
        <v>238</v>
      </c>
      <c r="E57" s="10" t="s">
        <v>287</v>
      </c>
      <c r="F57" s="33">
        <v>42602</v>
      </c>
      <c r="G57" s="11" t="s">
        <v>351</v>
      </c>
      <c r="H57" s="34" t="str">
        <f t="shared" si="0"/>
        <v>0305811563</v>
      </c>
      <c r="I57" s="12" t="s">
        <v>326</v>
      </c>
      <c r="J57" s="13">
        <v>5546000</v>
      </c>
      <c r="K57" s="13">
        <v>554600</v>
      </c>
      <c r="L57" s="64">
        <v>3</v>
      </c>
    </row>
    <row r="58" spans="2:12" ht="21" customHeight="1" x14ac:dyDescent="0.2">
      <c r="B58" s="9">
        <f t="shared" si="1"/>
        <v>33</v>
      </c>
      <c r="C58" s="32" t="s">
        <v>85</v>
      </c>
      <c r="D58" s="32" t="s">
        <v>238</v>
      </c>
      <c r="E58" s="10" t="s">
        <v>288</v>
      </c>
      <c r="F58" s="33">
        <v>42605</v>
      </c>
      <c r="G58" s="11" t="s">
        <v>242</v>
      </c>
      <c r="H58" s="34" t="str">
        <f t="shared" si="0"/>
        <v>0303173202</v>
      </c>
      <c r="I58" s="12" t="s">
        <v>326</v>
      </c>
      <c r="J58" s="13">
        <v>5025660</v>
      </c>
      <c r="K58" s="13">
        <v>502566</v>
      </c>
      <c r="L58" s="64">
        <v>3</v>
      </c>
    </row>
    <row r="59" spans="2:12" ht="21" customHeight="1" x14ac:dyDescent="0.2">
      <c r="B59" s="9">
        <f t="shared" si="1"/>
        <v>34</v>
      </c>
      <c r="C59" s="32" t="s">
        <v>85</v>
      </c>
      <c r="D59" s="32" t="s">
        <v>238</v>
      </c>
      <c r="E59" s="10" t="s">
        <v>289</v>
      </c>
      <c r="F59" s="33">
        <v>42607</v>
      </c>
      <c r="G59" s="11" t="s">
        <v>244</v>
      </c>
      <c r="H59" s="34" t="str">
        <f t="shared" si="0"/>
        <v>1201062551</v>
      </c>
      <c r="I59" s="12" t="s">
        <v>326</v>
      </c>
      <c r="J59" s="13">
        <v>15704000</v>
      </c>
      <c r="K59" s="13">
        <v>1570400</v>
      </c>
      <c r="L59" s="64">
        <v>3</v>
      </c>
    </row>
    <row r="60" spans="2:12" ht="21" customHeight="1" x14ac:dyDescent="0.2">
      <c r="B60" s="9">
        <f t="shared" si="1"/>
        <v>35</v>
      </c>
      <c r="C60" s="32" t="s">
        <v>85</v>
      </c>
      <c r="D60" s="32" t="s">
        <v>238</v>
      </c>
      <c r="E60" s="10" t="s">
        <v>290</v>
      </c>
      <c r="F60" s="33">
        <v>42607</v>
      </c>
      <c r="G60" s="11" t="s">
        <v>244</v>
      </c>
      <c r="H60" s="34" t="str">
        <f t="shared" si="0"/>
        <v>1201062551</v>
      </c>
      <c r="I60" s="12" t="s">
        <v>326</v>
      </c>
      <c r="J60" s="13">
        <v>1661000</v>
      </c>
      <c r="K60" s="13">
        <v>166100</v>
      </c>
      <c r="L60" s="64">
        <v>3</v>
      </c>
    </row>
    <row r="61" spans="2:12" ht="21" customHeight="1" x14ac:dyDescent="0.2">
      <c r="B61" s="9">
        <f t="shared" si="1"/>
        <v>36</v>
      </c>
      <c r="C61" s="32" t="s">
        <v>85</v>
      </c>
      <c r="D61" s="32" t="s">
        <v>238</v>
      </c>
      <c r="E61" s="10" t="s">
        <v>291</v>
      </c>
      <c r="F61" s="33">
        <v>42608</v>
      </c>
      <c r="G61" s="11" t="s">
        <v>292</v>
      </c>
      <c r="H61" s="34" t="str">
        <f t="shared" si="0"/>
        <v>0311915553</v>
      </c>
      <c r="I61" s="12" t="s">
        <v>326</v>
      </c>
      <c r="J61" s="13">
        <v>2700000</v>
      </c>
      <c r="K61" s="13">
        <v>270000</v>
      </c>
      <c r="L61" s="64">
        <v>3</v>
      </c>
    </row>
    <row r="62" spans="2:12" ht="21" customHeight="1" x14ac:dyDescent="0.2">
      <c r="B62" s="9">
        <f t="shared" si="1"/>
        <v>37</v>
      </c>
      <c r="C62" s="32" t="s">
        <v>85</v>
      </c>
      <c r="D62" s="32" t="s">
        <v>238</v>
      </c>
      <c r="E62" s="10" t="s">
        <v>293</v>
      </c>
      <c r="F62" s="33">
        <v>42608</v>
      </c>
      <c r="G62" s="11" t="s">
        <v>263</v>
      </c>
      <c r="H62" s="34" t="str">
        <f t="shared" si="0"/>
        <v>0302088113</v>
      </c>
      <c r="I62" s="12" t="s">
        <v>326</v>
      </c>
      <c r="J62" s="13">
        <v>5386500</v>
      </c>
      <c r="K62" s="13">
        <v>538650</v>
      </c>
      <c r="L62" s="64">
        <v>3</v>
      </c>
    </row>
    <row r="63" spans="2:12" ht="21" customHeight="1" x14ac:dyDescent="0.2">
      <c r="B63" s="9">
        <f t="shared" si="1"/>
        <v>38</v>
      </c>
      <c r="C63" s="32" t="s">
        <v>85</v>
      </c>
      <c r="D63" s="32" t="s">
        <v>238</v>
      </c>
      <c r="E63" s="10" t="s">
        <v>294</v>
      </c>
      <c r="F63" s="33">
        <v>42608</v>
      </c>
      <c r="G63" s="11" t="s">
        <v>295</v>
      </c>
      <c r="H63" s="34" t="str">
        <f t="shared" si="0"/>
        <v>1101334635</v>
      </c>
      <c r="I63" s="12" t="s">
        <v>326</v>
      </c>
      <c r="J63" s="13">
        <v>13908000</v>
      </c>
      <c r="K63" s="13">
        <v>1390800</v>
      </c>
      <c r="L63" s="64">
        <v>3</v>
      </c>
    </row>
    <row r="64" spans="2:12" ht="21" customHeight="1" x14ac:dyDescent="0.2">
      <c r="B64" s="9">
        <f t="shared" si="1"/>
        <v>39</v>
      </c>
      <c r="C64" s="32" t="s">
        <v>85</v>
      </c>
      <c r="D64" s="32" t="s">
        <v>238</v>
      </c>
      <c r="E64" s="10" t="s">
        <v>296</v>
      </c>
      <c r="F64" s="33">
        <v>42609</v>
      </c>
      <c r="G64" s="11" t="s">
        <v>256</v>
      </c>
      <c r="H64" s="34" t="str">
        <f t="shared" si="0"/>
        <v>0302020771</v>
      </c>
      <c r="I64" s="12" t="s">
        <v>326</v>
      </c>
      <c r="J64" s="13">
        <v>1299200</v>
      </c>
      <c r="K64" s="13">
        <v>129920</v>
      </c>
      <c r="L64" s="64">
        <v>3</v>
      </c>
    </row>
    <row r="65" spans="2:12" ht="21" customHeight="1" x14ac:dyDescent="0.2">
      <c r="B65" s="9">
        <f t="shared" si="1"/>
        <v>40</v>
      </c>
      <c r="C65" s="32" t="s">
        <v>85</v>
      </c>
      <c r="D65" s="32" t="s">
        <v>238</v>
      </c>
      <c r="E65" s="10" t="s">
        <v>297</v>
      </c>
      <c r="F65" s="33">
        <v>42611</v>
      </c>
      <c r="G65" s="11" t="s">
        <v>242</v>
      </c>
      <c r="H65" s="34" t="str">
        <f t="shared" si="0"/>
        <v>0303173202</v>
      </c>
      <c r="I65" s="12" t="s">
        <v>326</v>
      </c>
      <c r="J65" s="13">
        <v>7591840</v>
      </c>
      <c r="K65" s="13">
        <v>759184</v>
      </c>
      <c r="L65" s="64">
        <v>3</v>
      </c>
    </row>
    <row r="66" spans="2:12" ht="21" customHeight="1" x14ac:dyDescent="0.2">
      <c r="B66" s="9">
        <f t="shared" si="1"/>
        <v>41</v>
      </c>
      <c r="C66" s="32" t="s">
        <v>85</v>
      </c>
      <c r="D66" s="32" t="s">
        <v>238</v>
      </c>
      <c r="E66" s="10" t="s">
        <v>298</v>
      </c>
      <c r="F66" s="33">
        <v>42612</v>
      </c>
      <c r="G66" s="11" t="s">
        <v>281</v>
      </c>
      <c r="H66" s="34" t="str">
        <f t="shared" si="0"/>
        <v>0311138829</v>
      </c>
      <c r="I66" s="12" t="s">
        <v>329</v>
      </c>
      <c r="J66" s="13">
        <v>6475000</v>
      </c>
      <c r="K66" s="13">
        <v>647500</v>
      </c>
      <c r="L66" s="64">
        <v>3</v>
      </c>
    </row>
    <row r="67" spans="2:12" ht="21" customHeight="1" x14ac:dyDescent="0.2">
      <c r="B67" s="9">
        <f t="shared" si="1"/>
        <v>42</v>
      </c>
      <c r="C67" s="32" t="s">
        <v>85</v>
      </c>
      <c r="D67" s="32" t="s">
        <v>238</v>
      </c>
      <c r="E67" s="10" t="s">
        <v>299</v>
      </c>
      <c r="F67" s="33">
        <v>42613</v>
      </c>
      <c r="G67" s="11" t="s">
        <v>246</v>
      </c>
      <c r="H67" s="34" t="str">
        <f t="shared" si="0"/>
        <v>1101396102</v>
      </c>
      <c r="I67" s="12" t="s">
        <v>326</v>
      </c>
      <c r="J67" s="13">
        <v>31000000</v>
      </c>
      <c r="K67" s="13">
        <v>3100000</v>
      </c>
      <c r="L67" s="64">
        <v>3</v>
      </c>
    </row>
    <row r="68" spans="2:12" ht="21" customHeight="1" x14ac:dyDescent="0.2">
      <c r="B68" s="9">
        <f t="shared" si="1"/>
        <v>43</v>
      </c>
      <c r="C68" s="32" t="s">
        <v>85</v>
      </c>
      <c r="D68" s="32" t="s">
        <v>238</v>
      </c>
      <c r="E68" s="10" t="s">
        <v>300</v>
      </c>
      <c r="F68" s="33">
        <v>42613</v>
      </c>
      <c r="G68" s="11" t="s">
        <v>270</v>
      </c>
      <c r="H68" s="34" t="str">
        <f t="shared" si="0"/>
        <v>0305135072</v>
      </c>
      <c r="I68" s="12" t="s">
        <v>326</v>
      </c>
      <c r="J68" s="13">
        <v>16545150</v>
      </c>
      <c r="K68" s="13">
        <v>1654515</v>
      </c>
      <c r="L68" s="64">
        <v>3</v>
      </c>
    </row>
    <row r="69" spans="2:12" ht="21" customHeight="1" x14ac:dyDescent="0.2">
      <c r="B69" s="9">
        <f t="shared" si="1"/>
        <v>44</v>
      </c>
      <c r="C69" s="32" t="s">
        <v>85</v>
      </c>
      <c r="D69" s="32" t="s">
        <v>238</v>
      </c>
      <c r="E69" s="10" t="s">
        <v>301</v>
      </c>
      <c r="F69" s="33">
        <v>42614</v>
      </c>
      <c r="G69" s="11" t="s">
        <v>302</v>
      </c>
      <c r="H69" s="34" t="str">
        <f t="shared" si="0"/>
        <v>0309539439</v>
      </c>
      <c r="I69" s="12" t="s">
        <v>326</v>
      </c>
      <c r="J69" s="13">
        <v>3225600</v>
      </c>
      <c r="K69" s="13">
        <v>322560</v>
      </c>
      <c r="L69" s="64">
        <v>3</v>
      </c>
    </row>
    <row r="70" spans="2:12" ht="21" customHeight="1" x14ac:dyDescent="0.2">
      <c r="B70" s="9">
        <f t="shared" si="1"/>
        <v>45</v>
      </c>
      <c r="C70" s="32" t="s">
        <v>85</v>
      </c>
      <c r="D70" s="32" t="s">
        <v>238</v>
      </c>
      <c r="E70" s="10" t="s">
        <v>303</v>
      </c>
      <c r="F70" s="33">
        <v>42614</v>
      </c>
      <c r="G70" s="11" t="s">
        <v>244</v>
      </c>
      <c r="H70" s="34" t="str">
        <f t="shared" si="0"/>
        <v>1201062551</v>
      </c>
      <c r="I70" s="12" t="s">
        <v>326</v>
      </c>
      <c r="J70" s="13">
        <v>19551000</v>
      </c>
      <c r="K70" s="13">
        <v>1955100</v>
      </c>
      <c r="L70" s="64">
        <v>3</v>
      </c>
    </row>
    <row r="71" spans="2:12" ht="21" customHeight="1" x14ac:dyDescent="0.2">
      <c r="B71" s="9">
        <f t="shared" si="1"/>
        <v>46</v>
      </c>
      <c r="C71" s="32" t="s">
        <v>85</v>
      </c>
      <c r="D71" s="32" t="s">
        <v>238</v>
      </c>
      <c r="E71" s="10" t="s">
        <v>304</v>
      </c>
      <c r="F71" s="33">
        <v>42618</v>
      </c>
      <c r="G71" s="11" t="s">
        <v>244</v>
      </c>
      <c r="H71" s="34" t="str">
        <f t="shared" si="0"/>
        <v>1201062551</v>
      </c>
      <c r="I71" s="12" t="s">
        <v>326</v>
      </c>
      <c r="J71" s="13">
        <v>10982400</v>
      </c>
      <c r="K71" s="13">
        <v>1098240</v>
      </c>
      <c r="L71" s="64">
        <v>3</v>
      </c>
    </row>
    <row r="72" spans="2:12" ht="21" customHeight="1" x14ac:dyDescent="0.2">
      <c r="B72" s="9">
        <f t="shared" si="1"/>
        <v>47</v>
      </c>
      <c r="C72" s="32" t="s">
        <v>85</v>
      </c>
      <c r="D72" s="32" t="s">
        <v>238</v>
      </c>
      <c r="E72" s="10" t="s">
        <v>305</v>
      </c>
      <c r="F72" s="33">
        <v>42618</v>
      </c>
      <c r="G72" s="11" t="s">
        <v>244</v>
      </c>
      <c r="H72" s="34" t="str">
        <f t="shared" si="0"/>
        <v>1201062551</v>
      </c>
      <c r="I72" s="12" t="s">
        <v>326</v>
      </c>
      <c r="J72" s="13">
        <v>8935100</v>
      </c>
      <c r="K72" s="13">
        <v>893510</v>
      </c>
      <c r="L72" s="64">
        <v>3</v>
      </c>
    </row>
    <row r="73" spans="2:12" ht="21" customHeight="1" x14ac:dyDescent="0.2">
      <c r="B73" s="9">
        <f t="shared" si="1"/>
        <v>48</v>
      </c>
      <c r="C73" s="32" t="s">
        <v>85</v>
      </c>
      <c r="D73" s="32" t="s">
        <v>238</v>
      </c>
      <c r="E73" s="10" t="s">
        <v>306</v>
      </c>
      <c r="F73" s="33">
        <v>42619</v>
      </c>
      <c r="G73" s="11" t="s">
        <v>351</v>
      </c>
      <c r="H73" s="34" t="str">
        <f t="shared" si="0"/>
        <v>0305811563</v>
      </c>
      <c r="I73" s="12" t="s">
        <v>326</v>
      </c>
      <c r="J73" s="13">
        <v>6112400</v>
      </c>
      <c r="K73" s="13">
        <v>611240</v>
      </c>
      <c r="L73" s="64">
        <v>3</v>
      </c>
    </row>
    <row r="74" spans="2:12" ht="21" customHeight="1" x14ac:dyDescent="0.2">
      <c r="B74" s="9">
        <f t="shared" si="1"/>
        <v>49</v>
      </c>
      <c r="C74" s="32" t="s">
        <v>85</v>
      </c>
      <c r="D74" s="32" t="s">
        <v>238</v>
      </c>
      <c r="E74" s="10" t="s">
        <v>307</v>
      </c>
      <c r="F74" s="33">
        <v>42619</v>
      </c>
      <c r="G74" s="11" t="s">
        <v>250</v>
      </c>
      <c r="H74" s="34" t="str">
        <f t="shared" si="0"/>
        <v>0306194698</v>
      </c>
      <c r="I74" s="12" t="s">
        <v>330</v>
      </c>
      <c r="J74" s="13">
        <v>1971600</v>
      </c>
      <c r="K74" s="13">
        <v>197160</v>
      </c>
      <c r="L74" s="64">
        <v>3</v>
      </c>
    </row>
    <row r="75" spans="2:12" ht="21" customHeight="1" x14ac:dyDescent="0.2">
      <c r="B75" s="9">
        <f t="shared" si="1"/>
        <v>50</v>
      </c>
      <c r="C75" s="32" t="s">
        <v>85</v>
      </c>
      <c r="D75" s="32" t="s">
        <v>238</v>
      </c>
      <c r="E75" s="10" t="s">
        <v>308</v>
      </c>
      <c r="F75" s="33">
        <v>42619</v>
      </c>
      <c r="G75" s="11" t="s">
        <v>256</v>
      </c>
      <c r="H75" s="34" t="str">
        <f t="shared" si="0"/>
        <v>0302020771</v>
      </c>
      <c r="I75" s="12" t="s">
        <v>326</v>
      </c>
      <c r="J75" s="13">
        <v>1992800</v>
      </c>
      <c r="K75" s="13">
        <v>199280</v>
      </c>
      <c r="L75" s="64">
        <v>3</v>
      </c>
    </row>
    <row r="76" spans="2:12" ht="21" customHeight="1" x14ac:dyDescent="0.2">
      <c r="B76" s="9">
        <f t="shared" si="1"/>
        <v>51</v>
      </c>
      <c r="C76" s="32" t="s">
        <v>85</v>
      </c>
      <c r="D76" s="32" t="s">
        <v>238</v>
      </c>
      <c r="E76" s="10" t="s">
        <v>309</v>
      </c>
      <c r="F76" s="33">
        <v>42619</v>
      </c>
      <c r="G76" s="11" t="s">
        <v>286</v>
      </c>
      <c r="H76" s="34" t="str">
        <f t="shared" si="0"/>
        <v>0303224432</v>
      </c>
      <c r="I76" s="12" t="s">
        <v>330</v>
      </c>
      <c r="J76" s="13">
        <v>2519400</v>
      </c>
      <c r="K76" s="13">
        <v>251940</v>
      </c>
      <c r="L76" s="64">
        <v>3</v>
      </c>
    </row>
    <row r="77" spans="2:12" ht="21" customHeight="1" x14ac:dyDescent="0.2">
      <c r="B77" s="9">
        <f t="shared" si="1"/>
        <v>52</v>
      </c>
      <c r="C77" s="32" t="s">
        <v>85</v>
      </c>
      <c r="D77" s="32" t="s">
        <v>238</v>
      </c>
      <c r="E77" s="10" t="s">
        <v>310</v>
      </c>
      <c r="F77" s="33">
        <v>42620</v>
      </c>
      <c r="G77" s="11" t="s">
        <v>242</v>
      </c>
      <c r="H77" s="34" t="str">
        <f t="shared" si="0"/>
        <v>0303173202</v>
      </c>
      <c r="I77" s="12" t="s">
        <v>326</v>
      </c>
      <c r="J77" s="13">
        <v>3937540</v>
      </c>
      <c r="K77" s="13">
        <v>393754</v>
      </c>
      <c r="L77" s="64">
        <v>3</v>
      </c>
    </row>
    <row r="78" spans="2:12" ht="21" customHeight="1" x14ac:dyDescent="0.2">
      <c r="B78" s="9">
        <f t="shared" si="1"/>
        <v>53</v>
      </c>
      <c r="C78" s="32" t="s">
        <v>85</v>
      </c>
      <c r="D78" s="32" t="s">
        <v>238</v>
      </c>
      <c r="E78" s="10" t="s">
        <v>311</v>
      </c>
      <c r="F78" s="33">
        <v>42621</v>
      </c>
      <c r="G78" s="11" t="s">
        <v>295</v>
      </c>
      <c r="H78" s="34" t="str">
        <f t="shared" si="0"/>
        <v>1101334635</v>
      </c>
      <c r="I78" s="12" t="s">
        <v>326</v>
      </c>
      <c r="J78" s="13">
        <v>6880900</v>
      </c>
      <c r="K78" s="13">
        <v>688090</v>
      </c>
      <c r="L78" s="64">
        <v>3</v>
      </c>
    </row>
    <row r="79" spans="2:12" ht="21" customHeight="1" x14ac:dyDescent="0.2">
      <c r="B79" s="9">
        <f t="shared" si="1"/>
        <v>54</v>
      </c>
      <c r="C79" s="32" t="s">
        <v>85</v>
      </c>
      <c r="D79" s="32" t="s">
        <v>238</v>
      </c>
      <c r="E79" s="10" t="s">
        <v>312</v>
      </c>
      <c r="F79" s="33">
        <v>42621</v>
      </c>
      <c r="G79" s="11" t="s">
        <v>258</v>
      </c>
      <c r="H79" s="34" t="str">
        <f t="shared" si="0"/>
        <v>0312552937</v>
      </c>
      <c r="I79" s="12" t="s">
        <v>326</v>
      </c>
      <c r="J79" s="13">
        <v>23430000</v>
      </c>
      <c r="K79" s="13">
        <v>2343000</v>
      </c>
      <c r="L79" s="64">
        <v>3</v>
      </c>
    </row>
    <row r="80" spans="2:12" ht="21" customHeight="1" x14ac:dyDescent="0.2">
      <c r="B80" s="9">
        <f t="shared" si="1"/>
        <v>55</v>
      </c>
      <c r="C80" s="32" t="s">
        <v>85</v>
      </c>
      <c r="D80" s="32" t="s">
        <v>238</v>
      </c>
      <c r="E80" s="10" t="s">
        <v>313</v>
      </c>
      <c r="F80" s="33">
        <v>42624</v>
      </c>
      <c r="G80" s="11" t="s">
        <v>314</v>
      </c>
      <c r="H80" s="34" t="str">
        <f t="shared" si="0"/>
        <v>0301895555</v>
      </c>
      <c r="I80" s="12" t="s">
        <v>326</v>
      </c>
      <c r="J80" s="13">
        <v>94680000</v>
      </c>
      <c r="K80" s="13">
        <v>9468000</v>
      </c>
      <c r="L80" s="64">
        <v>3</v>
      </c>
    </row>
    <row r="81" spans="2:12" ht="21" customHeight="1" x14ac:dyDescent="0.2">
      <c r="B81" s="9">
        <f t="shared" si="1"/>
        <v>56</v>
      </c>
      <c r="C81" s="32" t="s">
        <v>85</v>
      </c>
      <c r="D81" s="32" t="s">
        <v>238</v>
      </c>
      <c r="E81" s="10" t="s">
        <v>315</v>
      </c>
      <c r="F81" s="33">
        <v>42626</v>
      </c>
      <c r="G81" s="11" t="s">
        <v>256</v>
      </c>
      <c r="H81" s="34" t="str">
        <f t="shared" si="0"/>
        <v>0302020771</v>
      </c>
      <c r="I81" s="12" t="s">
        <v>326</v>
      </c>
      <c r="J81" s="13">
        <v>5857750</v>
      </c>
      <c r="K81" s="13">
        <v>585775</v>
      </c>
      <c r="L81" s="64">
        <v>3</v>
      </c>
    </row>
    <row r="82" spans="2:12" ht="21" customHeight="1" x14ac:dyDescent="0.2">
      <c r="B82" s="9">
        <f t="shared" si="1"/>
        <v>57</v>
      </c>
      <c r="C82" s="32" t="s">
        <v>85</v>
      </c>
      <c r="D82" s="32" t="s">
        <v>238</v>
      </c>
      <c r="E82" s="10" t="s">
        <v>316</v>
      </c>
      <c r="F82" s="33">
        <v>42627</v>
      </c>
      <c r="G82" s="11" t="s">
        <v>317</v>
      </c>
      <c r="H82" s="34" t="str">
        <f t="shared" si="0"/>
        <v>0304354787</v>
      </c>
      <c r="I82" s="12" t="s">
        <v>326</v>
      </c>
      <c r="J82" s="13">
        <v>17580000</v>
      </c>
      <c r="K82" s="13">
        <v>1758000</v>
      </c>
      <c r="L82" s="64">
        <v>3</v>
      </c>
    </row>
    <row r="83" spans="2:12" ht="21" customHeight="1" x14ac:dyDescent="0.2">
      <c r="B83" s="9">
        <f t="shared" si="1"/>
        <v>58</v>
      </c>
      <c r="C83" s="32" t="s">
        <v>85</v>
      </c>
      <c r="D83" s="32" t="s">
        <v>238</v>
      </c>
      <c r="E83" s="10" t="s">
        <v>318</v>
      </c>
      <c r="F83" s="33">
        <v>42628</v>
      </c>
      <c r="G83" s="11" t="s">
        <v>270</v>
      </c>
      <c r="H83" s="34" t="str">
        <f t="shared" si="0"/>
        <v>0305135072</v>
      </c>
      <c r="I83" s="12" t="s">
        <v>326</v>
      </c>
      <c r="J83" s="13">
        <v>16073800</v>
      </c>
      <c r="K83" s="13">
        <v>1607380</v>
      </c>
      <c r="L83" s="64">
        <v>3</v>
      </c>
    </row>
    <row r="84" spans="2:12" ht="21" customHeight="1" x14ac:dyDescent="0.2">
      <c r="B84" s="9">
        <f t="shared" si="1"/>
        <v>59</v>
      </c>
      <c r="C84" s="32" t="s">
        <v>85</v>
      </c>
      <c r="D84" s="32" t="s">
        <v>238</v>
      </c>
      <c r="E84" s="10" t="s">
        <v>319</v>
      </c>
      <c r="F84" s="33">
        <v>42635</v>
      </c>
      <c r="G84" s="11" t="s">
        <v>263</v>
      </c>
      <c r="H84" s="34" t="str">
        <f t="shared" si="0"/>
        <v>0302088113</v>
      </c>
      <c r="I84" s="12" t="s">
        <v>326</v>
      </c>
      <c r="J84" s="13">
        <v>3150000</v>
      </c>
      <c r="K84" s="13">
        <v>315000</v>
      </c>
      <c r="L84" s="64">
        <v>3</v>
      </c>
    </row>
    <row r="85" spans="2:12" ht="21" customHeight="1" x14ac:dyDescent="0.2">
      <c r="B85" s="9">
        <f t="shared" si="1"/>
        <v>60</v>
      </c>
      <c r="C85" s="32" t="s">
        <v>85</v>
      </c>
      <c r="D85" s="32" t="s">
        <v>238</v>
      </c>
      <c r="E85" s="10" t="s">
        <v>320</v>
      </c>
      <c r="F85" s="33">
        <v>42639</v>
      </c>
      <c r="G85" s="11" t="s">
        <v>256</v>
      </c>
      <c r="H85" s="34" t="str">
        <f t="shared" si="0"/>
        <v>0302020771</v>
      </c>
      <c r="I85" s="12" t="s">
        <v>326</v>
      </c>
      <c r="J85" s="13">
        <v>2072200</v>
      </c>
      <c r="K85" s="13">
        <v>207220</v>
      </c>
      <c r="L85" s="64">
        <v>3</v>
      </c>
    </row>
    <row r="86" spans="2:12" ht="21" customHeight="1" x14ac:dyDescent="0.2">
      <c r="B86" s="9">
        <f t="shared" si="1"/>
        <v>61</v>
      </c>
      <c r="C86" s="32" t="s">
        <v>85</v>
      </c>
      <c r="D86" s="32" t="s">
        <v>238</v>
      </c>
      <c r="E86" s="10" t="s">
        <v>321</v>
      </c>
      <c r="F86" s="33">
        <v>42640</v>
      </c>
      <c r="G86" s="11" t="s">
        <v>244</v>
      </c>
      <c r="H86" s="34" t="str">
        <f t="shared" si="0"/>
        <v>1201062551</v>
      </c>
      <c r="I86" s="12" t="s">
        <v>326</v>
      </c>
      <c r="J86" s="13">
        <v>5010200</v>
      </c>
      <c r="K86" s="13">
        <v>501020</v>
      </c>
      <c r="L86" s="64">
        <v>3</v>
      </c>
    </row>
    <row r="87" spans="2:12" ht="21" customHeight="1" x14ac:dyDescent="0.2">
      <c r="B87" s="9">
        <f t="shared" si="1"/>
        <v>62</v>
      </c>
      <c r="C87" s="32" t="s">
        <v>85</v>
      </c>
      <c r="D87" s="32" t="s">
        <v>238</v>
      </c>
      <c r="E87" s="10" t="s">
        <v>322</v>
      </c>
      <c r="F87" s="33">
        <v>42640</v>
      </c>
      <c r="G87" s="11" t="s">
        <v>244</v>
      </c>
      <c r="H87" s="34" t="str">
        <f t="shared" si="0"/>
        <v>1201062551</v>
      </c>
      <c r="I87" s="12" t="s">
        <v>326</v>
      </c>
      <c r="J87" s="13">
        <v>22148800</v>
      </c>
      <c r="K87" s="13">
        <v>2214880</v>
      </c>
      <c r="L87" s="64">
        <v>3</v>
      </c>
    </row>
    <row r="88" spans="2:12" ht="21" customHeight="1" x14ac:dyDescent="0.2">
      <c r="B88" s="9">
        <f t="shared" si="1"/>
        <v>63</v>
      </c>
      <c r="C88" s="32" t="s">
        <v>85</v>
      </c>
      <c r="D88" s="32" t="s">
        <v>238</v>
      </c>
      <c r="E88" s="10" t="s">
        <v>323</v>
      </c>
      <c r="F88" s="33">
        <v>42640</v>
      </c>
      <c r="G88" s="11" t="s">
        <v>286</v>
      </c>
      <c r="H88" s="34" t="str">
        <f t="shared" si="0"/>
        <v>0303224432</v>
      </c>
      <c r="I88" s="12" t="s">
        <v>330</v>
      </c>
      <c r="J88" s="13">
        <v>3151800</v>
      </c>
      <c r="K88" s="13">
        <v>315180</v>
      </c>
      <c r="L88" s="64">
        <v>3</v>
      </c>
    </row>
    <row r="89" spans="2:12" ht="21" customHeight="1" x14ac:dyDescent="0.2">
      <c r="B89" s="9">
        <f t="shared" si="1"/>
        <v>64</v>
      </c>
      <c r="C89" s="32" t="s">
        <v>85</v>
      </c>
      <c r="D89" s="32" t="s">
        <v>238</v>
      </c>
      <c r="E89" s="10" t="s">
        <v>324</v>
      </c>
      <c r="F89" s="33">
        <v>42641</v>
      </c>
      <c r="G89" s="11" t="s">
        <v>256</v>
      </c>
      <c r="H89" s="34" t="str">
        <f t="shared" si="0"/>
        <v>0302020771</v>
      </c>
      <c r="I89" s="12" t="s">
        <v>326</v>
      </c>
      <c r="J89" s="13">
        <v>2721900</v>
      </c>
      <c r="K89" s="13">
        <v>272190</v>
      </c>
      <c r="L89" s="64">
        <v>3</v>
      </c>
    </row>
    <row r="90" spans="2:12" ht="21" customHeight="1" x14ac:dyDescent="0.2">
      <c r="B90" s="9">
        <f t="shared" si="1"/>
        <v>65</v>
      </c>
      <c r="C90" s="32" t="s">
        <v>85</v>
      </c>
      <c r="D90" s="32" t="s">
        <v>238</v>
      </c>
      <c r="E90" s="10" t="s">
        <v>331</v>
      </c>
      <c r="F90" s="33">
        <v>42647</v>
      </c>
      <c r="G90" s="11" t="s">
        <v>263</v>
      </c>
      <c r="H90" s="34" t="str">
        <f t="shared" ref="H90:H153" si="2">IF(ISNA(VLOOKUP(G90,DSBR,2,0)),"",VLOOKUP(G90,DSBR,2,0))</f>
        <v>0302088113</v>
      </c>
      <c r="I90" s="12" t="s">
        <v>89</v>
      </c>
      <c r="J90" s="13">
        <v>3722400</v>
      </c>
      <c r="K90" s="13">
        <v>372240</v>
      </c>
      <c r="L90" s="64">
        <v>4</v>
      </c>
    </row>
    <row r="91" spans="2:12" ht="21" customHeight="1" x14ac:dyDescent="0.2">
      <c r="B91" s="9">
        <f t="shared" ref="B91:B154" si="3">IF(G91&lt;&gt;"",ROW()-25,"")</f>
        <v>66</v>
      </c>
      <c r="C91" s="32" t="s">
        <v>85</v>
      </c>
      <c r="D91" s="32" t="s">
        <v>238</v>
      </c>
      <c r="E91" s="10" t="s">
        <v>103</v>
      </c>
      <c r="F91" s="33">
        <v>42647</v>
      </c>
      <c r="G91" s="11" t="s">
        <v>242</v>
      </c>
      <c r="H91" s="34" t="str">
        <f t="shared" si="2"/>
        <v>0303173202</v>
      </c>
      <c r="I91" s="12" t="s">
        <v>89</v>
      </c>
      <c r="J91" s="13">
        <v>9082435</v>
      </c>
      <c r="K91" s="13">
        <v>908243</v>
      </c>
      <c r="L91" s="64">
        <v>4</v>
      </c>
    </row>
    <row r="92" spans="2:12" ht="21" customHeight="1" x14ac:dyDescent="0.2">
      <c r="B92" s="9">
        <f t="shared" si="3"/>
        <v>67</v>
      </c>
      <c r="C92" s="32" t="s">
        <v>85</v>
      </c>
      <c r="D92" s="32" t="s">
        <v>238</v>
      </c>
      <c r="E92" s="10" t="s">
        <v>332</v>
      </c>
      <c r="F92" s="33">
        <v>42648</v>
      </c>
      <c r="G92" s="11" t="s">
        <v>256</v>
      </c>
      <c r="H92" s="34" t="str">
        <f t="shared" si="2"/>
        <v>0302020771</v>
      </c>
      <c r="I92" s="12" t="s">
        <v>89</v>
      </c>
      <c r="J92" s="13">
        <v>4183000</v>
      </c>
      <c r="K92" s="13">
        <v>418300</v>
      </c>
      <c r="L92" s="64">
        <v>4</v>
      </c>
    </row>
    <row r="93" spans="2:12" ht="21" customHeight="1" x14ac:dyDescent="0.2">
      <c r="B93" s="9">
        <f t="shared" si="3"/>
        <v>68</v>
      </c>
      <c r="C93" s="32" t="s">
        <v>85</v>
      </c>
      <c r="D93" s="32" t="s">
        <v>238</v>
      </c>
      <c r="E93" s="10" t="s">
        <v>333</v>
      </c>
      <c r="F93" s="33">
        <v>42648</v>
      </c>
      <c r="G93" s="11" t="s">
        <v>270</v>
      </c>
      <c r="H93" s="34" t="str">
        <f t="shared" si="2"/>
        <v>0305135072</v>
      </c>
      <c r="I93" s="12" t="s">
        <v>89</v>
      </c>
      <c r="J93" s="13">
        <v>7992300</v>
      </c>
      <c r="K93" s="13">
        <v>799230</v>
      </c>
      <c r="L93" s="64">
        <v>4</v>
      </c>
    </row>
    <row r="94" spans="2:12" ht="21" customHeight="1" x14ac:dyDescent="0.2">
      <c r="B94" s="9">
        <f t="shared" si="3"/>
        <v>69</v>
      </c>
      <c r="C94" s="32" t="s">
        <v>85</v>
      </c>
      <c r="D94" s="32" t="s">
        <v>238</v>
      </c>
      <c r="E94" s="10" t="s">
        <v>149</v>
      </c>
      <c r="F94" s="33">
        <v>42649</v>
      </c>
      <c r="G94" s="11" t="s">
        <v>276</v>
      </c>
      <c r="H94" s="34" t="str">
        <f t="shared" si="2"/>
        <v>0313449932</v>
      </c>
      <c r="I94" s="12" t="s">
        <v>89</v>
      </c>
      <c r="J94" s="13">
        <v>8000000</v>
      </c>
      <c r="K94" s="13">
        <v>800000</v>
      </c>
      <c r="L94" s="64">
        <v>4</v>
      </c>
    </row>
    <row r="95" spans="2:12" ht="21" customHeight="1" x14ac:dyDescent="0.2">
      <c r="B95" s="9">
        <f t="shared" si="3"/>
        <v>70</v>
      </c>
      <c r="C95" s="32" t="s">
        <v>85</v>
      </c>
      <c r="D95" s="32" t="s">
        <v>238</v>
      </c>
      <c r="E95" s="10" t="s">
        <v>334</v>
      </c>
      <c r="F95" s="33">
        <v>42660</v>
      </c>
      <c r="G95" s="11" t="s">
        <v>244</v>
      </c>
      <c r="H95" s="34" t="str">
        <f t="shared" si="2"/>
        <v>1201062551</v>
      </c>
      <c r="I95" s="12" t="s">
        <v>89</v>
      </c>
      <c r="J95" s="13">
        <v>16718000</v>
      </c>
      <c r="K95" s="13">
        <v>1671800</v>
      </c>
      <c r="L95" s="64">
        <v>4</v>
      </c>
    </row>
    <row r="96" spans="2:12" ht="21" customHeight="1" x14ac:dyDescent="0.2">
      <c r="B96" s="9">
        <f t="shared" si="3"/>
        <v>71</v>
      </c>
      <c r="C96" s="32" t="s">
        <v>85</v>
      </c>
      <c r="D96" s="32" t="s">
        <v>238</v>
      </c>
      <c r="E96" s="10" t="s">
        <v>335</v>
      </c>
      <c r="F96" s="33">
        <v>42662</v>
      </c>
      <c r="G96" s="11" t="s">
        <v>276</v>
      </c>
      <c r="H96" s="34" t="str">
        <f t="shared" si="2"/>
        <v>0313449932</v>
      </c>
      <c r="I96" s="12" t="s">
        <v>89</v>
      </c>
      <c r="J96" s="13">
        <v>3721720</v>
      </c>
      <c r="K96" s="13">
        <v>372172</v>
      </c>
      <c r="L96" s="64">
        <v>4</v>
      </c>
    </row>
    <row r="97" spans="2:12" ht="21" customHeight="1" x14ac:dyDescent="0.2">
      <c r="B97" s="9">
        <f t="shared" si="3"/>
        <v>72</v>
      </c>
      <c r="C97" s="32" t="s">
        <v>85</v>
      </c>
      <c r="D97" s="32" t="s">
        <v>238</v>
      </c>
      <c r="E97" s="10" t="s">
        <v>336</v>
      </c>
      <c r="F97" s="33">
        <v>42672</v>
      </c>
      <c r="G97" s="11" t="s">
        <v>244</v>
      </c>
      <c r="H97" s="34" t="str">
        <f t="shared" si="2"/>
        <v>1201062551</v>
      </c>
      <c r="I97" s="12" t="s">
        <v>89</v>
      </c>
      <c r="J97" s="13">
        <v>4611700</v>
      </c>
      <c r="K97" s="13">
        <v>461170</v>
      </c>
      <c r="L97" s="64">
        <v>4</v>
      </c>
    </row>
    <row r="98" spans="2:12" ht="21" customHeight="1" x14ac:dyDescent="0.2">
      <c r="B98" s="9">
        <f t="shared" si="3"/>
        <v>73</v>
      </c>
      <c r="C98" s="32" t="s">
        <v>85</v>
      </c>
      <c r="D98" s="32" t="s">
        <v>238</v>
      </c>
      <c r="E98" s="10" t="s">
        <v>337</v>
      </c>
      <c r="F98" s="33">
        <v>42672</v>
      </c>
      <c r="G98" s="11" t="s">
        <v>244</v>
      </c>
      <c r="H98" s="34" t="str">
        <f t="shared" si="2"/>
        <v>1201062551</v>
      </c>
      <c r="I98" s="12" t="s">
        <v>89</v>
      </c>
      <c r="J98" s="13">
        <v>5205400</v>
      </c>
      <c r="K98" s="13">
        <v>520540</v>
      </c>
      <c r="L98" s="64">
        <v>4</v>
      </c>
    </row>
    <row r="99" spans="2:12" ht="21" customHeight="1" x14ac:dyDescent="0.2">
      <c r="B99" s="9">
        <f t="shared" si="3"/>
        <v>74</v>
      </c>
      <c r="C99" s="32" t="s">
        <v>85</v>
      </c>
      <c r="D99" s="32" t="s">
        <v>238</v>
      </c>
      <c r="E99" s="10" t="s">
        <v>338</v>
      </c>
      <c r="F99" s="33">
        <v>42672</v>
      </c>
      <c r="G99" s="11" t="s">
        <v>244</v>
      </c>
      <c r="H99" s="34" t="str">
        <f t="shared" si="2"/>
        <v>1201062551</v>
      </c>
      <c r="I99" s="12" t="s">
        <v>89</v>
      </c>
      <c r="J99" s="13">
        <v>10615800</v>
      </c>
      <c r="K99" s="13">
        <v>1061580</v>
      </c>
      <c r="L99" s="64">
        <v>4</v>
      </c>
    </row>
    <row r="100" spans="2:12" ht="21" customHeight="1" x14ac:dyDescent="0.2">
      <c r="B100" s="9">
        <f t="shared" si="3"/>
        <v>75</v>
      </c>
      <c r="C100" s="32" t="s">
        <v>85</v>
      </c>
      <c r="D100" s="32" t="s">
        <v>238</v>
      </c>
      <c r="E100" s="10" t="s">
        <v>226</v>
      </c>
      <c r="F100" s="33">
        <v>42682</v>
      </c>
      <c r="G100" s="11" t="s">
        <v>246</v>
      </c>
      <c r="H100" s="34" t="str">
        <f t="shared" si="2"/>
        <v>1101396102</v>
      </c>
      <c r="I100" s="12" t="s">
        <v>89</v>
      </c>
      <c r="J100" s="13">
        <v>37720000</v>
      </c>
      <c r="K100" s="13">
        <v>3772000</v>
      </c>
      <c r="L100" s="64">
        <v>4</v>
      </c>
    </row>
    <row r="101" spans="2:12" ht="21" customHeight="1" x14ac:dyDescent="0.2">
      <c r="B101" s="9">
        <f t="shared" si="3"/>
        <v>76</v>
      </c>
      <c r="C101" s="32" t="s">
        <v>85</v>
      </c>
      <c r="D101" s="32" t="s">
        <v>238</v>
      </c>
      <c r="E101" s="10" t="s">
        <v>222</v>
      </c>
      <c r="F101" s="33">
        <v>42682</v>
      </c>
      <c r="G101" s="11" t="s">
        <v>339</v>
      </c>
      <c r="H101" s="34" t="str">
        <f t="shared" si="2"/>
        <v>6300249140</v>
      </c>
      <c r="I101" s="12" t="s">
        <v>89</v>
      </c>
      <c r="J101" s="13">
        <v>83214000</v>
      </c>
      <c r="K101" s="13">
        <v>8321400</v>
      </c>
      <c r="L101" s="64">
        <v>4</v>
      </c>
    </row>
    <row r="102" spans="2:12" ht="21" customHeight="1" x14ac:dyDescent="0.2">
      <c r="B102" s="9">
        <f t="shared" si="3"/>
        <v>77</v>
      </c>
      <c r="C102" s="32" t="s">
        <v>85</v>
      </c>
      <c r="D102" s="32" t="s">
        <v>238</v>
      </c>
      <c r="E102" s="10" t="s">
        <v>340</v>
      </c>
      <c r="F102" s="33">
        <v>42683</v>
      </c>
      <c r="G102" s="11" t="s">
        <v>302</v>
      </c>
      <c r="H102" s="34" t="str">
        <f t="shared" si="2"/>
        <v>0309539439</v>
      </c>
      <c r="I102" s="12" t="s">
        <v>89</v>
      </c>
      <c r="J102" s="13">
        <v>5172400</v>
      </c>
      <c r="K102" s="13">
        <v>517240</v>
      </c>
      <c r="L102" s="64">
        <v>4</v>
      </c>
    </row>
    <row r="103" spans="2:12" ht="21" customHeight="1" x14ac:dyDescent="0.2">
      <c r="B103" s="9">
        <f t="shared" si="3"/>
        <v>78</v>
      </c>
      <c r="C103" s="32" t="s">
        <v>85</v>
      </c>
      <c r="D103" s="32" t="s">
        <v>238</v>
      </c>
      <c r="E103" s="10" t="s">
        <v>341</v>
      </c>
      <c r="F103" s="33">
        <v>42683</v>
      </c>
      <c r="G103" s="11" t="s">
        <v>342</v>
      </c>
      <c r="H103" s="34" t="str">
        <f t="shared" si="2"/>
        <v>1100878093</v>
      </c>
      <c r="I103" s="12" t="s">
        <v>89</v>
      </c>
      <c r="J103" s="13">
        <v>18000000</v>
      </c>
      <c r="K103" s="13">
        <v>1800000</v>
      </c>
      <c r="L103" s="64">
        <v>4</v>
      </c>
    </row>
    <row r="104" spans="2:12" ht="21" customHeight="1" x14ac:dyDescent="0.2">
      <c r="B104" s="9">
        <f t="shared" si="3"/>
        <v>79</v>
      </c>
      <c r="C104" s="32" t="s">
        <v>85</v>
      </c>
      <c r="D104" s="32" t="s">
        <v>238</v>
      </c>
      <c r="E104" s="10" t="s">
        <v>343</v>
      </c>
      <c r="F104" s="33">
        <v>42684</v>
      </c>
      <c r="G104" s="11" t="s">
        <v>342</v>
      </c>
      <c r="H104" s="34" t="str">
        <f t="shared" si="2"/>
        <v>1100878093</v>
      </c>
      <c r="I104" s="12" t="s">
        <v>89</v>
      </c>
      <c r="J104" s="13">
        <v>18000000</v>
      </c>
      <c r="K104" s="13">
        <v>1800000</v>
      </c>
      <c r="L104" s="64">
        <v>4</v>
      </c>
    </row>
    <row r="105" spans="2:12" ht="21" customHeight="1" x14ac:dyDescent="0.2">
      <c r="B105" s="9">
        <f t="shared" si="3"/>
        <v>80</v>
      </c>
      <c r="C105" s="32" t="s">
        <v>85</v>
      </c>
      <c r="D105" s="32" t="s">
        <v>238</v>
      </c>
      <c r="E105" s="10" t="s">
        <v>344</v>
      </c>
      <c r="F105" s="33">
        <v>42693</v>
      </c>
      <c r="G105" s="11" t="s">
        <v>242</v>
      </c>
      <c r="H105" s="34" t="str">
        <f t="shared" si="2"/>
        <v>0303173202</v>
      </c>
      <c r="I105" s="12" t="s">
        <v>89</v>
      </c>
      <c r="J105" s="13">
        <v>8231357</v>
      </c>
      <c r="K105" s="13">
        <v>823136</v>
      </c>
      <c r="L105" s="64">
        <v>4</v>
      </c>
    </row>
    <row r="106" spans="2:12" ht="21" customHeight="1" x14ac:dyDescent="0.2">
      <c r="B106" s="9">
        <f t="shared" si="3"/>
        <v>81</v>
      </c>
      <c r="C106" s="32" t="s">
        <v>85</v>
      </c>
      <c r="D106" s="32" t="s">
        <v>238</v>
      </c>
      <c r="E106" s="10" t="s">
        <v>136</v>
      </c>
      <c r="F106" s="33">
        <v>42694</v>
      </c>
      <c r="G106" s="11" t="s">
        <v>345</v>
      </c>
      <c r="H106" s="34" t="str">
        <f t="shared" si="2"/>
        <v>0313281976</v>
      </c>
      <c r="I106" s="12" t="s">
        <v>89</v>
      </c>
      <c r="J106" s="13">
        <v>13748280</v>
      </c>
      <c r="K106" s="13">
        <v>1374828</v>
      </c>
      <c r="L106" s="64">
        <v>4</v>
      </c>
    </row>
    <row r="107" spans="2:12" ht="21" customHeight="1" x14ac:dyDescent="0.2">
      <c r="B107" s="9">
        <f t="shared" si="3"/>
        <v>82</v>
      </c>
      <c r="C107" s="32" t="s">
        <v>85</v>
      </c>
      <c r="D107" s="32" t="s">
        <v>238</v>
      </c>
      <c r="E107" s="10" t="s">
        <v>346</v>
      </c>
      <c r="F107" s="33">
        <v>42696</v>
      </c>
      <c r="G107" s="11" t="s">
        <v>347</v>
      </c>
      <c r="H107" s="34" t="str">
        <f t="shared" si="2"/>
        <v>0300466144</v>
      </c>
      <c r="I107" s="12" t="s">
        <v>89</v>
      </c>
      <c r="J107" s="13">
        <v>12616000</v>
      </c>
      <c r="K107" s="13">
        <v>1261600</v>
      </c>
      <c r="L107" s="64">
        <v>4</v>
      </c>
    </row>
    <row r="108" spans="2:12" ht="21" customHeight="1" x14ac:dyDescent="0.2">
      <c r="B108" s="9">
        <f t="shared" si="3"/>
        <v>83</v>
      </c>
      <c r="C108" s="32" t="s">
        <v>85</v>
      </c>
      <c r="D108" s="32" t="s">
        <v>238</v>
      </c>
      <c r="E108" s="10" t="s">
        <v>348</v>
      </c>
      <c r="F108" s="33">
        <v>42693</v>
      </c>
      <c r="G108" s="11" t="s">
        <v>342</v>
      </c>
      <c r="H108" s="34" t="str">
        <f t="shared" si="2"/>
        <v>1100878093</v>
      </c>
      <c r="I108" s="12" t="s">
        <v>89</v>
      </c>
      <c r="J108" s="13">
        <v>18000000</v>
      </c>
      <c r="K108" s="13">
        <v>1800000</v>
      </c>
      <c r="L108" s="64">
        <v>4</v>
      </c>
    </row>
    <row r="109" spans="2:12" ht="21" customHeight="1" x14ac:dyDescent="0.2">
      <c r="B109" s="9">
        <f t="shared" si="3"/>
        <v>84</v>
      </c>
      <c r="C109" s="32" t="s">
        <v>85</v>
      </c>
      <c r="D109" s="32" t="s">
        <v>238</v>
      </c>
      <c r="E109" s="10" t="s">
        <v>349</v>
      </c>
      <c r="F109" s="33">
        <v>42697</v>
      </c>
      <c r="G109" s="11" t="s">
        <v>342</v>
      </c>
      <c r="H109" s="34" t="str">
        <f t="shared" si="2"/>
        <v>1100878093</v>
      </c>
      <c r="I109" s="12" t="s">
        <v>89</v>
      </c>
      <c r="J109" s="13">
        <v>15088500</v>
      </c>
      <c r="K109" s="13">
        <v>1508850</v>
      </c>
      <c r="L109" s="64">
        <v>4</v>
      </c>
    </row>
    <row r="110" spans="2:12" ht="21" customHeight="1" x14ac:dyDescent="0.2">
      <c r="B110" s="9">
        <f t="shared" si="3"/>
        <v>85</v>
      </c>
      <c r="C110" s="32" t="s">
        <v>85</v>
      </c>
      <c r="D110" s="32" t="s">
        <v>238</v>
      </c>
      <c r="E110" s="10" t="s">
        <v>350</v>
      </c>
      <c r="F110" s="33">
        <v>42703</v>
      </c>
      <c r="G110" s="11" t="s">
        <v>351</v>
      </c>
      <c r="H110" s="34" t="str">
        <f t="shared" si="2"/>
        <v>0305811563</v>
      </c>
      <c r="I110" s="12" t="s">
        <v>89</v>
      </c>
      <c r="J110" s="13">
        <v>6018000</v>
      </c>
      <c r="K110" s="13">
        <v>601800</v>
      </c>
      <c r="L110" s="64">
        <v>4</v>
      </c>
    </row>
    <row r="111" spans="2:12" ht="21" customHeight="1" x14ac:dyDescent="0.2">
      <c r="B111" s="9">
        <f t="shared" si="3"/>
        <v>86</v>
      </c>
      <c r="C111" s="32" t="s">
        <v>85</v>
      </c>
      <c r="D111" s="32" t="s">
        <v>238</v>
      </c>
      <c r="E111" s="10" t="s">
        <v>107</v>
      </c>
      <c r="F111" s="33">
        <v>42703</v>
      </c>
      <c r="G111" s="11" t="s">
        <v>242</v>
      </c>
      <c r="H111" s="34" t="str">
        <f t="shared" si="2"/>
        <v>0303173202</v>
      </c>
      <c r="I111" s="12" t="s">
        <v>89</v>
      </c>
      <c r="J111" s="13">
        <v>5599500</v>
      </c>
      <c r="K111" s="13">
        <v>559950</v>
      </c>
      <c r="L111" s="64">
        <v>4</v>
      </c>
    </row>
    <row r="112" spans="2:12" ht="21" customHeight="1" x14ac:dyDescent="0.2">
      <c r="B112" s="9">
        <f t="shared" si="3"/>
        <v>87</v>
      </c>
      <c r="C112" s="32" t="s">
        <v>352</v>
      </c>
      <c r="D112" s="32" t="s">
        <v>238</v>
      </c>
      <c r="E112" s="10" t="s">
        <v>198</v>
      </c>
      <c r="F112" s="33">
        <v>42705</v>
      </c>
      <c r="G112" s="11" t="s">
        <v>342</v>
      </c>
      <c r="H112" s="34" t="str">
        <f t="shared" si="2"/>
        <v>1100878093</v>
      </c>
      <c r="I112" s="12" t="s">
        <v>89</v>
      </c>
      <c r="J112" s="13">
        <v>18000000</v>
      </c>
      <c r="K112" s="13">
        <v>1800000</v>
      </c>
      <c r="L112" s="64">
        <v>4</v>
      </c>
    </row>
    <row r="113" spans="2:12" ht="21" customHeight="1" x14ac:dyDescent="0.2">
      <c r="B113" s="9">
        <f t="shared" si="3"/>
        <v>88</v>
      </c>
      <c r="C113" s="32" t="s">
        <v>353</v>
      </c>
      <c r="D113" s="32" t="s">
        <v>238</v>
      </c>
      <c r="E113" s="10" t="s">
        <v>104</v>
      </c>
      <c r="F113" s="33">
        <v>42706</v>
      </c>
      <c r="G113" s="11" t="s">
        <v>342</v>
      </c>
      <c r="H113" s="34" t="str">
        <f t="shared" si="2"/>
        <v>1100878093</v>
      </c>
      <c r="I113" s="12" t="s">
        <v>89</v>
      </c>
      <c r="J113" s="13">
        <v>12000000</v>
      </c>
      <c r="K113" s="13">
        <v>1200000</v>
      </c>
      <c r="L113" s="64">
        <v>4</v>
      </c>
    </row>
    <row r="114" spans="2:12" ht="21" customHeight="1" x14ac:dyDescent="0.2">
      <c r="B114" s="9">
        <f t="shared" si="3"/>
        <v>89</v>
      </c>
      <c r="C114" s="32" t="s">
        <v>354</v>
      </c>
      <c r="D114" s="32" t="s">
        <v>238</v>
      </c>
      <c r="E114" s="10" t="s">
        <v>355</v>
      </c>
      <c r="F114" s="33">
        <v>42707</v>
      </c>
      <c r="G114" s="11" t="s">
        <v>342</v>
      </c>
      <c r="H114" s="34" t="str">
        <f t="shared" si="2"/>
        <v>1100878093</v>
      </c>
      <c r="I114" s="12" t="s">
        <v>89</v>
      </c>
      <c r="J114" s="13">
        <v>18000000</v>
      </c>
      <c r="K114" s="13">
        <v>1800000</v>
      </c>
      <c r="L114" s="64">
        <v>4</v>
      </c>
    </row>
    <row r="115" spans="2:12" ht="21" customHeight="1" x14ac:dyDescent="0.2">
      <c r="B115" s="9">
        <f t="shared" si="3"/>
        <v>90</v>
      </c>
      <c r="C115" s="32" t="s">
        <v>356</v>
      </c>
      <c r="D115" s="32" t="s">
        <v>238</v>
      </c>
      <c r="E115" s="10" t="s">
        <v>357</v>
      </c>
      <c r="F115" s="33">
        <v>42708</v>
      </c>
      <c r="G115" s="11" t="s">
        <v>339</v>
      </c>
      <c r="H115" s="34" t="str">
        <f t="shared" si="2"/>
        <v>6300249140</v>
      </c>
      <c r="I115" s="12" t="s">
        <v>89</v>
      </c>
      <c r="J115" s="13">
        <v>119805000</v>
      </c>
      <c r="K115" s="13">
        <v>11980500</v>
      </c>
      <c r="L115" s="64">
        <v>4</v>
      </c>
    </row>
    <row r="116" spans="2:12" ht="21" customHeight="1" x14ac:dyDescent="0.2">
      <c r="B116" s="9">
        <f t="shared" si="3"/>
        <v>91</v>
      </c>
      <c r="C116" s="32" t="s">
        <v>358</v>
      </c>
      <c r="D116" s="32" t="s">
        <v>238</v>
      </c>
      <c r="E116" s="10" t="s">
        <v>359</v>
      </c>
      <c r="F116" s="33">
        <v>42709</v>
      </c>
      <c r="G116" s="11" t="s">
        <v>342</v>
      </c>
      <c r="H116" s="34" t="str">
        <f t="shared" si="2"/>
        <v>1100878093</v>
      </c>
      <c r="I116" s="12" t="s">
        <v>89</v>
      </c>
      <c r="J116" s="13">
        <v>18000000</v>
      </c>
      <c r="K116" s="13">
        <v>1800000</v>
      </c>
      <c r="L116" s="64">
        <v>4</v>
      </c>
    </row>
    <row r="117" spans="2:12" ht="21" customHeight="1" x14ac:dyDescent="0.2">
      <c r="B117" s="9">
        <f t="shared" si="3"/>
        <v>92</v>
      </c>
      <c r="C117" s="32" t="s">
        <v>360</v>
      </c>
      <c r="D117" s="32" t="s">
        <v>238</v>
      </c>
      <c r="E117" s="10" t="s">
        <v>361</v>
      </c>
      <c r="F117" s="33">
        <v>42710</v>
      </c>
      <c r="G117" s="11" t="s">
        <v>342</v>
      </c>
      <c r="H117" s="34" t="str">
        <f t="shared" si="2"/>
        <v>1100878093</v>
      </c>
      <c r="I117" s="12" t="s">
        <v>89</v>
      </c>
      <c r="J117" s="13">
        <v>18000000</v>
      </c>
      <c r="K117" s="13">
        <v>1800000</v>
      </c>
      <c r="L117" s="64">
        <v>4</v>
      </c>
    </row>
    <row r="118" spans="2:12" ht="21" customHeight="1" x14ac:dyDescent="0.2">
      <c r="B118" s="9">
        <f t="shared" si="3"/>
        <v>93</v>
      </c>
      <c r="C118" s="32" t="s">
        <v>362</v>
      </c>
      <c r="D118" s="32" t="s">
        <v>238</v>
      </c>
      <c r="E118" s="10" t="s">
        <v>363</v>
      </c>
      <c r="F118" s="33">
        <v>42713</v>
      </c>
      <c r="G118" s="11" t="s">
        <v>364</v>
      </c>
      <c r="H118" s="34" t="str">
        <f t="shared" si="2"/>
        <v>0314103447</v>
      </c>
      <c r="I118" s="12" t="s">
        <v>89</v>
      </c>
      <c r="J118" s="13">
        <v>14160000</v>
      </c>
      <c r="K118" s="13">
        <v>1416000</v>
      </c>
      <c r="L118" s="64">
        <v>4</v>
      </c>
    </row>
    <row r="119" spans="2:12" ht="21" customHeight="1" x14ac:dyDescent="0.2">
      <c r="B119" s="9">
        <f t="shared" si="3"/>
        <v>94</v>
      </c>
      <c r="C119" s="32" t="s">
        <v>365</v>
      </c>
      <c r="D119" s="32" t="s">
        <v>238</v>
      </c>
      <c r="E119" s="10" t="s">
        <v>141</v>
      </c>
      <c r="F119" s="33">
        <v>42713</v>
      </c>
      <c r="G119" s="11" t="s">
        <v>339</v>
      </c>
      <c r="H119" s="34" t="str">
        <f t="shared" si="2"/>
        <v>6300249140</v>
      </c>
      <c r="I119" s="12" t="s">
        <v>89</v>
      </c>
      <c r="J119" s="13">
        <v>72312000</v>
      </c>
      <c r="K119" s="13">
        <v>7231200</v>
      </c>
      <c r="L119" s="64">
        <v>4</v>
      </c>
    </row>
    <row r="120" spans="2:12" ht="21" customHeight="1" x14ac:dyDescent="0.2">
      <c r="B120" s="9">
        <f t="shared" si="3"/>
        <v>95</v>
      </c>
      <c r="C120" s="32" t="s">
        <v>366</v>
      </c>
      <c r="D120" s="32" t="s">
        <v>238</v>
      </c>
      <c r="E120" s="10" t="s">
        <v>210</v>
      </c>
      <c r="F120" s="33">
        <v>42713</v>
      </c>
      <c r="G120" s="11" t="s">
        <v>367</v>
      </c>
      <c r="H120" s="34" t="str">
        <f t="shared" si="2"/>
        <v>1601879764</v>
      </c>
      <c r="I120" s="12" t="s">
        <v>89</v>
      </c>
      <c r="J120" s="13">
        <v>4467000</v>
      </c>
      <c r="K120" s="13">
        <v>446700</v>
      </c>
      <c r="L120" s="64">
        <v>4</v>
      </c>
    </row>
    <row r="121" spans="2:12" ht="21" customHeight="1" x14ac:dyDescent="0.2">
      <c r="B121" s="9">
        <f t="shared" si="3"/>
        <v>96</v>
      </c>
      <c r="C121" s="32" t="s">
        <v>368</v>
      </c>
      <c r="D121" s="32" t="s">
        <v>238</v>
      </c>
      <c r="E121" s="10" t="s">
        <v>369</v>
      </c>
      <c r="F121" s="33">
        <v>42713</v>
      </c>
      <c r="G121" s="11" t="s">
        <v>342</v>
      </c>
      <c r="H121" s="34" t="str">
        <f t="shared" si="2"/>
        <v>1100878093</v>
      </c>
      <c r="I121" s="12" t="s">
        <v>89</v>
      </c>
      <c r="J121" s="13">
        <v>18000000</v>
      </c>
      <c r="K121" s="13">
        <v>1800000</v>
      </c>
      <c r="L121" s="64">
        <v>4</v>
      </c>
    </row>
    <row r="122" spans="2:12" ht="21" customHeight="1" x14ac:dyDescent="0.2">
      <c r="B122" s="9">
        <f t="shared" si="3"/>
        <v>97</v>
      </c>
      <c r="C122" s="32" t="s">
        <v>370</v>
      </c>
      <c r="D122" s="32" t="s">
        <v>238</v>
      </c>
      <c r="E122" s="10" t="s">
        <v>371</v>
      </c>
      <c r="F122" s="33">
        <v>42714</v>
      </c>
      <c r="G122" s="11" t="s">
        <v>342</v>
      </c>
      <c r="H122" s="34" t="str">
        <f t="shared" si="2"/>
        <v>1100878093</v>
      </c>
      <c r="I122" s="12" t="s">
        <v>89</v>
      </c>
      <c r="J122" s="13">
        <v>18000000</v>
      </c>
      <c r="K122" s="13">
        <v>1800000</v>
      </c>
      <c r="L122" s="64">
        <v>4</v>
      </c>
    </row>
    <row r="123" spans="2:12" ht="21" customHeight="1" x14ac:dyDescent="0.2">
      <c r="B123" s="9">
        <f t="shared" si="3"/>
        <v>98</v>
      </c>
      <c r="C123" s="32" t="s">
        <v>372</v>
      </c>
      <c r="D123" s="32" t="s">
        <v>238</v>
      </c>
      <c r="E123" s="10" t="s">
        <v>106</v>
      </c>
      <c r="F123" s="33">
        <v>42715</v>
      </c>
      <c r="G123" s="11" t="s">
        <v>342</v>
      </c>
      <c r="H123" s="34" t="str">
        <f t="shared" si="2"/>
        <v>1100878093</v>
      </c>
      <c r="I123" s="12" t="s">
        <v>89</v>
      </c>
      <c r="J123" s="13">
        <v>18000000</v>
      </c>
      <c r="K123" s="13">
        <v>1800000</v>
      </c>
      <c r="L123" s="64">
        <v>4</v>
      </c>
    </row>
    <row r="124" spans="2:12" ht="21" customHeight="1" x14ac:dyDescent="0.2">
      <c r="B124" s="9">
        <f t="shared" si="3"/>
        <v>99</v>
      </c>
      <c r="C124" s="32" t="s">
        <v>373</v>
      </c>
      <c r="D124" s="32" t="s">
        <v>238</v>
      </c>
      <c r="E124" s="10" t="s">
        <v>374</v>
      </c>
      <c r="F124" s="33">
        <v>42716</v>
      </c>
      <c r="G124" s="11" t="s">
        <v>342</v>
      </c>
      <c r="H124" s="34" t="str">
        <f t="shared" si="2"/>
        <v>1100878093</v>
      </c>
      <c r="I124" s="12" t="s">
        <v>89</v>
      </c>
      <c r="J124" s="13">
        <v>18000000</v>
      </c>
      <c r="K124" s="13">
        <v>1800000</v>
      </c>
      <c r="L124" s="64">
        <v>4</v>
      </c>
    </row>
    <row r="125" spans="2:12" ht="21" customHeight="1" x14ac:dyDescent="0.2">
      <c r="B125" s="9">
        <f t="shared" si="3"/>
        <v>100</v>
      </c>
      <c r="C125" s="32" t="s">
        <v>375</v>
      </c>
      <c r="D125" s="32" t="s">
        <v>238</v>
      </c>
      <c r="E125" s="10" t="s">
        <v>376</v>
      </c>
      <c r="F125" s="33">
        <v>42716</v>
      </c>
      <c r="G125" s="11" t="s">
        <v>256</v>
      </c>
      <c r="H125" s="34" t="str">
        <f t="shared" si="2"/>
        <v>0302020771</v>
      </c>
      <c r="I125" s="12" t="s">
        <v>89</v>
      </c>
      <c r="J125" s="13">
        <v>4462400</v>
      </c>
      <c r="K125" s="13">
        <v>446240</v>
      </c>
      <c r="L125" s="64">
        <v>4</v>
      </c>
    </row>
    <row r="126" spans="2:12" ht="21" customHeight="1" x14ac:dyDescent="0.2">
      <c r="B126" s="9">
        <f t="shared" si="3"/>
        <v>101</v>
      </c>
      <c r="C126" s="32" t="s">
        <v>377</v>
      </c>
      <c r="D126" s="32" t="s">
        <v>238</v>
      </c>
      <c r="E126" s="10" t="s">
        <v>378</v>
      </c>
      <c r="F126" s="33">
        <v>42717</v>
      </c>
      <c r="G126" s="11" t="s">
        <v>242</v>
      </c>
      <c r="H126" s="34" t="str">
        <f t="shared" si="2"/>
        <v>0303173202</v>
      </c>
      <c r="I126" s="12" t="s">
        <v>89</v>
      </c>
      <c r="J126" s="13">
        <v>4046600</v>
      </c>
      <c r="K126" s="13">
        <v>404660</v>
      </c>
      <c r="L126" s="64">
        <v>4</v>
      </c>
    </row>
    <row r="127" spans="2:12" ht="21" customHeight="1" x14ac:dyDescent="0.2">
      <c r="B127" s="9">
        <f t="shared" si="3"/>
        <v>102</v>
      </c>
      <c r="C127" s="32" t="s">
        <v>379</v>
      </c>
      <c r="D127" s="32" t="s">
        <v>238</v>
      </c>
      <c r="E127" s="10" t="s">
        <v>380</v>
      </c>
      <c r="F127" s="33">
        <v>42719</v>
      </c>
      <c r="G127" s="11" t="s">
        <v>381</v>
      </c>
      <c r="H127" s="34" t="str">
        <f t="shared" si="2"/>
        <v>1100780108</v>
      </c>
      <c r="I127" s="12" t="s">
        <v>89</v>
      </c>
      <c r="J127" s="13">
        <v>6902000</v>
      </c>
      <c r="K127" s="13">
        <v>690200</v>
      </c>
      <c r="L127" s="64">
        <v>4</v>
      </c>
    </row>
    <row r="128" spans="2:12" ht="21" customHeight="1" x14ac:dyDescent="0.2">
      <c r="B128" s="9">
        <f t="shared" si="3"/>
        <v>103</v>
      </c>
      <c r="C128" s="32" t="s">
        <v>382</v>
      </c>
      <c r="D128" s="32" t="s">
        <v>238</v>
      </c>
      <c r="E128" s="10" t="s">
        <v>383</v>
      </c>
      <c r="F128" s="33">
        <v>42719</v>
      </c>
      <c r="G128" s="11" t="s">
        <v>342</v>
      </c>
      <c r="H128" s="34" t="str">
        <f t="shared" si="2"/>
        <v>1100878093</v>
      </c>
      <c r="I128" s="12" t="s">
        <v>89</v>
      </c>
      <c r="J128" s="13">
        <v>18000000</v>
      </c>
      <c r="K128" s="13">
        <v>1800000</v>
      </c>
      <c r="L128" s="64">
        <v>4</v>
      </c>
    </row>
    <row r="129" spans="2:12" ht="21" customHeight="1" x14ac:dyDescent="0.2">
      <c r="B129" s="9">
        <f t="shared" si="3"/>
        <v>104</v>
      </c>
      <c r="C129" s="32" t="s">
        <v>384</v>
      </c>
      <c r="D129" s="32" t="s">
        <v>238</v>
      </c>
      <c r="E129" s="10" t="s">
        <v>385</v>
      </c>
      <c r="F129" s="33">
        <v>42720</v>
      </c>
      <c r="G129" s="11" t="s">
        <v>342</v>
      </c>
      <c r="H129" s="34" t="str">
        <f t="shared" si="2"/>
        <v>1100878093</v>
      </c>
      <c r="I129" s="12" t="s">
        <v>89</v>
      </c>
      <c r="J129" s="13">
        <v>18000000</v>
      </c>
      <c r="K129" s="13">
        <v>1800000</v>
      </c>
      <c r="L129" s="64">
        <v>4</v>
      </c>
    </row>
    <row r="130" spans="2:12" ht="21" customHeight="1" x14ac:dyDescent="0.2">
      <c r="B130" s="9">
        <f t="shared" si="3"/>
        <v>105</v>
      </c>
      <c r="C130" s="32" t="s">
        <v>386</v>
      </c>
      <c r="D130" s="32" t="s">
        <v>238</v>
      </c>
      <c r="E130" s="10" t="s">
        <v>387</v>
      </c>
      <c r="F130" s="33">
        <v>42721</v>
      </c>
      <c r="G130" s="11" t="s">
        <v>388</v>
      </c>
      <c r="H130" s="34" t="str">
        <f t="shared" si="2"/>
        <v>0313226291</v>
      </c>
      <c r="I130" s="12" t="s">
        <v>89</v>
      </c>
      <c r="J130" s="13">
        <v>12540510</v>
      </c>
      <c r="K130" s="13">
        <v>1254051</v>
      </c>
      <c r="L130" s="64">
        <v>4</v>
      </c>
    </row>
    <row r="131" spans="2:12" ht="21" customHeight="1" x14ac:dyDescent="0.2">
      <c r="B131" s="9">
        <f t="shared" si="3"/>
        <v>106</v>
      </c>
      <c r="C131" s="32" t="s">
        <v>389</v>
      </c>
      <c r="D131" s="32" t="s">
        <v>238</v>
      </c>
      <c r="E131" s="10" t="s">
        <v>390</v>
      </c>
      <c r="F131" s="33">
        <v>42721</v>
      </c>
      <c r="G131" s="11" t="s">
        <v>388</v>
      </c>
      <c r="H131" s="34" t="str">
        <f t="shared" si="2"/>
        <v>0313226291</v>
      </c>
      <c r="I131" s="12" t="s">
        <v>89</v>
      </c>
      <c r="J131" s="13">
        <v>12049220</v>
      </c>
      <c r="K131" s="13">
        <v>1204922</v>
      </c>
      <c r="L131" s="64">
        <v>4</v>
      </c>
    </row>
    <row r="132" spans="2:12" ht="21" customHeight="1" x14ac:dyDescent="0.2">
      <c r="B132" s="9">
        <f t="shared" si="3"/>
        <v>107</v>
      </c>
      <c r="C132" s="32" t="s">
        <v>391</v>
      </c>
      <c r="D132" s="32" t="s">
        <v>238</v>
      </c>
      <c r="E132" s="10" t="s">
        <v>392</v>
      </c>
      <c r="F132" s="33">
        <v>42721</v>
      </c>
      <c r="G132" s="11" t="s">
        <v>388</v>
      </c>
      <c r="H132" s="34" t="str">
        <f t="shared" si="2"/>
        <v>0313226291</v>
      </c>
      <c r="I132" s="12" t="s">
        <v>89</v>
      </c>
      <c r="J132" s="13">
        <v>1400132</v>
      </c>
      <c r="K132" s="13">
        <v>140013</v>
      </c>
      <c r="L132" s="64">
        <v>4</v>
      </c>
    </row>
    <row r="133" spans="2:12" ht="21" customHeight="1" x14ac:dyDescent="0.2">
      <c r="B133" s="9">
        <f t="shared" si="3"/>
        <v>108</v>
      </c>
      <c r="C133" s="32" t="s">
        <v>393</v>
      </c>
      <c r="D133" s="32" t="s">
        <v>238</v>
      </c>
      <c r="E133" s="10" t="s">
        <v>394</v>
      </c>
      <c r="F133" s="33">
        <v>42721</v>
      </c>
      <c r="G133" s="11" t="s">
        <v>342</v>
      </c>
      <c r="H133" s="34" t="str">
        <f t="shared" si="2"/>
        <v>1100878093</v>
      </c>
      <c r="I133" s="12" t="s">
        <v>89</v>
      </c>
      <c r="J133" s="13">
        <v>18000000</v>
      </c>
      <c r="K133" s="13">
        <v>1800000</v>
      </c>
      <c r="L133" s="64">
        <v>4</v>
      </c>
    </row>
    <row r="134" spans="2:12" ht="21" customHeight="1" x14ac:dyDescent="0.2">
      <c r="B134" s="9">
        <f t="shared" si="3"/>
        <v>109</v>
      </c>
      <c r="C134" s="32" t="s">
        <v>395</v>
      </c>
      <c r="D134" s="32" t="s">
        <v>238</v>
      </c>
      <c r="E134" s="10" t="s">
        <v>396</v>
      </c>
      <c r="F134" s="33">
        <v>42722</v>
      </c>
      <c r="G134" s="11" t="s">
        <v>342</v>
      </c>
      <c r="H134" s="34" t="str">
        <f t="shared" si="2"/>
        <v>1100878093</v>
      </c>
      <c r="I134" s="12" t="s">
        <v>89</v>
      </c>
      <c r="J134" s="13">
        <v>18000000</v>
      </c>
      <c r="K134" s="13">
        <v>1800000</v>
      </c>
      <c r="L134" s="64">
        <v>4</v>
      </c>
    </row>
    <row r="135" spans="2:12" ht="21" customHeight="1" x14ac:dyDescent="0.2">
      <c r="B135" s="9">
        <f t="shared" si="3"/>
        <v>110</v>
      </c>
      <c r="C135" s="32" t="s">
        <v>397</v>
      </c>
      <c r="D135" s="32" t="s">
        <v>238</v>
      </c>
      <c r="E135" s="10" t="s">
        <v>398</v>
      </c>
      <c r="F135" s="33">
        <v>42723</v>
      </c>
      <c r="G135" s="11" t="s">
        <v>342</v>
      </c>
      <c r="H135" s="34" t="str">
        <f t="shared" si="2"/>
        <v>1100878093</v>
      </c>
      <c r="I135" s="12" t="s">
        <v>89</v>
      </c>
      <c r="J135" s="13">
        <v>18000000</v>
      </c>
      <c r="K135" s="13">
        <v>1800000</v>
      </c>
      <c r="L135" s="64">
        <v>4</v>
      </c>
    </row>
    <row r="136" spans="2:12" ht="21" customHeight="1" x14ac:dyDescent="0.2">
      <c r="B136" s="9">
        <f t="shared" si="3"/>
        <v>111</v>
      </c>
      <c r="C136" s="32" t="s">
        <v>399</v>
      </c>
      <c r="D136" s="32" t="s">
        <v>238</v>
      </c>
      <c r="E136" s="10" t="s">
        <v>400</v>
      </c>
      <c r="F136" s="33">
        <v>42724</v>
      </c>
      <c r="G136" s="11" t="s">
        <v>351</v>
      </c>
      <c r="H136" s="34" t="str">
        <f t="shared" si="2"/>
        <v>0305811563</v>
      </c>
      <c r="I136" s="12" t="s">
        <v>89</v>
      </c>
      <c r="J136" s="13">
        <v>5144800</v>
      </c>
      <c r="K136" s="13">
        <v>514480</v>
      </c>
      <c r="L136" s="64">
        <v>4</v>
      </c>
    </row>
    <row r="137" spans="2:12" ht="21" customHeight="1" x14ac:dyDescent="0.2">
      <c r="B137" s="9">
        <f t="shared" si="3"/>
        <v>112</v>
      </c>
      <c r="C137" s="32" t="s">
        <v>401</v>
      </c>
      <c r="D137" s="32" t="s">
        <v>238</v>
      </c>
      <c r="E137" s="10" t="s">
        <v>402</v>
      </c>
      <c r="F137" s="33">
        <v>42724</v>
      </c>
      <c r="G137" s="11" t="s">
        <v>250</v>
      </c>
      <c r="H137" s="34" t="str">
        <f t="shared" si="2"/>
        <v>0306194698</v>
      </c>
      <c r="I137" s="12" t="s">
        <v>89</v>
      </c>
      <c r="J137" s="13">
        <v>2259900</v>
      </c>
      <c r="K137" s="13">
        <v>225990</v>
      </c>
      <c r="L137" s="64">
        <v>4</v>
      </c>
    </row>
    <row r="138" spans="2:12" ht="21" customHeight="1" x14ac:dyDescent="0.2">
      <c r="B138" s="9">
        <f t="shared" si="3"/>
        <v>113</v>
      </c>
      <c r="C138" s="32" t="s">
        <v>403</v>
      </c>
      <c r="D138" s="32" t="s">
        <v>238</v>
      </c>
      <c r="E138" s="10" t="s">
        <v>404</v>
      </c>
      <c r="F138" s="33">
        <v>42724</v>
      </c>
      <c r="G138" s="11" t="s">
        <v>381</v>
      </c>
      <c r="H138" s="34" t="str">
        <f t="shared" si="2"/>
        <v>1100780108</v>
      </c>
      <c r="I138" s="12" t="s">
        <v>89</v>
      </c>
      <c r="J138" s="13">
        <v>1729000</v>
      </c>
      <c r="K138" s="13">
        <v>172900</v>
      </c>
      <c r="L138" s="64">
        <v>4</v>
      </c>
    </row>
    <row r="139" spans="2:12" ht="21" customHeight="1" x14ac:dyDescent="0.2">
      <c r="B139" s="9">
        <f t="shared" si="3"/>
        <v>114</v>
      </c>
      <c r="C139" s="32" t="s">
        <v>405</v>
      </c>
      <c r="D139" s="32" t="s">
        <v>238</v>
      </c>
      <c r="E139" s="10" t="s">
        <v>406</v>
      </c>
      <c r="F139" s="33">
        <v>42724</v>
      </c>
      <c r="G139" s="11" t="s">
        <v>407</v>
      </c>
      <c r="H139" s="34" t="str">
        <f t="shared" si="2"/>
        <v>0311362281</v>
      </c>
      <c r="I139" s="12" t="s">
        <v>89</v>
      </c>
      <c r="J139" s="13">
        <v>2860200</v>
      </c>
      <c r="K139" s="13">
        <v>286020</v>
      </c>
      <c r="L139" s="64">
        <v>4</v>
      </c>
    </row>
    <row r="140" spans="2:12" ht="21" customHeight="1" x14ac:dyDescent="0.2">
      <c r="B140" s="9">
        <f t="shared" si="3"/>
        <v>115</v>
      </c>
      <c r="C140" s="32" t="s">
        <v>408</v>
      </c>
      <c r="D140" s="32" t="s">
        <v>238</v>
      </c>
      <c r="E140" s="10" t="s">
        <v>409</v>
      </c>
      <c r="F140" s="33">
        <v>42724</v>
      </c>
      <c r="G140" s="11" t="s">
        <v>342</v>
      </c>
      <c r="H140" s="34" t="str">
        <f t="shared" si="2"/>
        <v>1100878093</v>
      </c>
      <c r="I140" s="12" t="s">
        <v>89</v>
      </c>
      <c r="J140" s="13">
        <v>18000000</v>
      </c>
      <c r="K140" s="13">
        <v>1800000</v>
      </c>
      <c r="L140" s="64">
        <v>4</v>
      </c>
    </row>
    <row r="141" spans="2:12" ht="21" customHeight="1" x14ac:dyDescent="0.2">
      <c r="B141" s="9">
        <f t="shared" si="3"/>
        <v>116</v>
      </c>
      <c r="C141" s="32" t="s">
        <v>410</v>
      </c>
      <c r="D141" s="32" t="s">
        <v>238</v>
      </c>
      <c r="E141" s="10" t="s">
        <v>411</v>
      </c>
      <c r="F141" s="33">
        <v>42725</v>
      </c>
      <c r="G141" s="11" t="s">
        <v>342</v>
      </c>
      <c r="H141" s="34" t="str">
        <f t="shared" si="2"/>
        <v>1100878093</v>
      </c>
      <c r="I141" s="12" t="s">
        <v>89</v>
      </c>
      <c r="J141" s="13">
        <v>18000000</v>
      </c>
      <c r="K141" s="13">
        <v>1800000</v>
      </c>
      <c r="L141" s="64">
        <v>4</v>
      </c>
    </row>
    <row r="142" spans="2:12" ht="21" customHeight="1" x14ac:dyDescent="0.2">
      <c r="B142" s="9">
        <f t="shared" si="3"/>
        <v>117</v>
      </c>
      <c r="C142" s="32" t="s">
        <v>412</v>
      </c>
      <c r="D142" s="32" t="s">
        <v>238</v>
      </c>
      <c r="E142" s="10" t="s">
        <v>413</v>
      </c>
      <c r="F142" s="33">
        <v>42726</v>
      </c>
      <c r="G142" s="11" t="s">
        <v>244</v>
      </c>
      <c r="H142" s="34" t="str">
        <f t="shared" si="2"/>
        <v>1201062551</v>
      </c>
      <c r="I142" s="12" t="s">
        <v>89</v>
      </c>
      <c r="J142" s="13">
        <v>13504300</v>
      </c>
      <c r="K142" s="13">
        <v>1350430</v>
      </c>
      <c r="L142" s="64">
        <v>4</v>
      </c>
    </row>
    <row r="143" spans="2:12" ht="21" customHeight="1" x14ac:dyDescent="0.2">
      <c r="B143" s="9">
        <f t="shared" si="3"/>
        <v>118</v>
      </c>
      <c r="C143" s="32" t="s">
        <v>414</v>
      </c>
      <c r="D143" s="32" t="s">
        <v>238</v>
      </c>
      <c r="E143" s="10" t="s">
        <v>415</v>
      </c>
      <c r="F143" s="33">
        <v>42726</v>
      </c>
      <c r="G143" s="11" t="s">
        <v>244</v>
      </c>
      <c r="H143" s="34" t="str">
        <f t="shared" si="2"/>
        <v>1201062551</v>
      </c>
      <c r="I143" s="12" t="s">
        <v>89</v>
      </c>
      <c r="J143" s="13">
        <v>9572200</v>
      </c>
      <c r="K143" s="13">
        <v>957220</v>
      </c>
      <c r="L143" s="64">
        <v>4</v>
      </c>
    </row>
    <row r="144" spans="2:12" ht="21" customHeight="1" x14ac:dyDescent="0.2">
      <c r="B144" s="9">
        <f t="shared" si="3"/>
        <v>119</v>
      </c>
      <c r="C144" s="32" t="s">
        <v>416</v>
      </c>
      <c r="D144" s="32" t="s">
        <v>238</v>
      </c>
      <c r="E144" s="10" t="s">
        <v>417</v>
      </c>
      <c r="F144" s="33">
        <v>42726</v>
      </c>
      <c r="G144" s="11" t="s">
        <v>244</v>
      </c>
      <c r="H144" s="34" t="str">
        <f t="shared" si="2"/>
        <v>1201062551</v>
      </c>
      <c r="I144" s="12" t="s">
        <v>89</v>
      </c>
      <c r="J144" s="13">
        <v>5441630</v>
      </c>
      <c r="K144" s="13">
        <v>544163</v>
      </c>
      <c r="L144" s="64">
        <v>4</v>
      </c>
    </row>
    <row r="145" spans="2:12" ht="21" customHeight="1" x14ac:dyDescent="0.2">
      <c r="B145" s="9">
        <f t="shared" si="3"/>
        <v>120</v>
      </c>
      <c r="C145" s="32" t="s">
        <v>418</v>
      </c>
      <c r="D145" s="32" t="s">
        <v>238</v>
      </c>
      <c r="E145" s="10" t="s">
        <v>419</v>
      </c>
      <c r="F145" s="33">
        <v>42726</v>
      </c>
      <c r="G145" s="11" t="s">
        <v>244</v>
      </c>
      <c r="H145" s="34" t="str">
        <f t="shared" si="2"/>
        <v>1201062551</v>
      </c>
      <c r="I145" s="12" t="s">
        <v>89</v>
      </c>
      <c r="J145" s="13">
        <v>6032490</v>
      </c>
      <c r="K145" s="13">
        <v>603249</v>
      </c>
      <c r="L145" s="64">
        <v>4</v>
      </c>
    </row>
    <row r="146" spans="2:12" ht="21" customHeight="1" x14ac:dyDescent="0.2">
      <c r="B146" s="9">
        <f t="shared" si="3"/>
        <v>121</v>
      </c>
      <c r="C146" s="32" t="s">
        <v>420</v>
      </c>
      <c r="D146" s="32" t="s">
        <v>238</v>
      </c>
      <c r="E146" s="10" t="s">
        <v>421</v>
      </c>
      <c r="F146" s="33">
        <v>42726</v>
      </c>
      <c r="G146" s="11" t="s">
        <v>242</v>
      </c>
      <c r="H146" s="34" t="str">
        <f t="shared" si="2"/>
        <v>0303173202</v>
      </c>
      <c r="I146" s="12" t="s">
        <v>89</v>
      </c>
      <c r="J146" s="13">
        <v>14505312</v>
      </c>
      <c r="K146" s="13">
        <v>1450531</v>
      </c>
      <c r="L146" s="64">
        <v>4</v>
      </c>
    </row>
    <row r="147" spans="2:12" ht="21" customHeight="1" x14ac:dyDescent="0.2">
      <c r="B147" s="9">
        <f t="shared" si="3"/>
        <v>122</v>
      </c>
      <c r="C147" s="32" t="s">
        <v>422</v>
      </c>
      <c r="D147" s="32" t="s">
        <v>238</v>
      </c>
      <c r="E147" s="10" t="s">
        <v>102</v>
      </c>
      <c r="F147" s="33">
        <v>42726</v>
      </c>
      <c r="G147" s="11" t="s">
        <v>342</v>
      </c>
      <c r="H147" s="34" t="str">
        <f t="shared" si="2"/>
        <v>1100878093</v>
      </c>
      <c r="I147" s="12" t="s">
        <v>89</v>
      </c>
      <c r="J147" s="13">
        <v>4125000</v>
      </c>
      <c r="K147" s="13">
        <v>412500</v>
      </c>
      <c r="L147" s="64">
        <v>4</v>
      </c>
    </row>
    <row r="148" spans="2:12" ht="21" customHeight="1" x14ac:dyDescent="0.2">
      <c r="B148" s="9">
        <f t="shared" si="3"/>
        <v>123</v>
      </c>
      <c r="C148" s="32" t="s">
        <v>423</v>
      </c>
      <c r="D148" s="32" t="s">
        <v>238</v>
      </c>
      <c r="E148" s="10" t="s">
        <v>424</v>
      </c>
      <c r="F148" s="33">
        <v>42727</v>
      </c>
      <c r="G148" s="11" t="s">
        <v>342</v>
      </c>
      <c r="H148" s="34" t="str">
        <f t="shared" si="2"/>
        <v>1100878093</v>
      </c>
      <c r="I148" s="12" t="s">
        <v>89</v>
      </c>
      <c r="J148" s="13">
        <v>18000000</v>
      </c>
      <c r="K148" s="13">
        <v>1800000</v>
      </c>
      <c r="L148" s="64">
        <v>4</v>
      </c>
    </row>
    <row r="149" spans="2:12" ht="21" customHeight="1" x14ac:dyDescent="0.2">
      <c r="B149" s="9">
        <f t="shared" si="3"/>
        <v>124</v>
      </c>
      <c r="C149" s="32" t="s">
        <v>425</v>
      </c>
      <c r="D149" s="32" t="s">
        <v>238</v>
      </c>
      <c r="E149" s="10" t="s">
        <v>426</v>
      </c>
      <c r="F149" s="33">
        <v>42728</v>
      </c>
      <c r="G149" s="11" t="s">
        <v>339</v>
      </c>
      <c r="H149" s="34" t="str">
        <f t="shared" si="2"/>
        <v>6300249140</v>
      </c>
      <c r="I149" s="12" t="s">
        <v>89</v>
      </c>
      <c r="J149" s="13">
        <v>23792400</v>
      </c>
      <c r="K149" s="13">
        <v>2379240</v>
      </c>
      <c r="L149" s="64">
        <v>4</v>
      </c>
    </row>
    <row r="150" spans="2:12" ht="21" customHeight="1" x14ac:dyDescent="0.2">
      <c r="B150" s="9">
        <f t="shared" si="3"/>
        <v>125</v>
      </c>
      <c r="C150" s="32" t="s">
        <v>427</v>
      </c>
      <c r="D150" s="32" t="s">
        <v>238</v>
      </c>
      <c r="E150" s="10" t="s">
        <v>428</v>
      </c>
      <c r="F150" s="33">
        <v>42728</v>
      </c>
      <c r="G150" s="11" t="s">
        <v>342</v>
      </c>
      <c r="H150" s="34" t="str">
        <f t="shared" si="2"/>
        <v>1100878093</v>
      </c>
      <c r="I150" s="12" t="s">
        <v>89</v>
      </c>
      <c r="J150" s="13">
        <v>18000000</v>
      </c>
      <c r="K150" s="13">
        <v>1800000</v>
      </c>
      <c r="L150" s="64">
        <v>4</v>
      </c>
    </row>
    <row r="151" spans="2:12" ht="21" customHeight="1" x14ac:dyDescent="0.2">
      <c r="B151" s="9">
        <f t="shared" si="3"/>
        <v>126</v>
      </c>
      <c r="C151" s="32" t="s">
        <v>429</v>
      </c>
      <c r="D151" s="32" t="s">
        <v>238</v>
      </c>
      <c r="E151" s="10" t="s">
        <v>105</v>
      </c>
      <c r="F151" s="33">
        <v>42729</v>
      </c>
      <c r="G151" s="11" t="s">
        <v>430</v>
      </c>
      <c r="H151" s="34" t="str">
        <f t="shared" si="2"/>
        <v>1601265958</v>
      </c>
      <c r="I151" s="12" t="s">
        <v>89</v>
      </c>
      <c r="J151" s="13">
        <v>10379000</v>
      </c>
      <c r="K151" s="13">
        <v>1037900</v>
      </c>
      <c r="L151" s="64">
        <v>4</v>
      </c>
    </row>
    <row r="152" spans="2:12" ht="21" customHeight="1" x14ac:dyDescent="0.2">
      <c r="B152" s="9">
        <f t="shared" si="3"/>
        <v>127</v>
      </c>
      <c r="C152" s="32" t="s">
        <v>431</v>
      </c>
      <c r="D152" s="32" t="s">
        <v>238</v>
      </c>
      <c r="E152" s="10" t="s">
        <v>432</v>
      </c>
      <c r="F152" s="33">
        <v>42729</v>
      </c>
      <c r="G152" s="11" t="s">
        <v>342</v>
      </c>
      <c r="H152" s="34" t="str">
        <f t="shared" si="2"/>
        <v>1100878093</v>
      </c>
      <c r="I152" s="12" t="s">
        <v>89</v>
      </c>
      <c r="J152" s="13">
        <v>18000000</v>
      </c>
      <c r="K152" s="13">
        <v>1800000</v>
      </c>
      <c r="L152" s="64">
        <v>4</v>
      </c>
    </row>
    <row r="153" spans="2:12" ht="21" customHeight="1" x14ac:dyDescent="0.2">
      <c r="B153" s="9">
        <f t="shared" si="3"/>
        <v>128</v>
      </c>
      <c r="C153" s="32" t="s">
        <v>433</v>
      </c>
      <c r="D153" s="32" t="s">
        <v>238</v>
      </c>
      <c r="E153" s="10" t="s">
        <v>434</v>
      </c>
      <c r="F153" s="33">
        <v>42730</v>
      </c>
      <c r="G153" s="11" t="s">
        <v>342</v>
      </c>
      <c r="H153" s="34" t="str">
        <f t="shared" si="2"/>
        <v>1100878093</v>
      </c>
      <c r="I153" s="12" t="s">
        <v>89</v>
      </c>
      <c r="J153" s="13">
        <v>9000000</v>
      </c>
      <c r="K153" s="13">
        <v>900000</v>
      </c>
      <c r="L153" s="64">
        <v>4</v>
      </c>
    </row>
    <row r="154" spans="2:12" ht="21" customHeight="1" x14ac:dyDescent="0.2">
      <c r="B154" s="9">
        <f t="shared" si="3"/>
        <v>129</v>
      </c>
      <c r="C154" s="32" t="s">
        <v>435</v>
      </c>
      <c r="D154" s="32" t="s">
        <v>238</v>
      </c>
      <c r="E154" s="10" t="s">
        <v>108</v>
      </c>
      <c r="F154" s="33">
        <v>42731</v>
      </c>
      <c r="G154" s="11" t="s">
        <v>342</v>
      </c>
      <c r="H154" s="34" t="str">
        <f t="shared" ref="H154:H162" si="4">IF(ISNA(VLOOKUP(G154,DSBR,2,0)),"",VLOOKUP(G154,DSBR,2,0))</f>
        <v>1100878093</v>
      </c>
      <c r="I154" s="12" t="s">
        <v>89</v>
      </c>
      <c r="J154" s="13">
        <v>10350000</v>
      </c>
      <c r="K154" s="13">
        <v>1035000</v>
      </c>
      <c r="L154" s="64">
        <v>4</v>
      </c>
    </row>
    <row r="155" spans="2:12" ht="21" customHeight="1" x14ac:dyDescent="0.2">
      <c r="B155" s="9">
        <f t="shared" ref="B155:B162" si="5">IF(G155&lt;&gt;"",ROW()-25,"")</f>
        <v>130</v>
      </c>
      <c r="C155" s="32" t="s">
        <v>436</v>
      </c>
      <c r="D155" s="32" t="s">
        <v>238</v>
      </c>
      <c r="E155" s="10" t="s">
        <v>437</v>
      </c>
      <c r="F155" s="33">
        <v>42732</v>
      </c>
      <c r="G155" s="11" t="s">
        <v>342</v>
      </c>
      <c r="H155" s="34" t="str">
        <f t="shared" si="4"/>
        <v>1100878093</v>
      </c>
      <c r="I155" s="12" t="s">
        <v>89</v>
      </c>
      <c r="J155" s="13">
        <v>15225000</v>
      </c>
      <c r="K155" s="13">
        <v>1522500</v>
      </c>
      <c r="L155" s="64">
        <v>4</v>
      </c>
    </row>
    <row r="156" spans="2:12" ht="21" customHeight="1" x14ac:dyDescent="0.2">
      <c r="B156" s="9">
        <f t="shared" si="5"/>
        <v>131</v>
      </c>
      <c r="C156" s="32" t="s">
        <v>438</v>
      </c>
      <c r="D156" s="32" t="s">
        <v>238</v>
      </c>
      <c r="E156" s="10" t="s">
        <v>439</v>
      </c>
      <c r="F156" s="33">
        <v>42732</v>
      </c>
      <c r="G156" s="11" t="s">
        <v>440</v>
      </c>
      <c r="H156" s="34" t="str">
        <f t="shared" si="4"/>
        <v>0310228188</v>
      </c>
      <c r="I156" s="12" t="s">
        <v>89</v>
      </c>
      <c r="J156" s="13">
        <v>2632000</v>
      </c>
      <c r="K156" s="13">
        <v>263200</v>
      </c>
      <c r="L156" s="64">
        <v>4</v>
      </c>
    </row>
    <row r="157" spans="2:12" ht="21" customHeight="1" x14ac:dyDescent="0.2">
      <c r="B157" s="9">
        <f t="shared" si="5"/>
        <v>132</v>
      </c>
      <c r="C157" s="32" t="s">
        <v>441</v>
      </c>
      <c r="D157" s="32" t="s">
        <v>238</v>
      </c>
      <c r="E157" s="10" t="s">
        <v>442</v>
      </c>
      <c r="F157" s="33">
        <v>42732</v>
      </c>
      <c r="G157" s="11" t="s">
        <v>256</v>
      </c>
      <c r="H157" s="34" t="str">
        <f t="shared" si="4"/>
        <v>0302020771</v>
      </c>
      <c r="I157" s="12" t="s">
        <v>89</v>
      </c>
      <c r="J157" s="13">
        <v>2696100</v>
      </c>
      <c r="K157" s="13">
        <v>269610</v>
      </c>
      <c r="L157" s="64">
        <v>4</v>
      </c>
    </row>
    <row r="158" spans="2:12" ht="21" customHeight="1" x14ac:dyDescent="0.2">
      <c r="B158" s="9">
        <f t="shared" si="5"/>
        <v>133</v>
      </c>
      <c r="C158" s="32" t="s">
        <v>443</v>
      </c>
      <c r="D158" s="32" t="s">
        <v>238</v>
      </c>
      <c r="E158" s="10" t="s">
        <v>444</v>
      </c>
      <c r="F158" s="33">
        <v>42732</v>
      </c>
      <c r="G158" s="11" t="s">
        <v>388</v>
      </c>
      <c r="H158" s="34" t="str">
        <f t="shared" si="4"/>
        <v>0313226291</v>
      </c>
      <c r="I158" s="12" t="s">
        <v>89</v>
      </c>
      <c r="J158" s="13">
        <v>11506064</v>
      </c>
      <c r="K158" s="13">
        <v>1150606</v>
      </c>
      <c r="L158" s="64">
        <v>4</v>
      </c>
    </row>
    <row r="159" spans="2:12" ht="21" customHeight="1" x14ac:dyDescent="0.2">
      <c r="B159" s="9">
        <f t="shared" si="5"/>
        <v>134</v>
      </c>
      <c r="C159" s="32" t="s">
        <v>445</v>
      </c>
      <c r="D159" s="32" t="s">
        <v>238</v>
      </c>
      <c r="E159" s="10" t="s">
        <v>446</v>
      </c>
      <c r="F159" s="33">
        <v>42733</v>
      </c>
      <c r="G159" s="11" t="s">
        <v>447</v>
      </c>
      <c r="H159" s="34" t="str">
        <f t="shared" si="4"/>
        <v>0300627384</v>
      </c>
      <c r="I159" s="12" t="s">
        <v>89</v>
      </c>
      <c r="J159" s="13">
        <v>2925000</v>
      </c>
      <c r="K159" s="13">
        <v>292500</v>
      </c>
      <c r="L159" s="64">
        <v>4</v>
      </c>
    </row>
    <row r="160" spans="2:12" ht="21" customHeight="1" x14ac:dyDescent="0.2">
      <c r="B160" s="9">
        <f t="shared" si="5"/>
        <v>135</v>
      </c>
      <c r="C160" s="32" t="s">
        <v>448</v>
      </c>
      <c r="D160" s="32" t="s">
        <v>238</v>
      </c>
      <c r="E160" s="10" t="s">
        <v>449</v>
      </c>
      <c r="F160" s="33">
        <v>42734</v>
      </c>
      <c r="G160" s="11" t="s">
        <v>274</v>
      </c>
      <c r="H160" s="34" t="str">
        <f t="shared" si="4"/>
        <v>0311674668</v>
      </c>
      <c r="I160" s="12" t="s">
        <v>89</v>
      </c>
      <c r="J160" s="13">
        <v>5775000</v>
      </c>
      <c r="K160" s="13">
        <v>577500</v>
      </c>
      <c r="L160" s="64">
        <v>4</v>
      </c>
    </row>
    <row r="161" spans="2:12" ht="21" customHeight="1" x14ac:dyDescent="0.2">
      <c r="B161" s="9">
        <f t="shared" si="5"/>
        <v>136</v>
      </c>
      <c r="C161" s="32" t="s">
        <v>450</v>
      </c>
      <c r="D161" s="32" t="s">
        <v>238</v>
      </c>
      <c r="E161" s="10" t="s">
        <v>451</v>
      </c>
      <c r="F161" s="33">
        <v>42734</v>
      </c>
      <c r="G161" s="11" t="s">
        <v>452</v>
      </c>
      <c r="H161" s="34" t="str">
        <f t="shared" si="4"/>
        <v>0311463667</v>
      </c>
      <c r="I161" s="12" t="s">
        <v>89</v>
      </c>
      <c r="J161" s="13">
        <v>33738260</v>
      </c>
      <c r="K161" s="13">
        <v>3373826</v>
      </c>
      <c r="L161" s="64">
        <v>4</v>
      </c>
    </row>
    <row r="162" spans="2:12" ht="21" customHeight="1" x14ac:dyDescent="0.2">
      <c r="B162" s="9">
        <f t="shared" si="5"/>
        <v>137</v>
      </c>
      <c r="C162" s="32" t="s">
        <v>453</v>
      </c>
      <c r="D162" s="32" t="s">
        <v>238</v>
      </c>
      <c r="E162" s="10" t="s">
        <v>454</v>
      </c>
      <c r="F162" s="33">
        <v>43100</v>
      </c>
      <c r="G162" s="11" t="s">
        <v>246</v>
      </c>
      <c r="H162" s="34" t="str">
        <f t="shared" si="4"/>
        <v>1101396102</v>
      </c>
      <c r="I162" s="12" t="s">
        <v>89</v>
      </c>
      <c r="J162" s="13">
        <v>29651200</v>
      </c>
      <c r="K162" s="13">
        <v>2965120</v>
      </c>
      <c r="L162" s="64">
        <v>4</v>
      </c>
    </row>
    <row r="163" spans="2:12" ht="21" customHeight="1" x14ac:dyDescent="0.2">
      <c r="B163" s="9"/>
      <c r="C163" s="32"/>
      <c r="D163" s="32"/>
      <c r="E163" s="10"/>
      <c r="F163" s="33"/>
      <c r="G163" s="11"/>
      <c r="H163" s="34"/>
      <c r="I163" s="12"/>
      <c r="J163" s="13"/>
      <c r="K163" s="13"/>
      <c r="L163" s="14"/>
    </row>
    <row r="164" spans="2:12" s="22" customFormat="1" ht="21" customHeight="1" x14ac:dyDescent="0.2">
      <c r="B164" s="28" t="s">
        <v>11</v>
      </c>
      <c r="C164" s="30"/>
      <c r="D164" s="30"/>
      <c r="E164" s="30"/>
      <c r="F164" s="30"/>
      <c r="G164" s="28"/>
      <c r="H164" s="35"/>
      <c r="I164" s="28"/>
      <c r="J164" s="29">
        <f>SUBTOTAL(9,J26:J163)</f>
        <v>1727712897</v>
      </c>
      <c r="K164" s="29">
        <f>SUBTOTAL(9,K26:K163)</f>
        <v>172771288</v>
      </c>
      <c r="L164" s="30"/>
    </row>
    <row r="165" spans="2:12" ht="21" hidden="1" customHeight="1" x14ac:dyDescent="0.2"/>
    <row r="166" spans="2:12" ht="21" customHeight="1" x14ac:dyDescent="0.2">
      <c r="B166" s="131" t="s">
        <v>40</v>
      </c>
      <c r="C166" s="132"/>
      <c r="D166" s="132"/>
      <c r="E166" s="132"/>
      <c r="F166" s="132"/>
      <c r="G166" s="132"/>
      <c r="H166" s="132"/>
      <c r="I166" s="132"/>
      <c r="J166" s="20"/>
      <c r="K166" s="20"/>
      <c r="L166" s="25"/>
    </row>
    <row r="167" spans="2:12" ht="21" customHeight="1" x14ac:dyDescent="0.2">
      <c r="B167" s="8"/>
      <c r="C167" s="8"/>
      <c r="D167" s="8"/>
      <c r="E167" s="8"/>
      <c r="F167" s="5"/>
      <c r="G167" s="8"/>
      <c r="H167" s="2"/>
      <c r="I167" s="8"/>
      <c r="J167" s="7"/>
      <c r="K167" s="7"/>
      <c r="L167" s="8"/>
    </row>
    <row r="168" spans="2:12" s="22" customFormat="1" ht="21" customHeight="1" x14ac:dyDescent="0.2">
      <c r="B168" s="23" t="s">
        <v>11</v>
      </c>
      <c r="C168" s="23"/>
      <c r="D168" s="23"/>
      <c r="E168" s="23"/>
      <c r="F168" s="23"/>
      <c r="G168" s="23"/>
      <c r="H168" s="23"/>
      <c r="I168" s="23"/>
      <c r="J168" s="24"/>
      <c r="K168" s="24"/>
      <c r="L168" s="23"/>
    </row>
    <row r="169" spans="2:12" x14ac:dyDescent="0.2">
      <c r="C169" s="16"/>
      <c r="D169" s="16"/>
      <c r="E169" s="16"/>
      <c r="F169" s="16" t="s">
        <v>119</v>
      </c>
      <c r="G169" s="16"/>
      <c r="H169" s="88">
        <f>J164</f>
        <v>1727712897</v>
      </c>
      <c r="I169" s="16"/>
      <c r="L169" s="16"/>
    </row>
    <row r="170" spans="2:12" x14ac:dyDescent="0.2">
      <c r="C170" s="16"/>
      <c r="D170" s="16"/>
      <c r="E170" s="16"/>
      <c r="F170" s="16" t="s">
        <v>120</v>
      </c>
      <c r="G170" s="16"/>
      <c r="H170" s="88">
        <f>K164</f>
        <v>172771288</v>
      </c>
      <c r="I170" s="16"/>
      <c r="L170" s="16"/>
    </row>
    <row r="171" spans="2:12" ht="8.25" customHeight="1" x14ac:dyDescent="0.2">
      <c r="B171" s="31"/>
      <c r="C171" s="31"/>
      <c r="D171" s="16"/>
      <c r="E171" s="16"/>
      <c r="F171" s="16"/>
      <c r="G171" s="16"/>
      <c r="H171" s="16"/>
      <c r="I171" s="16"/>
      <c r="L171" s="16"/>
    </row>
    <row r="172" spans="2:12" x14ac:dyDescent="0.2">
      <c r="B172" s="31"/>
      <c r="C172" s="31"/>
      <c r="D172" s="16"/>
      <c r="E172" s="16"/>
      <c r="F172" s="16"/>
      <c r="G172" s="16"/>
      <c r="H172" s="16"/>
      <c r="I172" s="36" t="str">
        <f>"Bình Dương, "&amp;IF($N$14=1,"Ngày 31 Tháng 03  ",IF($N$14=2,"Ngày 30 Tháng 06  ",IF($N$14=3,"Ngày 30 Tháng 09  ",IF($N$14=4,"Ngày 31 Tháng 12  "))))&amp;"Năm  "&amp;YEAR(F26)</f>
        <v>Bình Dương, Ngày 31 Tháng 12  Năm  2016</v>
      </c>
    </row>
    <row r="173" spans="2:12" x14ac:dyDescent="0.2">
      <c r="B173" s="16"/>
      <c r="C173" s="16"/>
      <c r="D173" s="16"/>
      <c r="E173" s="16"/>
      <c r="F173" s="16"/>
      <c r="G173" s="16"/>
      <c r="H173" s="16"/>
      <c r="I173" s="36" t="s">
        <v>15</v>
      </c>
    </row>
    <row r="174" spans="2:12" x14ac:dyDescent="0.2">
      <c r="B174" s="16"/>
      <c r="C174" s="16"/>
      <c r="D174" s="16"/>
      <c r="E174" s="16"/>
      <c r="F174" s="16"/>
      <c r="G174" s="16"/>
      <c r="H174" s="16"/>
      <c r="I174" s="36" t="s">
        <v>16</v>
      </c>
    </row>
    <row r="175" spans="2:12" x14ac:dyDescent="0.2">
      <c r="B175" s="16"/>
      <c r="C175" s="16"/>
      <c r="D175" s="16"/>
      <c r="E175" s="16"/>
      <c r="F175" s="16"/>
      <c r="G175" s="16"/>
      <c r="H175" s="16"/>
      <c r="I175" s="36" t="s">
        <v>17</v>
      </c>
    </row>
    <row r="176" spans="2:12" x14ac:dyDescent="0.2">
      <c r="B176" s="16"/>
      <c r="C176" s="16"/>
      <c r="D176" s="16"/>
      <c r="E176" s="16"/>
      <c r="F176" s="16"/>
      <c r="G176" s="16"/>
      <c r="H176" s="16"/>
      <c r="I176" s="16"/>
      <c r="L176" s="16"/>
    </row>
  </sheetData>
  <autoFilter ref="A25:N162"/>
  <mergeCells count="17">
    <mergeCell ref="B4:L4"/>
    <mergeCell ref="B5:L5"/>
    <mergeCell ref="B6:L6"/>
    <mergeCell ref="B7:L7"/>
    <mergeCell ref="B16:I16"/>
    <mergeCell ref="B19:I19"/>
    <mergeCell ref="B22:I22"/>
    <mergeCell ref="B166:I166"/>
    <mergeCell ref="B11:L11"/>
    <mergeCell ref="B12:B14"/>
    <mergeCell ref="C12:F13"/>
    <mergeCell ref="G12:G14"/>
    <mergeCell ref="H12:H14"/>
    <mergeCell ref="I12:I14"/>
    <mergeCell ref="J12:J14"/>
    <mergeCell ref="K12:K14"/>
    <mergeCell ref="L12:L14"/>
  </mergeCells>
  <printOptions horizontalCentered="1"/>
  <pageMargins left="0" right="0" top="0" bottom="0" header="0" footer="0"/>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topLeftCell="A22" zoomScale="90" zoomScaleNormal="90" workbookViewId="0">
      <selection activeCell="R6" sqref="R6"/>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41" t="s">
        <v>32</v>
      </c>
      <c r="C2" s="142"/>
      <c r="D2" s="142"/>
      <c r="E2" s="142"/>
      <c r="F2" s="142"/>
      <c r="G2" s="142"/>
      <c r="H2" s="142"/>
      <c r="I2" s="142"/>
      <c r="J2" s="142"/>
      <c r="K2" s="142"/>
      <c r="L2" s="142"/>
      <c r="M2" s="142"/>
      <c r="N2" s="142"/>
      <c r="O2" s="142"/>
      <c r="P2" s="143"/>
      <c r="R2" s="11" t="s">
        <v>244</v>
      </c>
      <c r="S2" s="94" t="s">
        <v>455</v>
      </c>
    </row>
    <row r="3" spans="2:19" x14ac:dyDescent="0.25">
      <c r="B3" s="144" t="s">
        <v>33</v>
      </c>
      <c r="C3" s="145"/>
      <c r="D3" s="145"/>
      <c r="E3" s="145"/>
      <c r="F3" s="145"/>
      <c r="G3" s="145"/>
      <c r="H3" s="145"/>
      <c r="I3" s="145"/>
      <c r="J3" s="145"/>
      <c r="K3" s="145"/>
      <c r="L3" s="145"/>
      <c r="M3" s="145"/>
      <c r="N3" s="145"/>
      <c r="O3" s="145"/>
      <c r="P3" s="146"/>
      <c r="R3" s="11" t="s">
        <v>274</v>
      </c>
      <c r="S3" s="94" t="s">
        <v>456</v>
      </c>
    </row>
    <row r="4" spans="2:19" x14ac:dyDescent="0.25">
      <c r="B4" s="95"/>
      <c r="C4" s="138" t="s">
        <v>34</v>
      </c>
      <c r="D4" s="138"/>
      <c r="E4" s="138"/>
      <c r="F4" s="138"/>
      <c r="G4" s="138"/>
      <c r="H4" s="138"/>
      <c r="I4" s="138"/>
      <c r="J4" s="138"/>
      <c r="K4" s="138"/>
      <c r="L4" s="138"/>
      <c r="M4" s="138"/>
      <c r="N4" s="138"/>
      <c r="O4" s="138"/>
      <c r="P4" s="147"/>
      <c r="R4" s="11" t="s">
        <v>263</v>
      </c>
      <c r="S4" s="94" t="s">
        <v>457</v>
      </c>
    </row>
    <row r="5" spans="2:19" x14ac:dyDescent="0.25">
      <c r="B5" s="95"/>
      <c r="C5" s="138" t="s">
        <v>41</v>
      </c>
      <c r="D5" s="138"/>
      <c r="E5" s="138"/>
      <c r="F5" s="138"/>
      <c r="G5" s="138"/>
      <c r="H5" s="138"/>
      <c r="I5" s="138"/>
      <c r="J5" s="138"/>
      <c r="K5" s="138"/>
      <c r="L5" s="138"/>
      <c r="M5" s="138"/>
      <c r="N5" s="138"/>
      <c r="O5" s="138"/>
      <c r="P5" s="147"/>
      <c r="R5" s="11" t="s">
        <v>270</v>
      </c>
      <c r="S5" s="94" t="s">
        <v>458</v>
      </c>
    </row>
    <row r="6" spans="2:19" x14ac:dyDescent="0.25">
      <c r="B6" s="95"/>
      <c r="C6" s="96"/>
      <c r="D6" s="138" t="s">
        <v>10</v>
      </c>
      <c r="E6" s="139"/>
      <c r="F6" s="139"/>
      <c r="G6" s="139"/>
      <c r="H6" s="139"/>
      <c r="I6" s="139"/>
      <c r="J6" s="139"/>
      <c r="K6" s="139"/>
      <c r="L6" s="139"/>
      <c r="M6" s="139"/>
      <c r="N6" s="139"/>
      <c r="O6" s="139"/>
      <c r="P6" s="140"/>
      <c r="R6" s="11" t="s">
        <v>351</v>
      </c>
      <c r="S6" s="94" t="s">
        <v>459</v>
      </c>
    </row>
    <row r="7" spans="2:19" x14ac:dyDescent="0.25">
      <c r="B7" s="95"/>
      <c r="C7" s="96"/>
      <c r="D7" s="138" t="s">
        <v>12</v>
      </c>
      <c r="E7" s="139"/>
      <c r="F7" s="139"/>
      <c r="G7" s="139"/>
      <c r="H7" s="139"/>
      <c r="I7" s="139"/>
      <c r="J7" s="139"/>
      <c r="K7" s="139"/>
      <c r="L7" s="139"/>
      <c r="M7" s="139"/>
      <c r="N7" s="139"/>
      <c r="O7" s="139"/>
      <c r="P7" s="140"/>
      <c r="R7" s="11" t="s">
        <v>250</v>
      </c>
      <c r="S7" s="94" t="s">
        <v>460</v>
      </c>
    </row>
    <row r="8" spans="2:19" x14ac:dyDescent="0.25">
      <c r="B8" s="95"/>
      <c r="C8" s="96"/>
      <c r="D8" s="138" t="s">
        <v>13</v>
      </c>
      <c r="E8" s="139"/>
      <c r="F8" s="139"/>
      <c r="G8" s="139"/>
      <c r="H8" s="139"/>
      <c r="I8" s="139"/>
      <c r="J8" s="139"/>
      <c r="K8" s="139"/>
      <c r="L8" s="139"/>
      <c r="M8" s="139"/>
      <c r="N8" s="139"/>
      <c r="O8" s="139"/>
      <c r="P8" s="140"/>
      <c r="R8" s="11" t="s">
        <v>461</v>
      </c>
      <c r="S8" s="94" t="s">
        <v>462</v>
      </c>
    </row>
    <row r="9" spans="2:19" x14ac:dyDescent="0.25">
      <c r="B9" s="95"/>
      <c r="C9" s="96"/>
      <c r="D9" s="138" t="s">
        <v>14</v>
      </c>
      <c r="E9" s="139"/>
      <c r="F9" s="139"/>
      <c r="G9" s="139"/>
      <c r="H9" s="139"/>
      <c r="I9" s="139"/>
      <c r="J9" s="139"/>
      <c r="K9" s="139"/>
      <c r="L9" s="139"/>
      <c r="M9" s="139"/>
      <c r="N9" s="139"/>
      <c r="O9" s="139"/>
      <c r="P9" s="140"/>
      <c r="R9" s="11" t="s">
        <v>463</v>
      </c>
      <c r="S9" s="94" t="s">
        <v>464</v>
      </c>
    </row>
    <row r="10" spans="2:19" x14ac:dyDescent="0.25">
      <c r="B10" s="95"/>
      <c r="C10" s="96"/>
      <c r="D10" s="138" t="s">
        <v>40</v>
      </c>
      <c r="E10" s="139"/>
      <c r="F10" s="139"/>
      <c r="G10" s="139"/>
      <c r="H10" s="139"/>
      <c r="I10" s="139"/>
      <c r="J10" s="139"/>
      <c r="K10" s="139"/>
      <c r="L10" s="139"/>
      <c r="M10" s="139"/>
      <c r="N10" s="139"/>
      <c r="O10" s="139"/>
      <c r="P10" s="140"/>
      <c r="R10" s="11" t="s">
        <v>302</v>
      </c>
      <c r="S10" s="94" t="s">
        <v>465</v>
      </c>
    </row>
    <row r="11" spans="2:19" x14ac:dyDescent="0.25">
      <c r="B11" s="95"/>
      <c r="C11" s="138" t="s">
        <v>35</v>
      </c>
      <c r="D11" s="138"/>
      <c r="E11" s="138"/>
      <c r="F11" s="138"/>
      <c r="G11" s="138"/>
      <c r="H11" s="138"/>
      <c r="I11" s="138"/>
      <c r="J11" s="138"/>
      <c r="K11" s="138"/>
      <c r="L11" s="138"/>
      <c r="M11" s="138"/>
      <c r="N11" s="138"/>
      <c r="O11" s="138"/>
      <c r="P11" s="147"/>
      <c r="R11" s="11" t="s">
        <v>256</v>
      </c>
      <c r="S11" s="94" t="s">
        <v>466</v>
      </c>
    </row>
    <row r="12" spans="2:19" x14ac:dyDescent="0.25">
      <c r="B12" s="95"/>
      <c r="C12" s="138" t="s">
        <v>36</v>
      </c>
      <c r="D12" s="138"/>
      <c r="E12" s="138"/>
      <c r="F12" s="138"/>
      <c r="G12" s="138"/>
      <c r="H12" s="138"/>
      <c r="I12" s="138"/>
      <c r="J12" s="138"/>
      <c r="K12" s="138"/>
      <c r="L12" s="138"/>
      <c r="M12" s="138"/>
      <c r="N12" s="138"/>
      <c r="O12" s="138"/>
      <c r="P12" s="147"/>
      <c r="R12" s="11" t="s">
        <v>467</v>
      </c>
      <c r="S12" s="94" t="s">
        <v>468</v>
      </c>
    </row>
    <row r="13" spans="2:19" x14ac:dyDescent="0.25">
      <c r="B13" s="95"/>
      <c r="C13" s="96"/>
      <c r="D13" s="96"/>
      <c r="E13" s="96"/>
      <c r="F13" s="96"/>
      <c r="G13" s="96"/>
      <c r="H13" s="96"/>
      <c r="I13" s="96"/>
      <c r="J13" s="96"/>
      <c r="K13" s="96"/>
      <c r="L13" s="96"/>
      <c r="M13" s="96"/>
      <c r="N13" s="96"/>
      <c r="O13" s="96"/>
      <c r="P13" s="97"/>
      <c r="R13" s="11" t="s">
        <v>258</v>
      </c>
      <c r="S13" s="94" t="s">
        <v>469</v>
      </c>
    </row>
    <row r="14" spans="2:19" x14ac:dyDescent="0.25">
      <c r="B14" s="144" t="s">
        <v>37</v>
      </c>
      <c r="C14" s="145"/>
      <c r="D14" s="145"/>
      <c r="E14" s="145"/>
      <c r="F14" s="145"/>
      <c r="G14" s="145"/>
      <c r="H14" s="145"/>
      <c r="I14" s="145"/>
      <c r="J14" s="145"/>
      <c r="K14" s="145"/>
      <c r="L14" s="145"/>
      <c r="M14" s="145"/>
      <c r="N14" s="145"/>
      <c r="O14" s="145"/>
      <c r="P14" s="146"/>
      <c r="R14" s="11" t="s">
        <v>470</v>
      </c>
      <c r="S14" s="94" t="s">
        <v>471</v>
      </c>
    </row>
    <row r="15" spans="2:19" x14ac:dyDescent="0.25">
      <c r="B15" s="95"/>
      <c r="C15" s="138" t="s">
        <v>38</v>
      </c>
      <c r="D15" s="138"/>
      <c r="E15" s="138"/>
      <c r="F15" s="138"/>
      <c r="G15" s="138"/>
      <c r="H15" s="138"/>
      <c r="I15" s="138"/>
      <c r="J15" s="138"/>
      <c r="K15" s="138"/>
      <c r="L15" s="138"/>
      <c r="M15" s="138"/>
      <c r="N15" s="138"/>
      <c r="O15" s="138"/>
      <c r="P15" s="147"/>
      <c r="R15" s="11" t="s">
        <v>472</v>
      </c>
      <c r="S15" s="94" t="s">
        <v>473</v>
      </c>
    </row>
    <row r="16" spans="2:19" x14ac:dyDescent="0.25">
      <c r="B16" s="95"/>
      <c r="C16" s="98"/>
      <c r="D16" s="139" t="s">
        <v>42</v>
      </c>
      <c r="E16" s="139"/>
      <c r="F16" s="139"/>
      <c r="G16" s="139"/>
      <c r="H16" s="139"/>
      <c r="I16" s="139"/>
      <c r="J16" s="139"/>
      <c r="K16" s="139"/>
      <c r="L16" s="139"/>
      <c r="M16" s="139"/>
      <c r="N16" s="139"/>
      <c r="O16" s="139"/>
      <c r="P16" s="140"/>
      <c r="R16" s="11" t="s">
        <v>295</v>
      </c>
      <c r="S16" s="94" t="s">
        <v>474</v>
      </c>
    </row>
    <row r="17" spans="2:19" x14ac:dyDescent="0.25">
      <c r="B17" s="95"/>
      <c r="C17" s="98"/>
      <c r="D17" s="99" t="s">
        <v>47</v>
      </c>
      <c r="E17" s="99"/>
      <c r="F17" s="99"/>
      <c r="G17" s="99"/>
      <c r="H17" s="99"/>
      <c r="I17" s="99"/>
      <c r="J17" s="99"/>
      <c r="K17" s="99"/>
      <c r="L17" s="99"/>
      <c r="M17" s="99"/>
      <c r="N17" s="99"/>
      <c r="O17" s="99"/>
      <c r="P17" s="100"/>
      <c r="R17" s="11" t="s">
        <v>475</v>
      </c>
      <c r="S17" s="94" t="s">
        <v>476</v>
      </c>
    </row>
    <row r="18" spans="2:19" x14ac:dyDescent="0.25">
      <c r="B18" s="95"/>
      <c r="C18" s="96"/>
      <c r="D18" s="139" t="s">
        <v>48</v>
      </c>
      <c r="E18" s="139"/>
      <c r="F18" s="139"/>
      <c r="G18" s="139"/>
      <c r="H18" s="139"/>
      <c r="I18" s="139"/>
      <c r="J18" s="139"/>
      <c r="K18" s="139"/>
      <c r="L18" s="139"/>
      <c r="M18" s="139"/>
      <c r="N18" s="139"/>
      <c r="O18" s="139"/>
      <c r="P18" s="140"/>
      <c r="R18" s="11" t="s">
        <v>292</v>
      </c>
      <c r="S18" s="94" t="s">
        <v>477</v>
      </c>
    </row>
    <row r="19" spans="2:19" x14ac:dyDescent="0.25">
      <c r="B19" s="95"/>
      <c r="C19" s="96"/>
      <c r="D19" s="139" t="s">
        <v>49</v>
      </c>
      <c r="E19" s="139"/>
      <c r="F19" s="139"/>
      <c r="G19" s="139"/>
      <c r="H19" s="139"/>
      <c r="I19" s="139"/>
      <c r="J19" s="139"/>
      <c r="K19" s="139"/>
      <c r="L19" s="139"/>
      <c r="M19" s="139"/>
      <c r="N19" s="139"/>
      <c r="O19" s="139"/>
      <c r="P19" s="140"/>
      <c r="R19" s="11" t="s">
        <v>281</v>
      </c>
      <c r="S19" s="94" t="s">
        <v>478</v>
      </c>
    </row>
    <row r="20" spans="2:19" x14ac:dyDescent="0.25">
      <c r="B20" s="95"/>
      <c r="C20" s="96"/>
      <c r="D20" s="139" t="s">
        <v>50</v>
      </c>
      <c r="E20" s="139"/>
      <c r="F20" s="139"/>
      <c r="G20" s="139"/>
      <c r="H20" s="139"/>
      <c r="I20" s="139"/>
      <c r="J20" s="139"/>
      <c r="K20" s="139"/>
      <c r="L20" s="139"/>
      <c r="M20" s="139"/>
      <c r="N20" s="139"/>
      <c r="O20" s="139"/>
      <c r="P20" s="140"/>
      <c r="R20" s="11" t="s">
        <v>253</v>
      </c>
      <c r="S20" s="94" t="s">
        <v>479</v>
      </c>
    </row>
    <row r="21" spans="2:19" x14ac:dyDescent="0.25">
      <c r="B21" s="95"/>
      <c r="C21" s="96"/>
      <c r="D21" s="139" t="s">
        <v>51</v>
      </c>
      <c r="E21" s="139"/>
      <c r="F21" s="139"/>
      <c r="G21" s="139"/>
      <c r="H21" s="139"/>
      <c r="I21" s="139"/>
      <c r="J21" s="139"/>
      <c r="K21" s="139"/>
      <c r="L21" s="139"/>
      <c r="M21" s="139"/>
      <c r="N21" s="139"/>
      <c r="O21" s="139"/>
      <c r="P21" s="140"/>
      <c r="R21" s="11" t="s">
        <v>242</v>
      </c>
      <c r="S21" s="94" t="s">
        <v>480</v>
      </c>
    </row>
    <row r="22" spans="2:19" x14ac:dyDescent="0.25">
      <c r="B22" s="95"/>
      <c r="C22" s="96"/>
      <c r="D22" s="139" t="s">
        <v>52</v>
      </c>
      <c r="E22" s="139"/>
      <c r="F22" s="139"/>
      <c r="G22" s="139"/>
      <c r="H22" s="139"/>
      <c r="I22" s="139"/>
      <c r="J22" s="139"/>
      <c r="K22" s="139"/>
      <c r="L22" s="139"/>
      <c r="M22" s="139"/>
      <c r="N22" s="139"/>
      <c r="O22" s="139"/>
      <c r="P22" s="140"/>
      <c r="R22" s="11" t="s">
        <v>481</v>
      </c>
      <c r="S22" s="94" t="s">
        <v>482</v>
      </c>
    </row>
    <row r="23" spans="2:19" x14ac:dyDescent="0.25">
      <c r="B23" s="95"/>
      <c r="C23" s="96"/>
      <c r="D23" s="139" t="s">
        <v>53</v>
      </c>
      <c r="E23" s="139"/>
      <c r="F23" s="139"/>
      <c r="G23" s="139"/>
      <c r="H23" s="139"/>
      <c r="I23" s="139"/>
      <c r="J23" s="139"/>
      <c r="K23" s="139"/>
      <c r="L23" s="139"/>
      <c r="M23" s="139"/>
      <c r="N23" s="139"/>
      <c r="O23" s="139"/>
      <c r="P23" s="140"/>
      <c r="R23" s="11" t="s">
        <v>483</v>
      </c>
      <c r="S23" s="94" t="s">
        <v>484</v>
      </c>
    </row>
    <row r="24" spans="2:19" x14ac:dyDescent="0.25">
      <c r="B24" s="95"/>
      <c r="C24" s="96"/>
      <c r="D24" s="139" t="s">
        <v>54</v>
      </c>
      <c r="E24" s="139"/>
      <c r="F24" s="139"/>
      <c r="G24" s="139"/>
      <c r="H24" s="139"/>
      <c r="I24" s="139"/>
      <c r="J24" s="139"/>
      <c r="K24" s="139"/>
      <c r="L24" s="139"/>
      <c r="M24" s="139"/>
      <c r="N24" s="139"/>
      <c r="O24" s="139"/>
      <c r="P24" s="140"/>
      <c r="R24" s="11" t="s">
        <v>430</v>
      </c>
      <c r="S24" s="94" t="s">
        <v>485</v>
      </c>
    </row>
    <row r="25" spans="2:19" x14ac:dyDescent="0.25">
      <c r="B25" s="95"/>
      <c r="C25" s="96"/>
      <c r="D25" s="139" t="s">
        <v>55</v>
      </c>
      <c r="E25" s="139"/>
      <c r="F25" s="139"/>
      <c r="G25" s="139"/>
      <c r="H25" s="139"/>
      <c r="I25" s="139"/>
      <c r="J25" s="139"/>
      <c r="K25" s="139"/>
      <c r="L25" s="139"/>
      <c r="M25" s="139"/>
      <c r="N25" s="139"/>
      <c r="O25" s="139"/>
      <c r="P25" s="140"/>
      <c r="R25" s="11" t="s">
        <v>486</v>
      </c>
      <c r="S25" s="94" t="s">
        <v>487</v>
      </c>
    </row>
    <row r="26" spans="2:19" x14ac:dyDescent="0.25">
      <c r="B26" s="95"/>
      <c r="C26" s="96"/>
      <c r="D26" s="139" t="s">
        <v>56</v>
      </c>
      <c r="E26" s="139"/>
      <c r="F26" s="139"/>
      <c r="G26" s="139"/>
      <c r="H26" s="139"/>
      <c r="I26" s="139"/>
      <c r="J26" s="139"/>
      <c r="K26" s="139"/>
      <c r="L26" s="139"/>
      <c r="M26" s="139"/>
      <c r="N26" s="139"/>
      <c r="O26" s="139"/>
      <c r="P26" s="140"/>
      <c r="R26" s="11" t="s">
        <v>488</v>
      </c>
      <c r="S26" s="94" t="s">
        <v>489</v>
      </c>
    </row>
    <row r="27" spans="2:19" x14ac:dyDescent="0.25">
      <c r="B27" s="95"/>
      <c r="C27" s="96"/>
      <c r="D27" s="96"/>
      <c r="E27" s="96"/>
      <c r="F27" s="96"/>
      <c r="G27" s="96"/>
      <c r="H27" s="96"/>
      <c r="I27" s="96"/>
      <c r="J27" s="96"/>
      <c r="K27" s="96"/>
      <c r="L27" s="96"/>
      <c r="M27" s="96"/>
      <c r="N27" s="96"/>
      <c r="O27" s="96"/>
      <c r="P27" s="97"/>
      <c r="R27" s="11" t="s">
        <v>490</v>
      </c>
      <c r="S27" s="94" t="s">
        <v>491</v>
      </c>
    </row>
    <row r="28" spans="2:19" x14ac:dyDescent="0.25">
      <c r="B28" s="95"/>
      <c r="C28" s="138" t="s">
        <v>39</v>
      </c>
      <c r="D28" s="138"/>
      <c r="E28" s="138"/>
      <c r="F28" s="138"/>
      <c r="G28" s="138"/>
      <c r="H28" s="138"/>
      <c r="I28" s="138"/>
      <c r="J28" s="138"/>
      <c r="K28" s="138"/>
      <c r="L28" s="138"/>
      <c r="M28" s="138"/>
      <c r="N28" s="138"/>
      <c r="O28" s="138"/>
      <c r="P28" s="147"/>
      <c r="R28" s="11" t="s">
        <v>317</v>
      </c>
      <c r="S28" s="94" t="s">
        <v>492</v>
      </c>
    </row>
    <row r="29" spans="2:19" x14ac:dyDescent="0.25">
      <c r="B29" s="95"/>
      <c r="C29" s="96"/>
      <c r="D29" s="139" t="s">
        <v>60</v>
      </c>
      <c r="E29" s="139"/>
      <c r="F29" s="139"/>
      <c r="G29" s="139"/>
      <c r="H29" s="139"/>
      <c r="I29" s="139"/>
      <c r="J29" s="139"/>
      <c r="K29" s="139"/>
      <c r="L29" s="139"/>
      <c r="M29" s="139"/>
      <c r="N29" s="139"/>
      <c r="O29" s="139"/>
      <c r="P29" s="140"/>
      <c r="R29" s="11" t="s">
        <v>493</v>
      </c>
      <c r="S29" s="94" t="s">
        <v>494</v>
      </c>
    </row>
    <row r="30" spans="2:19" x14ac:dyDescent="0.25">
      <c r="B30" s="95"/>
      <c r="C30" s="96"/>
      <c r="D30" s="139" t="s">
        <v>45</v>
      </c>
      <c r="E30" s="139"/>
      <c r="F30" s="139"/>
      <c r="G30" s="139"/>
      <c r="H30" s="139"/>
      <c r="I30" s="139"/>
      <c r="J30" s="139"/>
      <c r="K30" s="139"/>
      <c r="L30" s="139"/>
      <c r="M30" s="139"/>
      <c r="N30" s="139"/>
      <c r="O30" s="139"/>
      <c r="P30" s="140"/>
      <c r="R30" s="11" t="s">
        <v>495</v>
      </c>
      <c r="S30" s="94" t="s">
        <v>496</v>
      </c>
    </row>
    <row r="31" spans="2:19" x14ac:dyDescent="0.25">
      <c r="B31" s="95"/>
      <c r="C31" s="96"/>
      <c r="D31" s="139" t="s">
        <v>57</v>
      </c>
      <c r="E31" s="139"/>
      <c r="F31" s="139"/>
      <c r="G31" s="139"/>
      <c r="H31" s="139"/>
      <c r="I31" s="139"/>
      <c r="J31" s="139"/>
      <c r="K31" s="139"/>
      <c r="L31" s="139"/>
      <c r="M31" s="139"/>
      <c r="N31" s="139"/>
      <c r="O31" s="139"/>
      <c r="P31" s="140"/>
      <c r="R31" s="11" t="s">
        <v>497</v>
      </c>
      <c r="S31" s="94" t="s">
        <v>498</v>
      </c>
    </row>
    <row r="32" spans="2:19" x14ac:dyDescent="0.25">
      <c r="B32" s="95"/>
      <c r="C32" s="96"/>
      <c r="D32" s="139" t="s">
        <v>61</v>
      </c>
      <c r="E32" s="139"/>
      <c r="F32" s="139"/>
      <c r="G32" s="139"/>
      <c r="H32" s="139"/>
      <c r="I32" s="139"/>
      <c r="J32" s="139"/>
      <c r="K32" s="139"/>
      <c r="L32" s="139"/>
      <c r="M32" s="139"/>
      <c r="N32" s="139"/>
      <c r="O32" s="139"/>
      <c r="P32" s="140"/>
      <c r="R32" s="11" t="s">
        <v>499</v>
      </c>
      <c r="S32" s="11" t="s">
        <v>500</v>
      </c>
    </row>
    <row r="33" spans="2:19" ht="24" customHeight="1" x14ac:dyDescent="0.25">
      <c r="B33" s="95"/>
      <c r="C33" s="96"/>
      <c r="D33" s="150" t="s">
        <v>58</v>
      </c>
      <c r="E33" s="150"/>
      <c r="F33" s="150"/>
      <c r="G33" s="150"/>
      <c r="H33" s="150"/>
      <c r="I33" s="150"/>
      <c r="J33" s="150"/>
      <c r="K33" s="150"/>
      <c r="L33" s="150"/>
      <c r="M33" s="150"/>
      <c r="N33" s="150"/>
      <c r="O33" s="150"/>
      <c r="P33" s="151"/>
      <c r="R33" s="11" t="s">
        <v>261</v>
      </c>
      <c r="S33" s="11" t="s">
        <v>501</v>
      </c>
    </row>
    <row r="34" spans="2:19" ht="15.75" thickBot="1" x14ac:dyDescent="0.3">
      <c r="B34" s="101"/>
      <c r="C34" s="102"/>
      <c r="D34" s="148" t="s">
        <v>59</v>
      </c>
      <c r="E34" s="148"/>
      <c r="F34" s="148"/>
      <c r="G34" s="148"/>
      <c r="H34" s="148"/>
      <c r="I34" s="148"/>
      <c r="J34" s="148"/>
      <c r="K34" s="148"/>
      <c r="L34" s="148"/>
      <c r="M34" s="148"/>
      <c r="N34" s="148"/>
      <c r="O34" s="148"/>
      <c r="P34" s="149"/>
      <c r="R34" s="11" t="s">
        <v>502</v>
      </c>
      <c r="S34" s="11" t="s">
        <v>503</v>
      </c>
    </row>
    <row r="35" spans="2:19" x14ac:dyDescent="0.25">
      <c r="R35" s="11" t="s">
        <v>504</v>
      </c>
      <c r="S35" s="11" t="s">
        <v>505</v>
      </c>
    </row>
    <row r="36" spans="2:19" x14ac:dyDescent="0.25">
      <c r="R36" s="11" t="s">
        <v>506</v>
      </c>
      <c r="S36" s="11" t="s">
        <v>507</v>
      </c>
    </row>
    <row r="37" spans="2:19" x14ac:dyDescent="0.25">
      <c r="R37" s="11" t="s">
        <v>508</v>
      </c>
      <c r="S37" s="11" t="s">
        <v>509</v>
      </c>
    </row>
    <row r="38" spans="2:19" ht="12.75" customHeight="1" x14ac:dyDescent="0.25">
      <c r="D38" s="103"/>
      <c r="E38" s="103"/>
      <c r="F38" s="103"/>
      <c r="G38" s="103"/>
      <c r="H38" s="103"/>
      <c r="I38" s="103"/>
      <c r="J38" s="103"/>
      <c r="K38" s="103"/>
      <c r="L38" s="103"/>
      <c r="M38" s="103"/>
      <c r="N38" s="103"/>
      <c r="R38" s="11" t="s">
        <v>440</v>
      </c>
      <c r="S38" s="11" t="s">
        <v>510</v>
      </c>
    </row>
    <row r="39" spans="2:19" x14ac:dyDescent="0.25">
      <c r="D39" s="103"/>
      <c r="E39" s="103"/>
      <c r="F39" s="103"/>
      <c r="G39" s="103"/>
      <c r="H39" s="103"/>
      <c r="I39" s="103"/>
      <c r="J39" s="103"/>
      <c r="K39" s="103"/>
      <c r="L39" s="103"/>
      <c r="M39" s="103"/>
      <c r="N39" s="103"/>
      <c r="R39" s="11" t="s">
        <v>240</v>
      </c>
      <c r="S39" s="11" t="s">
        <v>511</v>
      </c>
    </row>
    <row r="40" spans="2:19" x14ac:dyDescent="0.25">
      <c r="D40" s="103"/>
      <c r="E40" s="103"/>
      <c r="F40" s="103"/>
      <c r="G40" s="103"/>
      <c r="H40" s="103"/>
      <c r="I40" s="103"/>
      <c r="J40" s="103"/>
      <c r="K40" s="103"/>
      <c r="L40" s="103"/>
      <c r="M40" s="103"/>
      <c r="N40" s="103"/>
      <c r="R40" s="11" t="s">
        <v>248</v>
      </c>
      <c r="S40" s="11" t="s">
        <v>512</v>
      </c>
    </row>
    <row r="41" spans="2:19" x14ac:dyDescent="0.25">
      <c r="D41" s="103"/>
      <c r="E41" s="103"/>
      <c r="F41" s="103"/>
      <c r="G41" s="103"/>
      <c r="H41" s="103"/>
      <c r="I41" s="103"/>
      <c r="J41" s="103"/>
      <c r="K41" s="103"/>
      <c r="L41" s="103"/>
      <c r="M41" s="103"/>
      <c r="N41" s="103"/>
      <c r="R41" s="11" t="s">
        <v>268</v>
      </c>
      <c r="S41" s="11" t="s">
        <v>513</v>
      </c>
    </row>
    <row r="42" spans="2:19" x14ac:dyDescent="0.25">
      <c r="D42" s="103"/>
      <c r="E42" s="103"/>
      <c r="F42" s="103"/>
      <c r="G42" s="103"/>
      <c r="H42" s="103"/>
      <c r="I42" s="103"/>
      <c r="J42" s="103"/>
      <c r="K42" s="103"/>
      <c r="L42" s="103"/>
      <c r="M42" s="103"/>
      <c r="N42" s="103"/>
      <c r="R42" s="11" t="s">
        <v>276</v>
      </c>
      <c r="S42" s="11" t="s">
        <v>514</v>
      </c>
    </row>
    <row r="43" spans="2:19" x14ac:dyDescent="0.25">
      <c r="D43" s="103"/>
      <c r="E43" s="103"/>
      <c r="F43" s="103"/>
      <c r="G43" s="103"/>
      <c r="H43" s="103"/>
      <c r="I43" s="103"/>
      <c r="J43" s="103"/>
      <c r="K43" s="103"/>
      <c r="L43" s="103"/>
      <c r="M43" s="103"/>
      <c r="N43" s="103"/>
      <c r="R43" s="11" t="s">
        <v>286</v>
      </c>
      <c r="S43" s="11" t="s">
        <v>515</v>
      </c>
    </row>
    <row r="44" spans="2:19" x14ac:dyDescent="0.25">
      <c r="D44" s="103"/>
      <c r="E44" s="103"/>
      <c r="F44" s="103"/>
      <c r="G44" s="103"/>
      <c r="H44" s="103"/>
      <c r="I44" s="103"/>
      <c r="J44" s="103"/>
      <c r="K44" s="103"/>
      <c r="L44" s="103"/>
      <c r="M44" s="103"/>
      <c r="N44" s="103"/>
      <c r="R44" s="11" t="s">
        <v>314</v>
      </c>
      <c r="S44" s="11" t="s">
        <v>516</v>
      </c>
    </row>
    <row r="45" spans="2:19" x14ac:dyDescent="0.25">
      <c r="D45" s="103"/>
      <c r="E45" s="103"/>
      <c r="F45" s="103"/>
      <c r="G45" s="103"/>
      <c r="H45" s="103"/>
      <c r="I45" s="103"/>
      <c r="J45" s="103"/>
      <c r="K45" s="103"/>
      <c r="L45" s="103"/>
      <c r="M45" s="103"/>
      <c r="N45" s="103"/>
      <c r="R45" s="11" t="s">
        <v>342</v>
      </c>
      <c r="S45" s="11" t="s">
        <v>517</v>
      </c>
    </row>
    <row r="46" spans="2:19" x14ac:dyDescent="0.25">
      <c r="D46" s="103"/>
      <c r="E46" s="103"/>
      <c r="F46" s="103"/>
      <c r="G46" s="103"/>
      <c r="H46" s="103"/>
      <c r="I46" s="103"/>
      <c r="J46" s="103"/>
      <c r="K46" s="103"/>
      <c r="L46" s="103"/>
      <c r="M46" s="103"/>
      <c r="N46" s="103"/>
      <c r="R46" s="11" t="s">
        <v>339</v>
      </c>
      <c r="S46" s="11" t="s">
        <v>518</v>
      </c>
    </row>
    <row r="47" spans="2:19" x14ac:dyDescent="0.25">
      <c r="D47" s="103"/>
      <c r="E47" s="103"/>
      <c r="F47" s="103"/>
      <c r="G47" s="103"/>
      <c r="H47" s="103"/>
      <c r="I47" s="103"/>
      <c r="J47" s="103"/>
      <c r="K47" s="103"/>
      <c r="L47" s="103"/>
      <c r="M47" s="103"/>
      <c r="N47" s="103"/>
      <c r="R47" s="11" t="s">
        <v>347</v>
      </c>
      <c r="S47" s="11" t="s">
        <v>519</v>
      </c>
    </row>
    <row r="48" spans="2:19" x14ac:dyDescent="0.25">
      <c r="D48" s="103"/>
      <c r="E48" s="103"/>
      <c r="F48" s="103"/>
      <c r="G48" s="103"/>
      <c r="H48" s="103"/>
      <c r="I48" s="103"/>
      <c r="J48" s="103"/>
      <c r="K48" s="103"/>
      <c r="L48" s="103"/>
      <c r="M48" s="103"/>
      <c r="N48" s="103"/>
      <c r="R48" s="11" t="s">
        <v>364</v>
      </c>
      <c r="S48" s="11" t="s">
        <v>520</v>
      </c>
    </row>
    <row r="49" spans="4:19" x14ac:dyDescent="0.25">
      <c r="D49" s="103"/>
      <c r="E49" s="103"/>
      <c r="F49" s="103"/>
      <c r="G49" s="103"/>
      <c r="H49" s="103"/>
      <c r="I49" s="103"/>
      <c r="J49" s="103"/>
      <c r="K49" s="103"/>
      <c r="L49" s="103"/>
      <c r="M49" s="103"/>
      <c r="N49" s="103"/>
      <c r="R49" s="11" t="s">
        <v>367</v>
      </c>
      <c r="S49" s="11" t="s">
        <v>521</v>
      </c>
    </row>
    <row r="50" spans="4:19" x14ac:dyDescent="0.25">
      <c r="D50" s="103"/>
      <c r="E50" s="103"/>
      <c r="F50" s="103"/>
      <c r="G50" s="103"/>
      <c r="H50" s="103"/>
      <c r="I50" s="103"/>
      <c r="J50" s="103"/>
      <c r="K50" s="103"/>
      <c r="L50" s="103"/>
      <c r="M50" s="103"/>
      <c r="N50" s="103"/>
      <c r="R50" s="11" t="s">
        <v>381</v>
      </c>
      <c r="S50" s="11" t="s">
        <v>522</v>
      </c>
    </row>
    <row r="51" spans="4:19" x14ac:dyDescent="0.25">
      <c r="D51" s="103"/>
      <c r="E51" s="103"/>
      <c r="F51" s="103"/>
      <c r="G51" s="103"/>
      <c r="H51" s="103"/>
      <c r="I51" s="103"/>
      <c r="J51" s="103"/>
      <c r="K51" s="103"/>
      <c r="L51" s="103"/>
      <c r="M51" s="103"/>
      <c r="N51" s="103"/>
      <c r="R51" s="11" t="s">
        <v>388</v>
      </c>
      <c r="S51" s="11" t="s">
        <v>113</v>
      </c>
    </row>
    <row r="52" spans="4:19" x14ac:dyDescent="0.25">
      <c r="D52" s="103"/>
      <c r="E52" s="103"/>
      <c r="F52" s="103"/>
      <c r="G52" s="103"/>
      <c r="H52" s="103"/>
      <c r="I52" s="103"/>
      <c r="J52" s="103"/>
      <c r="K52" s="103"/>
      <c r="L52" s="103"/>
      <c r="M52" s="103"/>
      <c r="N52" s="103"/>
      <c r="R52" s="11" t="s">
        <v>407</v>
      </c>
      <c r="S52" s="11" t="s">
        <v>523</v>
      </c>
    </row>
    <row r="53" spans="4:19" x14ac:dyDescent="0.25">
      <c r="D53" s="103"/>
      <c r="E53" s="103"/>
      <c r="F53" s="103"/>
      <c r="G53" s="103"/>
      <c r="H53" s="103"/>
      <c r="I53" s="103"/>
      <c r="J53" s="103"/>
      <c r="K53" s="103"/>
      <c r="L53" s="103"/>
      <c r="M53" s="103"/>
      <c r="N53" s="103"/>
      <c r="R53" s="11" t="s">
        <v>447</v>
      </c>
      <c r="S53" s="11" t="s">
        <v>524</v>
      </c>
    </row>
    <row r="54" spans="4:19" x14ac:dyDescent="0.25">
      <c r="D54" s="103"/>
      <c r="E54" s="103"/>
      <c r="F54" s="103"/>
      <c r="G54" s="103"/>
      <c r="H54" s="103"/>
      <c r="I54" s="103"/>
      <c r="J54" s="103"/>
      <c r="K54" s="103"/>
      <c r="L54" s="103"/>
      <c r="M54" s="103"/>
      <c r="N54" s="103"/>
      <c r="R54" s="11" t="s">
        <v>345</v>
      </c>
      <c r="S54" s="94" t="s">
        <v>525</v>
      </c>
    </row>
    <row r="55" spans="4:19" x14ac:dyDescent="0.25">
      <c r="D55" s="103"/>
      <c r="E55" s="103"/>
      <c r="F55" s="103"/>
      <c r="G55" s="103"/>
      <c r="H55" s="103"/>
      <c r="I55" s="103"/>
      <c r="J55" s="103"/>
      <c r="K55" s="103"/>
      <c r="L55" s="103"/>
      <c r="M55" s="103"/>
      <c r="N55" s="103"/>
      <c r="R55" s="11" t="s">
        <v>452</v>
      </c>
      <c r="S55" s="94" t="s">
        <v>526</v>
      </c>
    </row>
    <row r="56" spans="4:19" x14ac:dyDescent="0.25">
      <c r="D56" s="103"/>
      <c r="E56" s="103"/>
      <c r="F56" s="103"/>
      <c r="G56" s="103"/>
      <c r="H56" s="103"/>
      <c r="I56" s="103"/>
      <c r="J56" s="103"/>
      <c r="K56" s="103"/>
      <c r="L56" s="103"/>
      <c r="M56" s="103"/>
      <c r="N56" s="103"/>
      <c r="R56" s="11"/>
      <c r="S56" s="94"/>
    </row>
    <row r="57" spans="4:19" x14ac:dyDescent="0.25">
      <c r="D57" s="103"/>
      <c r="E57" s="103"/>
      <c r="F57" s="103"/>
      <c r="G57" s="103"/>
      <c r="H57" s="103"/>
      <c r="I57" s="103"/>
      <c r="J57" s="103"/>
      <c r="K57" s="103"/>
      <c r="L57" s="103"/>
      <c r="M57" s="103"/>
      <c r="N57" s="103"/>
      <c r="R57" s="11"/>
      <c r="S57" s="94"/>
    </row>
    <row r="58" spans="4:19" x14ac:dyDescent="0.25">
      <c r="D58" s="103"/>
      <c r="E58" s="103"/>
      <c r="F58" s="103"/>
      <c r="G58" s="103"/>
      <c r="H58" s="103"/>
      <c r="I58" s="103"/>
      <c r="J58" s="103"/>
      <c r="K58" s="103"/>
      <c r="L58" s="103"/>
      <c r="M58" s="103"/>
      <c r="N58" s="103"/>
      <c r="R58" s="11"/>
      <c r="S58" s="94"/>
    </row>
    <row r="59" spans="4:19" x14ac:dyDescent="0.25">
      <c r="D59" s="103"/>
      <c r="E59" s="103"/>
      <c r="F59" s="103"/>
      <c r="G59" s="103"/>
      <c r="H59" s="103"/>
      <c r="I59" s="103"/>
      <c r="J59" s="103"/>
      <c r="K59" s="103"/>
      <c r="L59" s="103"/>
      <c r="M59" s="103"/>
      <c r="N59" s="103"/>
      <c r="R59" s="11"/>
      <c r="S59" s="94"/>
    </row>
    <row r="60" spans="4:19" x14ac:dyDescent="0.25">
      <c r="D60" s="103"/>
      <c r="E60" s="103"/>
      <c r="F60" s="103"/>
      <c r="G60" s="103"/>
      <c r="H60" s="103"/>
      <c r="I60" s="103"/>
      <c r="J60" s="103"/>
      <c r="K60" s="103"/>
      <c r="L60" s="103"/>
      <c r="M60" s="103"/>
      <c r="N60" s="103"/>
      <c r="R60" s="11"/>
      <c r="S60" s="94"/>
    </row>
    <row r="61" spans="4:19" x14ac:dyDescent="0.25">
      <c r="D61" s="103"/>
      <c r="E61" s="103"/>
      <c r="F61" s="103"/>
      <c r="G61" s="103"/>
      <c r="H61" s="103"/>
      <c r="I61" s="103"/>
      <c r="J61" s="103"/>
      <c r="K61" s="103"/>
      <c r="L61" s="103"/>
      <c r="M61" s="103"/>
      <c r="N61" s="103"/>
      <c r="R61" s="11"/>
      <c r="S61" s="94"/>
    </row>
    <row r="62" spans="4:19" x14ac:dyDescent="0.25">
      <c r="D62" s="103"/>
      <c r="E62" s="103"/>
      <c r="F62" s="103"/>
      <c r="G62" s="103"/>
      <c r="H62" s="103"/>
      <c r="I62" s="103"/>
      <c r="J62" s="103"/>
      <c r="K62" s="103"/>
      <c r="L62" s="103"/>
      <c r="M62" s="103"/>
      <c r="N62" s="103"/>
      <c r="R62" s="11"/>
      <c r="S62" s="94"/>
    </row>
    <row r="63" spans="4:19" x14ac:dyDescent="0.25">
      <c r="D63" s="103"/>
      <c r="E63" s="103"/>
      <c r="F63" s="103"/>
      <c r="G63" s="103"/>
      <c r="H63" s="103"/>
      <c r="I63" s="103"/>
      <c r="J63" s="103"/>
      <c r="K63" s="103"/>
      <c r="L63" s="103"/>
      <c r="M63" s="103"/>
      <c r="N63" s="103"/>
      <c r="R63" s="11"/>
      <c r="S63" s="11"/>
    </row>
    <row r="64" spans="4:19" x14ac:dyDescent="0.25">
      <c r="D64" s="103"/>
      <c r="E64" s="103"/>
      <c r="F64" s="103"/>
      <c r="G64" s="103"/>
      <c r="H64" s="103"/>
      <c r="I64" s="103"/>
      <c r="J64" s="103"/>
      <c r="K64" s="103"/>
      <c r="L64" s="103"/>
      <c r="M64" s="103"/>
      <c r="N64" s="103"/>
      <c r="R64" s="11"/>
      <c r="S64" s="11"/>
    </row>
    <row r="65" spans="4:19" x14ac:dyDescent="0.25">
      <c r="D65" s="103"/>
      <c r="E65" s="103"/>
      <c r="F65" s="103"/>
      <c r="G65" s="103"/>
      <c r="H65" s="103"/>
      <c r="I65" s="103"/>
      <c r="J65" s="103"/>
      <c r="K65" s="103"/>
      <c r="L65" s="103"/>
      <c r="M65" s="103"/>
      <c r="N65" s="103"/>
      <c r="R65" s="11"/>
      <c r="S65" s="11"/>
    </row>
    <row r="66" spans="4:19" x14ac:dyDescent="0.25">
      <c r="D66" s="103"/>
      <c r="E66" s="103"/>
      <c r="F66" s="103"/>
      <c r="G66" s="103"/>
      <c r="H66" s="103"/>
      <c r="I66" s="103"/>
      <c r="J66" s="103"/>
      <c r="K66" s="103"/>
      <c r="L66" s="103"/>
      <c r="M66" s="103"/>
      <c r="N66" s="103"/>
    </row>
    <row r="67" spans="4:19" x14ac:dyDescent="0.25">
      <c r="D67" s="103"/>
      <c r="E67" s="103"/>
      <c r="F67" s="103"/>
      <c r="G67" s="103"/>
      <c r="H67" s="103"/>
      <c r="I67" s="103"/>
      <c r="J67" s="103"/>
      <c r="K67" s="103"/>
      <c r="L67" s="103"/>
      <c r="M67" s="103"/>
      <c r="N67" s="103"/>
    </row>
    <row r="68" spans="4:19" x14ac:dyDescent="0.25">
      <c r="D68" s="103"/>
      <c r="E68" s="103"/>
      <c r="F68" s="103"/>
      <c r="G68" s="103"/>
      <c r="H68" s="103"/>
      <c r="I68" s="103"/>
      <c r="J68" s="103"/>
      <c r="K68" s="103"/>
      <c r="L68" s="103"/>
      <c r="M68" s="103"/>
      <c r="N68" s="103"/>
    </row>
    <row r="69" spans="4:19" x14ac:dyDescent="0.25">
      <c r="D69" s="103"/>
      <c r="E69" s="103"/>
      <c r="F69" s="103"/>
      <c r="G69" s="103"/>
      <c r="H69" s="103"/>
      <c r="I69" s="103"/>
      <c r="J69" s="103"/>
      <c r="K69" s="103"/>
      <c r="L69" s="103"/>
      <c r="M69" s="103"/>
      <c r="N69" s="103"/>
    </row>
    <row r="70" spans="4:19" x14ac:dyDescent="0.25">
      <c r="D70" s="103"/>
      <c r="E70" s="103"/>
      <c r="F70" s="103"/>
      <c r="G70" s="103"/>
      <c r="H70" s="103"/>
      <c r="I70" s="103"/>
      <c r="J70" s="103"/>
      <c r="K70" s="103"/>
      <c r="L70" s="103"/>
      <c r="M70" s="103"/>
      <c r="N70" s="103"/>
    </row>
    <row r="71" spans="4:19" x14ac:dyDescent="0.25">
      <c r="D71" s="103"/>
      <c r="E71" s="103"/>
      <c r="F71" s="103"/>
      <c r="G71" s="103"/>
      <c r="H71" s="103"/>
      <c r="I71" s="103"/>
      <c r="J71" s="103"/>
      <c r="K71" s="103"/>
      <c r="L71" s="103"/>
      <c r="M71" s="103"/>
      <c r="N71" s="103"/>
    </row>
    <row r="72" spans="4:19" x14ac:dyDescent="0.25">
      <c r="D72" s="103"/>
      <c r="E72" s="103"/>
      <c r="F72" s="103"/>
      <c r="G72" s="103"/>
      <c r="H72" s="103"/>
      <c r="I72" s="103"/>
      <c r="J72" s="103"/>
      <c r="K72" s="103"/>
      <c r="L72" s="103"/>
      <c r="M72" s="103"/>
      <c r="N72" s="103"/>
    </row>
    <row r="73" spans="4:19" x14ac:dyDescent="0.25">
      <c r="D73" s="103"/>
      <c r="E73" s="103"/>
      <c r="F73" s="103"/>
      <c r="G73" s="103"/>
      <c r="H73" s="103"/>
      <c r="I73" s="103"/>
      <c r="J73" s="103"/>
      <c r="K73" s="103"/>
      <c r="L73" s="103"/>
      <c r="M73" s="103"/>
      <c r="N73" s="103"/>
    </row>
    <row r="74" spans="4:19" x14ac:dyDescent="0.25">
      <c r="D74" s="103"/>
      <c r="E74" s="103"/>
      <c r="F74" s="103"/>
      <c r="G74" s="103"/>
      <c r="H74" s="103"/>
      <c r="I74" s="103"/>
      <c r="J74" s="103"/>
      <c r="K74" s="103"/>
      <c r="L74" s="103"/>
      <c r="M74" s="103"/>
      <c r="N74" s="103"/>
    </row>
    <row r="75" spans="4:19" x14ac:dyDescent="0.25">
      <c r="D75" s="103"/>
      <c r="E75" s="103"/>
      <c r="F75" s="103"/>
      <c r="G75" s="103"/>
      <c r="H75" s="103"/>
      <c r="I75" s="103"/>
      <c r="J75" s="103"/>
      <c r="K75" s="103"/>
      <c r="L75" s="103"/>
      <c r="M75" s="103"/>
      <c r="N75" s="103"/>
    </row>
    <row r="76" spans="4:19" x14ac:dyDescent="0.25">
      <c r="D76" s="103"/>
      <c r="E76" s="103"/>
      <c r="F76" s="103"/>
      <c r="G76" s="103"/>
      <c r="H76" s="103"/>
      <c r="I76" s="103"/>
      <c r="J76" s="103"/>
      <c r="K76" s="103"/>
      <c r="L76" s="103"/>
      <c r="M76" s="103"/>
      <c r="N76" s="103"/>
    </row>
    <row r="77" spans="4:19" x14ac:dyDescent="0.25">
      <c r="D77" s="103"/>
      <c r="E77" s="103"/>
      <c r="F77" s="103"/>
      <c r="G77" s="103"/>
      <c r="H77" s="103"/>
      <c r="I77" s="103"/>
      <c r="J77" s="103"/>
      <c r="K77" s="103"/>
      <c r="L77" s="103"/>
      <c r="M77" s="103"/>
      <c r="N77" s="103"/>
    </row>
    <row r="78" spans="4:19" x14ac:dyDescent="0.25">
      <c r="D78" s="103"/>
      <c r="E78" s="103"/>
      <c r="F78" s="103"/>
      <c r="G78" s="103"/>
      <c r="H78" s="103"/>
      <c r="I78" s="103"/>
      <c r="J78" s="103"/>
      <c r="K78" s="103"/>
      <c r="L78" s="103"/>
      <c r="M78" s="103"/>
      <c r="N78" s="103"/>
    </row>
    <row r="79" spans="4:19" x14ac:dyDescent="0.25">
      <c r="D79" s="103"/>
      <c r="E79" s="103"/>
      <c r="F79" s="103"/>
      <c r="G79" s="103"/>
      <c r="H79" s="103"/>
      <c r="I79" s="103"/>
      <c r="J79" s="103"/>
      <c r="K79" s="103"/>
      <c r="L79" s="103"/>
      <c r="M79" s="103"/>
      <c r="N79" s="103"/>
    </row>
    <row r="80" spans="4:19" x14ac:dyDescent="0.25">
      <c r="D80" s="103"/>
      <c r="E80" s="103"/>
      <c r="F80" s="103"/>
      <c r="G80" s="103"/>
      <c r="H80" s="103"/>
      <c r="I80" s="103"/>
      <c r="J80" s="103"/>
      <c r="K80" s="103"/>
      <c r="L80" s="103"/>
      <c r="M80" s="103"/>
      <c r="N80" s="103"/>
    </row>
  </sheetData>
  <mergeCells count="30">
    <mergeCell ref="D25:P25"/>
    <mergeCell ref="D24:P24"/>
    <mergeCell ref="D18:P18"/>
    <mergeCell ref="D19:P19"/>
    <mergeCell ref="D20:P20"/>
    <mergeCell ref="D21:P21"/>
    <mergeCell ref="D23:P23"/>
    <mergeCell ref="D22:P22"/>
    <mergeCell ref="D34:P34"/>
    <mergeCell ref="D31:P31"/>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M1" zoomScale="90" zoomScaleNormal="90" workbookViewId="0">
      <selection activeCell="R32" sqref="R32"/>
    </sheetView>
  </sheetViews>
  <sheetFormatPr defaultRowHeight="15" x14ac:dyDescent="0.25"/>
  <cols>
    <col min="1" max="1" width="3.28515625" style="104" customWidth="1"/>
    <col min="2" max="2" width="6.140625" style="104" customWidth="1"/>
    <col min="3" max="3" width="7.7109375" style="104" customWidth="1"/>
    <col min="4" max="15" width="9.140625" style="104"/>
    <col min="16" max="16" width="10.5703125" style="104" customWidth="1"/>
    <col min="17" max="17" width="9.140625" style="104"/>
    <col min="18" max="18" width="53.42578125" style="104" customWidth="1"/>
    <col min="19" max="19" width="13.5703125" style="104" customWidth="1"/>
    <col min="20" max="20" width="10.140625" style="104" customWidth="1"/>
    <col min="21" max="16384" width="9.140625" style="104"/>
  </cols>
  <sheetData>
    <row r="1" spans="2:20" ht="15.75" thickBot="1" x14ac:dyDescent="0.3"/>
    <row r="2" spans="2:20" ht="13.5" customHeight="1" x14ac:dyDescent="0.25">
      <c r="B2" s="163" t="s">
        <v>32</v>
      </c>
      <c r="C2" s="164"/>
      <c r="D2" s="164"/>
      <c r="E2" s="164"/>
      <c r="F2" s="164"/>
      <c r="G2" s="164"/>
      <c r="H2" s="164"/>
      <c r="I2" s="164"/>
      <c r="J2" s="164"/>
      <c r="K2" s="164"/>
      <c r="L2" s="164"/>
      <c r="M2" s="164"/>
      <c r="N2" s="164"/>
      <c r="O2" s="164"/>
      <c r="P2" s="165"/>
      <c r="R2" s="11" t="s">
        <v>169</v>
      </c>
      <c r="S2" s="94" t="s">
        <v>170</v>
      </c>
      <c r="T2" s="59"/>
    </row>
    <row r="3" spans="2:20" ht="13.5" customHeight="1" x14ac:dyDescent="0.25">
      <c r="B3" s="160" t="s">
        <v>33</v>
      </c>
      <c r="C3" s="161"/>
      <c r="D3" s="161"/>
      <c r="E3" s="161"/>
      <c r="F3" s="161"/>
      <c r="G3" s="161"/>
      <c r="H3" s="161"/>
      <c r="I3" s="161"/>
      <c r="J3" s="161"/>
      <c r="K3" s="161"/>
      <c r="L3" s="161"/>
      <c r="M3" s="161"/>
      <c r="N3" s="161"/>
      <c r="O3" s="161"/>
      <c r="P3" s="162"/>
      <c r="R3" s="11" t="s">
        <v>171</v>
      </c>
      <c r="S3" s="94" t="s">
        <v>172</v>
      </c>
      <c r="T3" s="59"/>
    </row>
    <row r="4" spans="2:20" ht="13.5" customHeight="1" x14ac:dyDescent="0.25">
      <c r="B4" s="105"/>
      <c r="C4" s="156" t="s">
        <v>34</v>
      </c>
      <c r="D4" s="156"/>
      <c r="E4" s="156"/>
      <c r="F4" s="156"/>
      <c r="G4" s="156"/>
      <c r="H4" s="156"/>
      <c r="I4" s="156"/>
      <c r="J4" s="156"/>
      <c r="K4" s="156"/>
      <c r="L4" s="156"/>
      <c r="M4" s="156"/>
      <c r="N4" s="156"/>
      <c r="O4" s="156"/>
      <c r="P4" s="157"/>
      <c r="R4" s="11" t="s">
        <v>173</v>
      </c>
      <c r="S4" s="94" t="s">
        <v>174</v>
      </c>
      <c r="T4" s="59"/>
    </row>
    <row r="5" spans="2:20" ht="13.5" customHeight="1" x14ac:dyDescent="0.25">
      <c r="B5" s="105"/>
      <c r="C5" s="156" t="s">
        <v>41</v>
      </c>
      <c r="D5" s="156"/>
      <c r="E5" s="156"/>
      <c r="F5" s="156"/>
      <c r="G5" s="156"/>
      <c r="H5" s="156"/>
      <c r="I5" s="156"/>
      <c r="J5" s="156"/>
      <c r="K5" s="156"/>
      <c r="L5" s="156"/>
      <c r="M5" s="156"/>
      <c r="N5" s="156"/>
      <c r="O5" s="156"/>
      <c r="P5" s="157"/>
      <c r="R5" s="11" t="s">
        <v>122</v>
      </c>
      <c r="S5" s="94" t="s">
        <v>175</v>
      </c>
      <c r="T5" s="59" t="s">
        <v>528</v>
      </c>
    </row>
    <row r="6" spans="2:20" ht="13.5" customHeight="1" x14ac:dyDescent="0.25">
      <c r="B6" s="105"/>
      <c r="C6" s="106"/>
      <c r="D6" s="158" t="s">
        <v>73</v>
      </c>
      <c r="E6" s="158"/>
      <c r="F6" s="158"/>
      <c r="G6" s="158"/>
      <c r="H6" s="158"/>
      <c r="I6" s="158"/>
      <c r="J6" s="158"/>
      <c r="K6" s="158"/>
      <c r="L6" s="158"/>
      <c r="M6" s="158"/>
      <c r="N6" s="158"/>
      <c r="O6" s="158"/>
      <c r="P6" s="159"/>
      <c r="R6" s="11" t="s">
        <v>176</v>
      </c>
      <c r="S6" s="94" t="s">
        <v>177</v>
      </c>
      <c r="T6" s="59"/>
    </row>
    <row r="7" spans="2:20" ht="13.5" customHeight="1" x14ac:dyDescent="0.25">
      <c r="B7" s="105"/>
      <c r="C7" s="106"/>
      <c r="D7" s="156" t="s">
        <v>70</v>
      </c>
      <c r="E7" s="158"/>
      <c r="F7" s="158"/>
      <c r="G7" s="158"/>
      <c r="H7" s="158"/>
      <c r="I7" s="158"/>
      <c r="J7" s="158"/>
      <c r="K7" s="158"/>
      <c r="L7" s="158"/>
      <c r="M7" s="158"/>
      <c r="N7" s="158"/>
      <c r="O7" s="158"/>
      <c r="P7" s="159"/>
      <c r="R7" s="11" t="s">
        <v>178</v>
      </c>
      <c r="S7" s="94" t="s">
        <v>179</v>
      </c>
      <c r="T7" s="59"/>
    </row>
    <row r="8" spans="2:20" ht="13.5" customHeight="1" x14ac:dyDescent="0.25">
      <c r="B8" s="105"/>
      <c r="C8" s="106"/>
      <c r="D8" s="156" t="s">
        <v>71</v>
      </c>
      <c r="E8" s="158"/>
      <c r="F8" s="158"/>
      <c r="G8" s="158"/>
      <c r="H8" s="158"/>
      <c r="I8" s="158"/>
      <c r="J8" s="158"/>
      <c r="K8" s="158"/>
      <c r="L8" s="158"/>
      <c r="M8" s="158"/>
      <c r="N8" s="158"/>
      <c r="O8" s="158"/>
      <c r="P8" s="159"/>
      <c r="R8" s="11" t="s">
        <v>180</v>
      </c>
      <c r="S8" s="94" t="s">
        <v>181</v>
      </c>
      <c r="T8" s="94"/>
    </row>
    <row r="9" spans="2:20" ht="13.5" customHeight="1" x14ac:dyDescent="0.25">
      <c r="B9" s="105"/>
      <c r="C9" s="106"/>
      <c r="D9" s="156" t="s">
        <v>72</v>
      </c>
      <c r="E9" s="158"/>
      <c r="F9" s="158"/>
      <c r="G9" s="158"/>
      <c r="H9" s="158"/>
      <c r="I9" s="158"/>
      <c r="J9" s="158"/>
      <c r="K9" s="158"/>
      <c r="L9" s="158"/>
      <c r="M9" s="158"/>
      <c r="N9" s="158"/>
      <c r="O9" s="158"/>
      <c r="P9" s="159"/>
      <c r="R9" s="62" t="s">
        <v>124</v>
      </c>
      <c r="S9" s="94" t="s">
        <v>182</v>
      </c>
      <c r="T9" s="59"/>
    </row>
    <row r="10" spans="2:20" ht="13.5" customHeight="1" x14ac:dyDescent="0.25">
      <c r="B10" s="105"/>
      <c r="C10" s="106"/>
      <c r="D10" s="156" t="s">
        <v>40</v>
      </c>
      <c r="E10" s="158"/>
      <c r="F10" s="158"/>
      <c r="G10" s="158"/>
      <c r="H10" s="158"/>
      <c r="I10" s="158"/>
      <c r="J10" s="158"/>
      <c r="K10" s="158"/>
      <c r="L10" s="158"/>
      <c r="M10" s="158"/>
      <c r="N10" s="158"/>
      <c r="O10" s="158"/>
      <c r="P10" s="159"/>
      <c r="R10" s="11" t="s">
        <v>147</v>
      </c>
      <c r="S10" s="94" t="s">
        <v>183</v>
      </c>
      <c r="T10" s="59" t="s">
        <v>531</v>
      </c>
    </row>
    <row r="11" spans="2:20" ht="13.5" customHeight="1" x14ac:dyDescent="0.25">
      <c r="B11" s="105"/>
      <c r="C11" s="156" t="s">
        <v>35</v>
      </c>
      <c r="D11" s="156"/>
      <c r="E11" s="156"/>
      <c r="F11" s="156"/>
      <c r="G11" s="156"/>
      <c r="H11" s="156"/>
      <c r="I11" s="156"/>
      <c r="J11" s="156"/>
      <c r="K11" s="156"/>
      <c r="L11" s="156"/>
      <c r="M11" s="156"/>
      <c r="N11" s="156"/>
      <c r="O11" s="156"/>
      <c r="P11" s="157"/>
      <c r="R11" s="11" t="s">
        <v>134</v>
      </c>
      <c r="S11" s="94" t="s">
        <v>184</v>
      </c>
      <c r="T11" s="59"/>
    </row>
    <row r="12" spans="2:20" ht="13.5" customHeight="1" x14ac:dyDescent="0.25">
      <c r="B12" s="105"/>
      <c r="C12" s="156" t="s">
        <v>36</v>
      </c>
      <c r="D12" s="156"/>
      <c r="E12" s="156"/>
      <c r="F12" s="156"/>
      <c r="G12" s="156"/>
      <c r="H12" s="156"/>
      <c r="I12" s="156"/>
      <c r="J12" s="156"/>
      <c r="K12" s="156"/>
      <c r="L12" s="156"/>
      <c r="M12" s="156"/>
      <c r="N12" s="156"/>
      <c r="O12" s="156"/>
      <c r="P12" s="157"/>
      <c r="R12" s="62" t="s">
        <v>185</v>
      </c>
      <c r="S12" s="94" t="s">
        <v>186</v>
      </c>
      <c r="T12" s="59"/>
    </row>
    <row r="13" spans="2:20" ht="13.5" customHeight="1" x14ac:dyDescent="0.25">
      <c r="B13" s="105"/>
      <c r="C13" s="106"/>
      <c r="D13" s="106"/>
      <c r="E13" s="106"/>
      <c r="F13" s="106"/>
      <c r="G13" s="106"/>
      <c r="H13" s="106"/>
      <c r="I13" s="106"/>
      <c r="J13" s="106"/>
      <c r="K13" s="106"/>
      <c r="L13" s="106"/>
      <c r="M13" s="106"/>
      <c r="N13" s="106"/>
      <c r="O13" s="106"/>
      <c r="P13" s="107"/>
      <c r="R13" s="62" t="s">
        <v>546</v>
      </c>
      <c r="S13" s="94" t="s">
        <v>187</v>
      </c>
      <c r="T13" s="59"/>
    </row>
    <row r="14" spans="2:20" ht="13.5" customHeight="1" x14ac:dyDescent="0.25">
      <c r="B14" s="160" t="s">
        <v>37</v>
      </c>
      <c r="C14" s="161"/>
      <c r="D14" s="161"/>
      <c r="E14" s="161"/>
      <c r="F14" s="161"/>
      <c r="G14" s="161"/>
      <c r="H14" s="161"/>
      <c r="I14" s="161"/>
      <c r="J14" s="161"/>
      <c r="K14" s="161"/>
      <c r="L14" s="161"/>
      <c r="M14" s="161"/>
      <c r="N14" s="161"/>
      <c r="O14" s="161"/>
      <c r="P14" s="162"/>
      <c r="R14" s="11" t="s">
        <v>188</v>
      </c>
      <c r="S14" s="94" t="s">
        <v>189</v>
      </c>
      <c r="T14" s="59"/>
    </row>
    <row r="15" spans="2:20" ht="13.5" customHeight="1" x14ac:dyDescent="0.25">
      <c r="B15" s="105"/>
      <c r="C15" s="156" t="s">
        <v>38</v>
      </c>
      <c r="D15" s="156"/>
      <c r="E15" s="156"/>
      <c r="F15" s="156"/>
      <c r="G15" s="156"/>
      <c r="H15" s="156"/>
      <c r="I15" s="156"/>
      <c r="J15" s="156"/>
      <c r="K15" s="156"/>
      <c r="L15" s="156"/>
      <c r="M15" s="156"/>
      <c r="N15" s="156"/>
      <c r="O15" s="156"/>
      <c r="P15" s="157"/>
      <c r="R15" s="11" t="s">
        <v>127</v>
      </c>
      <c r="S15" s="94" t="s">
        <v>190</v>
      </c>
      <c r="T15" s="59"/>
    </row>
    <row r="16" spans="2:20" ht="13.5" customHeight="1" x14ac:dyDescent="0.25">
      <c r="B16" s="105"/>
      <c r="C16" s="108"/>
      <c r="D16" s="158" t="s">
        <v>74</v>
      </c>
      <c r="E16" s="158"/>
      <c r="F16" s="158"/>
      <c r="G16" s="158"/>
      <c r="H16" s="158"/>
      <c r="I16" s="158"/>
      <c r="J16" s="158"/>
      <c r="K16" s="158"/>
      <c r="L16" s="158"/>
      <c r="M16" s="158"/>
      <c r="N16" s="158"/>
      <c r="O16" s="158"/>
      <c r="P16" s="159"/>
      <c r="R16" s="11" t="s">
        <v>128</v>
      </c>
      <c r="S16" s="94" t="s">
        <v>191</v>
      </c>
      <c r="T16" s="94"/>
    </row>
    <row r="17" spans="2:20" ht="13.5" customHeight="1" x14ac:dyDescent="0.25">
      <c r="B17" s="105"/>
      <c r="C17" s="108"/>
      <c r="D17" s="109" t="s">
        <v>47</v>
      </c>
      <c r="E17" s="109"/>
      <c r="F17" s="109"/>
      <c r="G17" s="109"/>
      <c r="H17" s="109"/>
      <c r="I17" s="109"/>
      <c r="J17" s="109"/>
      <c r="K17" s="109"/>
      <c r="L17" s="109"/>
      <c r="M17" s="109"/>
      <c r="N17" s="109"/>
      <c r="O17" s="109"/>
      <c r="P17" s="110"/>
      <c r="R17" s="62" t="s">
        <v>131</v>
      </c>
      <c r="S17" s="94" t="s">
        <v>192</v>
      </c>
      <c r="T17" s="59"/>
    </row>
    <row r="18" spans="2:20" ht="13.5" customHeight="1" x14ac:dyDescent="0.25">
      <c r="B18" s="105"/>
      <c r="C18" s="106"/>
      <c r="D18" s="158" t="s">
        <v>48</v>
      </c>
      <c r="E18" s="158"/>
      <c r="F18" s="158"/>
      <c r="G18" s="158"/>
      <c r="H18" s="158"/>
      <c r="I18" s="158"/>
      <c r="J18" s="158"/>
      <c r="K18" s="158"/>
      <c r="L18" s="158"/>
      <c r="M18" s="158"/>
      <c r="N18" s="158"/>
      <c r="O18" s="158"/>
      <c r="P18" s="159"/>
      <c r="R18" s="62" t="s">
        <v>545</v>
      </c>
      <c r="S18" s="94" t="s">
        <v>193</v>
      </c>
      <c r="T18" s="94" t="s">
        <v>536</v>
      </c>
    </row>
    <row r="19" spans="2:20" ht="13.5" customHeight="1" x14ac:dyDescent="0.25">
      <c r="B19" s="105"/>
      <c r="C19" s="106"/>
      <c r="D19" s="158" t="s">
        <v>49</v>
      </c>
      <c r="E19" s="158"/>
      <c r="F19" s="158"/>
      <c r="G19" s="158"/>
      <c r="H19" s="158"/>
      <c r="I19" s="158"/>
      <c r="J19" s="158"/>
      <c r="K19" s="158"/>
      <c r="L19" s="158"/>
      <c r="M19" s="158"/>
      <c r="N19" s="158"/>
      <c r="O19" s="158"/>
      <c r="P19" s="159"/>
      <c r="R19" s="62" t="s">
        <v>137</v>
      </c>
      <c r="S19" s="94" t="s">
        <v>194</v>
      </c>
      <c r="T19" s="94"/>
    </row>
    <row r="20" spans="2:20" x14ac:dyDescent="0.25">
      <c r="B20" s="105"/>
      <c r="C20" s="106"/>
      <c r="D20" s="158" t="s">
        <v>75</v>
      </c>
      <c r="E20" s="158"/>
      <c r="F20" s="158"/>
      <c r="G20" s="158"/>
      <c r="H20" s="158"/>
      <c r="I20" s="158"/>
      <c r="J20" s="158"/>
      <c r="K20" s="158"/>
      <c r="L20" s="158"/>
      <c r="M20" s="158"/>
      <c r="N20" s="158"/>
      <c r="O20" s="158"/>
      <c r="P20" s="159"/>
      <c r="R20" s="62" t="s">
        <v>139</v>
      </c>
      <c r="S20" s="94" t="s">
        <v>195</v>
      </c>
      <c r="T20" s="94" t="s">
        <v>527</v>
      </c>
    </row>
    <row r="21" spans="2:20" x14ac:dyDescent="0.25">
      <c r="B21" s="105"/>
      <c r="C21" s="106"/>
      <c r="D21" s="158" t="s">
        <v>76</v>
      </c>
      <c r="E21" s="158"/>
      <c r="F21" s="158"/>
      <c r="G21" s="158"/>
      <c r="H21" s="158"/>
      <c r="I21" s="158"/>
      <c r="J21" s="158"/>
      <c r="K21" s="158"/>
      <c r="L21" s="158"/>
      <c r="M21" s="158"/>
      <c r="N21" s="158"/>
      <c r="O21" s="158"/>
      <c r="P21" s="159"/>
      <c r="R21" s="62" t="s">
        <v>145</v>
      </c>
      <c r="S21" s="94" t="s">
        <v>196</v>
      </c>
      <c r="T21" s="94" t="s">
        <v>532</v>
      </c>
    </row>
    <row r="22" spans="2:20" x14ac:dyDescent="0.25">
      <c r="B22" s="105"/>
      <c r="C22" s="106"/>
      <c r="D22" s="158" t="s">
        <v>77</v>
      </c>
      <c r="E22" s="158"/>
      <c r="F22" s="158"/>
      <c r="G22" s="158"/>
      <c r="H22" s="158"/>
      <c r="I22" s="158"/>
      <c r="J22" s="158"/>
      <c r="K22" s="158"/>
      <c r="L22" s="158"/>
      <c r="M22" s="158"/>
      <c r="N22" s="158"/>
      <c r="O22" s="158"/>
      <c r="P22" s="159"/>
      <c r="R22" s="62" t="s">
        <v>100</v>
      </c>
      <c r="S22" s="94" t="s">
        <v>114</v>
      </c>
      <c r="T22" s="94"/>
    </row>
    <row r="23" spans="2:20" x14ac:dyDescent="0.25">
      <c r="B23" s="105"/>
      <c r="C23" s="106"/>
      <c r="D23" s="158" t="s">
        <v>53</v>
      </c>
      <c r="E23" s="158"/>
      <c r="F23" s="158"/>
      <c r="G23" s="158"/>
      <c r="H23" s="158"/>
      <c r="I23" s="158"/>
      <c r="J23" s="158"/>
      <c r="K23" s="158"/>
      <c r="L23" s="158"/>
      <c r="M23" s="158"/>
      <c r="N23" s="158"/>
      <c r="O23" s="158"/>
      <c r="P23" s="159"/>
      <c r="R23" s="62" t="s">
        <v>555</v>
      </c>
      <c r="S23" s="94" t="s">
        <v>231</v>
      </c>
      <c r="T23" s="94" t="s">
        <v>238</v>
      </c>
    </row>
    <row r="24" spans="2:20" x14ac:dyDescent="0.25">
      <c r="B24" s="105"/>
      <c r="C24" s="106"/>
      <c r="D24" s="158" t="s">
        <v>54</v>
      </c>
      <c r="E24" s="158"/>
      <c r="F24" s="158"/>
      <c r="G24" s="158"/>
      <c r="H24" s="158"/>
      <c r="I24" s="158"/>
      <c r="J24" s="158"/>
      <c r="K24" s="158"/>
      <c r="L24" s="158"/>
      <c r="M24" s="158"/>
      <c r="N24" s="158"/>
      <c r="O24" s="158"/>
      <c r="P24" s="159"/>
      <c r="R24" s="62" t="s">
        <v>544</v>
      </c>
      <c r="S24" s="94" t="s">
        <v>232</v>
      </c>
      <c r="T24" s="94" t="s">
        <v>535</v>
      </c>
    </row>
    <row r="25" spans="2:20" x14ac:dyDescent="0.25">
      <c r="B25" s="105"/>
      <c r="C25" s="106"/>
      <c r="D25" s="158" t="s">
        <v>78</v>
      </c>
      <c r="E25" s="158"/>
      <c r="F25" s="158"/>
      <c r="G25" s="158"/>
      <c r="H25" s="158"/>
      <c r="I25" s="158"/>
      <c r="J25" s="158"/>
      <c r="K25" s="158"/>
      <c r="L25" s="158"/>
      <c r="M25" s="158"/>
      <c r="N25" s="158"/>
      <c r="O25" s="158"/>
      <c r="P25" s="159"/>
      <c r="R25" s="62" t="s">
        <v>201</v>
      </c>
      <c r="S25" s="94" t="s">
        <v>233</v>
      </c>
      <c r="T25" s="94" t="s">
        <v>529</v>
      </c>
    </row>
    <row r="26" spans="2:20" x14ac:dyDescent="0.25">
      <c r="B26" s="105"/>
      <c r="C26" s="106"/>
      <c r="D26" s="158" t="s">
        <v>79</v>
      </c>
      <c r="E26" s="158"/>
      <c r="F26" s="158"/>
      <c r="G26" s="158"/>
      <c r="H26" s="158"/>
      <c r="I26" s="158"/>
      <c r="J26" s="158"/>
      <c r="K26" s="158"/>
      <c r="L26" s="158"/>
      <c r="M26" s="158"/>
      <c r="N26" s="158"/>
      <c r="O26" s="158"/>
      <c r="P26" s="159"/>
      <c r="R26" s="62" t="s">
        <v>203</v>
      </c>
      <c r="S26" s="94" t="s">
        <v>234</v>
      </c>
      <c r="T26" s="94" t="s">
        <v>533</v>
      </c>
    </row>
    <row r="27" spans="2:20" x14ac:dyDescent="0.25">
      <c r="B27" s="105"/>
      <c r="C27" s="106"/>
      <c r="D27" s="158" t="s">
        <v>80</v>
      </c>
      <c r="E27" s="158"/>
      <c r="F27" s="158"/>
      <c r="G27" s="158"/>
      <c r="H27" s="158"/>
      <c r="I27" s="158"/>
      <c r="J27" s="158"/>
      <c r="K27" s="158"/>
      <c r="L27" s="158"/>
      <c r="M27" s="158"/>
      <c r="N27" s="158"/>
      <c r="O27" s="158"/>
      <c r="P27" s="159"/>
      <c r="R27" s="62" t="s">
        <v>206</v>
      </c>
      <c r="S27" s="94" t="s">
        <v>235</v>
      </c>
      <c r="T27" s="94" t="s">
        <v>534</v>
      </c>
    </row>
    <row r="28" spans="2:20" x14ac:dyDescent="0.25">
      <c r="B28" s="105"/>
      <c r="C28" s="106"/>
      <c r="D28" s="106"/>
      <c r="E28" s="106"/>
      <c r="F28" s="106"/>
      <c r="G28" s="106"/>
      <c r="H28" s="106"/>
      <c r="I28" s="106"/>
      <c r="J28" s="106"/>
      <c r="K28" s="106"/>
      <c r="L28" s="106"/>
      <c r="M28" s="106"/>
      <c r="N28" s="106"/>
      <c r="O28" s="106"/>
      <c r="P28" s="107"/>
      <c r="R28" s="62" t="s">
        <v>212</v>
      </c>
      <c r="S28" s="94" t="s">
        <v>236</v>
      </c>
      <c r="T28" s="94" t="s">
        <v>530</v>
      </c>
    </row>
    <row r="29" spans="2:20" x14ac:dyDescent="0.25">
      <c r="B29" s="105"/>
      <c r="C29" s="156" t="s">
        <v>39</v>
      </c>
      <c r="D29" s="156"/>
      <c r="E29" s="156"/>
      <c r="F29" s="156"/>
      <c r="G29" s="156"/>
      <c r="H29" s="156"/>
      <c r="I29" s="156"/>
      <c r="J29" s="156"/>
      <c r="K29" s="156"/>
      <c r="L29" s="156"/>
      <c r="M29" s="156"/>
      <c r="N29" s="156"/>
      <c r="O29" s="156"/>
      <c r="P29" s="157"/>
      <c r="R29" s="62" t="s">
        <v>173</v>
      </c>
      <c r="S29" s="94" t="s">
        <v>174</v>
      </c>
      <c r="T29" s="94" t="s">
        <v>86</v>
      </c>
    </row>
    <row r="30" spans="2:20" x14ac:dyDescent="0.25">
      <c r="B30" s="105"/>
      <c r="C30" s="106"/>
      <c r="D30" s="158" t="s">
        <v>81</v>
      </c>
      <c r="E30" s="158"/>
      <c r="F30" s="158"/>
      <c r="G30" s="158"/>
      <c r="H30" s="158"/>
      <c r="I30" s="158"/>
      <c r="J30" s="158"/>
      <c r="K30" s="158"/>
      <c r="L30" s="158"/>
      <c r="M30" s="158"/>
      <c r="N30" s="158"/>
      <c r="O30" s="158"/>
      <c r="P30" s="159"/>
      <c r="R30" s="62" t="s">
        <v>224</v>
      </c>
      <c r="S30" s="94" t="s">
        <v>237</v>
      </c>
      <c r="T30" s="94"/>
    </row>
    <row r="31" spans="2:20" x14ac:dyDescent="0.25">
      <c r="B31" s="105"/>
      <c r="C31" s="106"/>
      <c r="D31" s="158" t="s">
        <v>82</v>
      </c>
      <c r="E31" s="158"/>
      <c r="F31" s="158"/>
      <c r="G31" s="158"/>
      <c r="H31" s="158"/>
      <c r="I31" s="158"/>
      <c r="J31" s="158"/>
      <c r="K31" s="158"/>
      <c r="L31" s="158"/>
      <c r="M31" s="158"/>
      <c r="N31" s="158"/>
      <c r="O31" s="158"/>
      <c r="P31" s="159"/>
      <c r="R31" s="62" t="s">
        <v>150</v>
      </c>
      <c r="S31" s="94"/>
      <c r="T31" s="94"/>
    </row>
    <row r="32" spans="2:20" x14ac:dyDescent="0.25">
      <c r="B32" s="105"/>
      <c r="C32" s="106"/>
      <c r="D32" s="158" t="s">
        <v>57</v>
      </c>
      <c r="E32" s="158"/>
      <c r="F32" s="158"/>
      <c r="G32" s="158"/>
      <c r="H32" s="158"/>
      <c r="I32" s="158"/>
      <c r="J32" s="158"/>
      <c r="K32" s="158"/>
      <c r="L32" s="158"/>
      <c r="M32" s="158"/>
      <c r="N32" s="158"/>
      <c r="O32" s="158"/>
      <c r="P32" s="159"/>
      <c r="R32" s="62" t="s">
        <v>556</v>
      </c>
      <c r="S32" s="94"/>
      <c r="T32" s="94"/>
    </row>
    <row r="33" spans="2:20" x14ac:dyDescent="0.25">
      <c r="B33" s="105"/>
      <c r="C33" s="106"/>
      <c r="D33" s="158" t="s">
        <v>61</v>
      </c>
      <c r="E33" s="158"/>
      <c r="F33" s="158"/>
      <c r="G33" s="158"/>
      <c r="H33" s="158"/>
      <c r="I33" s="158"/>
      <c r="J33" s="158"/>
      <c r="K33" s="158"/>
      <c r="L33" s="158"/>
      <c r="M33" s="158"/>
      <c r="N33" s="158"/>
      <c r="O33" s="158"/>
      <c r="P33" s="159"/>
      <c r="R33" s="11"/>
      <c r="S33" s="11"/>
      <c r="T33" s="11"/>
    </row>
    <row r="34" spans="2:20" ht="24" customHeight="1" x14ac:dyDescent="0.25">
      <c r="B34" s="105"/>
      <c r="C34" s="106"/>
      <c r="D34" s="152" t="s">
        <v>58</v>
      </c>
      <c r="E34" s="152"/>
      <c r="F34" s="152"/>
      <c r="G34" s="152"/>
      <c r="H34" s="152"/>
      <c r="I34" s="152"/>
      <c r="J34" s="152"/>
      <c r="K34" s="152"/>
      <c r="L34" s="152"/>
      <c r="M34" s="152"/>
      <c r="N34" s="152"/>
      <c r="O34" s="152"/>
      <c r="P34" s="153"/>
      <c r="R34" s="11"/>
      <c r="S34" s="11"/>
      <c r="T34" s="11"/>
    </row>
    <row r="35" spans="2:20" ht="16.5" customHeight="1" x14ac:dyDescent="0.25">
      <c r="B35" s="105"/>
      <c r="C35" s="106"/>
      <c r="D35" s="152" t="s">
        <v>83</v>
      </c>
      <c r="E35" s="152"/>
      <c r="F35" s="152"/>
      <c r="G35" s="152"/>
      <c r="H35" s="152"/>
      <c r="I35" s="152"/>
      <c r="J35" s="152"/>
      <c r="K35" s="152"/>
      <c r="L35" s="152"/>
      <c r="M35" s="152"/>
      <c r="N35" s="152"/>
      <c r="O35" s="152"/>
      <c r="P35" s="153"/>
      <c r="R35" s="11"/>
      <c r="S35" s="11"/>
      <c r="T35" s="11"/>
    </row>
    <row r="36" spans="2:20" ht="15" customHeight="1" thickBot="1" x14ac:dyDescent="0.3">
      <c r="B36" s="111"/>
      <c r="C36" s="112"/>
      <c r="D36" s="154" t="s">
        <v>84</v>
      </c>
      <c r="E36" s="154"/>
      <c r="F36" s="154"/>
      <c r="G36" s="154"/>
      <c r="H36" s="154"/>
      <c r="I36" s="154"/>
      <c r="J36" s="154"/>
      <c r="K36" s="154"/>
      <c r="L36" s="154"/>
      <c r="M36" s="154"/>
      <c r="N36" s="154"/>
      <c r="O36" s="154"/>
      <c r="P36" s="155"/>
      <c r="R36" s="11"/>
      <c r="S36" s="11"/>
      <c r="T36" s="11"/>
    </row>
    <row r="37" spans="2:20" x14ac:dyDescent="0.25">
      <c r="R37" s="11"/>
      <c r="S37" s="11"/>
      <c r="T37" s="11"/>
    </row>
    <row r="38" spans="2:20" x14ac:dyDescent="0.25">
      <c r="R38" s="11"/>
      <c r="S38" s="11"/>
      <c r="T38" s="11"/>
    </row>
    <row r="39" spans="2:20" x14ac:dyDescent="0.25">
      <c r="R39" s="11"/>
      <c r="S39" s="11"/>
      <c r="T39" s="11"/>
    </row>
    <row r="40" spans="2:20" x14ac:dyDescent="0.25">
      <c r="R40" s="11"/>
      <c r="S40" s="11"/>
      <c r="T40" s="11"/>
    </row>
    <row r="41" spans="2:20" x14ac:dyDescent="0.25">
      <c r="R41" s="11"/>
      <c r="S41" s="11"/>
      <c r="T41" s="11"/>
    </row>
    <row r="42" spans="2:20" x14ac:dyDescent="0.25">
      <c r="R42" s="11"/>
      <c r="S42" s="11"/>
      <c r="T42" s="11"/>
    </row>
    <row r="43" spans="2:20" x14ac:dyDescent="0.25">
      <c r="R43" s="11"/>
      <c r="S43" s="11"/>
      <c r="T43" s="11"/>
    </row>
    <row r="44" spans="2:20" x14ac:dyDescent="0.25">
      <c r="R44" s="11"/>
      <c r="S44" s="11"/>
      <c r="T44" s="11"/>
    </row>
    <row r="45" spans="2:20" x14ac:dyDescent="0.25">
      <c r="R45" s="11"/>
      <c r="S45" s="11"/>
      <c r="T45" s="11"/>
    </row>
    <row r="46" spans="2:20" x14ac:dyDescent="0.25">
      <c r="R46" s="11"/>
      <c r="S46" s="11"/>
      <c r="T46" s="11"/>
    </row>
    <row r="47" spans="2:20" x14ac:dyDescent="0.25">
      <c r="R47" s="11"/>
      <c r="S47" s="11"/>
      <c r="T47" s="11"/>
    </row>
    <row r="48" spans="2:20" x14ac:dyDescent="0.25">
      <c r="R48" s="11"/>
      <c r="S48" s="11"/>
      <c r="T48" s="11"/>
    </row>
    <row r="49" spans="18:20" x14ac:dyDescent="0.25">
      <c r="R49" s="11"/>
      <c r="S49" s="11"/>
      <c r="T49" s="11"/>
    </row>
    <row r="50" spans="18:20" x14ac:dyDescent="0.25">
      <c r="R50" s="11"/>
      <c r="S50" s="11"/>
      <c r="T50" s="11"/>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2017-02-23T01:54:01Z</cp:lastPrinted>
  <dcterms:created xsi:type="dcterms:W3CDTF">1996-10-14T23:33:28Z</dcterms:created>
  <dcterms:modified xsi:type="dcterms:W3CDTF">2017-02-28T03:17:09Z</dcterms:modified>
</cp:coreProperties>
</file>