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definedNames>
    <definedName name="_xlnm._FilterDatabase" localSheetId="1" hidden="1">'TH - BR'!$A$22:$N$136</definedName>
    <definedName name="_xlnm._FilterDatabase" localSheetId="0" hidden="1">'TH-MV'!$A$16:$Q$115</definedName>
    <definedName name="DSBR">'Huong dan BR'!$R$2:$S$66</definedName>
    <definedName name="DSMV">'Huong dan MV'!$R$2:$T$50</definedName>
    <definedName name="_xlnm.Print_Area" localSheetId="1">'TH - BR'!$B$1:$L$146</definedName>
    <definedName name="_xlnm.Print_Area" localSheetId="0">'TH-MV'!$B$1:$M$137</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I143" i="16" l="1"/>
  <c r="M14" i="16"/>
  <c r="B7" i="16"/>
  <c r="B24" i="16" l="1"/>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23" i="16"/>
  <c r="N14" i="15"/>
  <c r="J134" i="15"/>
  <c r="B7" i="15"/>
  <c r="L117" i="15"/>
  <c r="H132" i="15"/>
  <c r="J117" i="15"/>
  <c r="H131" i="15"/>
  <c r="K137" i="16"/>
  <c r="H142" i="16"/>
  <c r="J137" i="16"/>
  <c r="H141" i="16"/>
  <c r="H123" i="16"/>
  <c r="H124" i="16"/>
  <c r="H125" i="16"/>
  <c r="H126" i="16"/>
  <c r="H127" i="16"/>
  <c r="H128" i="16"/>
  <c r="H129" i="16"/>
  <c r="H130" i="16"/>
  <c r="H131" i="16"/>
  <c r="H132" i="16"/>
  <c r="H133" i="16"/>
  <c r="H134" i="16"/>
  <c r="H135" i="16"/>
  <c r="B50" i="15"/>
  <c r="D50" i="15"/>
  <c r="H50" i="15"/>
  <c r="B51" i="15"/>
  <c r="D51" i="15"/>
  <c r="H51" i="15"/>
  <c r="B52" i="15"/>
  <c r="D52" i="15"/>
  <c r="H52" i="15"/>
  <c r="B53" i="15"/>
  <c r="D53" i="15"/>
  <c r="H53" i="15"/>
  <c r="B54" i="15"/>
  <c r="D54" i="15"/>
  <c r="H54" i="15"/>
  <c r="B55" i="15"/>
  <c r="D55" i="15"/>
  <c r="H55" i="15"/>
  <c r="B56" i="15"/>
  <c r="D56" i="15"/>
  <c r="H56" i="15"/>
  <c r="B57" i="15"/>
  <c r="D57" i="15"/>
  <c r="H57" i="15"/>
  <c r="B58" i="15"/>
  <c r="D58" i="15"/>
  <c r="H58" i="15"/>
  <c r="B59" i="15"/>
  <c r="D59" i="15"/>
  <c r="H59" i="15"/>
  <c r="B60" i="15"/>
  <c r="D60" i="15"/>
  <c r="H60" i="15"/>
  <c r="B61" i="15"/>
  <c r="D61" i="15"/>
  <c r="H61" i="15"/>
  <c r="B62" i="15"/>
  <c r="D62" i="15"/>
  <c r="H62" i="15"/>
  <c r="B63" i="15"/>
  <c r="D63" i="15"/>
  <c r="H63" i="15"/>
  <c r="B64" i="15"/>
  <c r="D64" i="15"/>
  <c r="H64" i="15"/>
  <c r="B65" i="15"/>
  <c r="D65" i="15"/>
  <c r="H65" i="15"/>
  <c r="B66" i="15"/>
  <c r="D66" i="15"/>
  <c r="H66" i="15"/>
  <c r="B67" i="15"/>
  <c r="D67" i="15"/>
  <c r="H67" i="15"/>
  <c r="B68" i="15"/>
  <c r="D68" i="15"/>
  <c r="H68" i="15"/>
  <c r="B69" i="15"/>
  <c r="D69" i="15"/>
  <c r="H69" i="15"/>
  <c r="B70" i="15"/>
  <c r="D70" i="15"/>
  <c r="H70" i="15"/>
  <c r="B71" i="15"/>
  <c r="D71" i="15"/>
  <c r="H71" i="15"/>
  <c r="B72" i="15"/>
  <c r="D72" i="15"/>
  <c r="H72" i="15"/>
  <c r="B73" i="15"/>
  <c r="D73" i="15"/>
  <c r="H73" i="15"/>
  <c r="B74" i="15"/>
  <c r="D74" i="15"/>
  <c r="H74" i="15"/>
  <c r="B75" i="15"/>
  <c r="D75" i="15"/>
  <c r="H75" i="15"/>
  <c r="B76" i="15"/>
  <c r="D76" i="15"/>
  <c r="H76" i="15"/>
  <c r="B77" i="15"/>
  <c r="D77" i="15"/>
  <c r="H77" i="15"/>
  <c r="B78" i="15"/>
  <c r="D78" i="15"/>
  <c r="H78" i="15"/>
  <c r="B79" i="15"/>
  <c r="D79" i="15"/>
  <c r="H79" i="15"/>
  <c r="B80" i="15"/>
  <c r="D80" i="15"/>
  <c r="H80" i="15"/>
  <c r="B81" i="15"/>
  <c r="D81" i="15"/>
  <c r="H81" i="15"/>
  <c r="B82" i="15"/>
  <c r="D82" i="15"/>
  <c r="H82" i="15"/>
  <c r="B83" i="15"/>
  <c r="D83" i="15"/>
  <c r="H83" i="15"/>
  <c r="B84" i="15"/>
  <c r="D84" i="15"/>
  <c r="H84" i="15"/>
  <c r="B85" i="15"/>
  <c r="D85" i="15"/>
  <c r="H85" i="15"/>
  <c r="B86" i="15"/>
  <c r="D86" i="15"/>
  <c r="H86" i="15"/>
  <c r="B87" i="15"/>
  <c r="D87" i="15"/>
  <c r="H87" i="15"/>
  <c r="B88" i="15"/>
  <c r="D88" i="15"/>
  <c r="H88" i="15"/>
  <c r="B89" i="15"/>
  <c r="D89" i="15"/>
  <c r="H89" i="15"/>
  <c r="B90" i="15"/>
  <c r="D90" i="15"/>
  <c r="H90" i="15"/>
  <c r="B91" i="15"/>
  <c r="D91" i="15"/>
  <c r="H91" i="15"/>
  <c r="B92" i="15"/>
  <c r="D92" i="15"/>
  <c r="H92" i="15"/>
  <c r="B93" i="15"/>
  <c r="D93" i="15"/>
  <c r="H93" i="15"/>
  <c r="B94" i="15"/>
  <c r="D94" i="15"/>
  <c r="H94" i="15"/>
  <c r="B95" i="15"/>
  <c r="D95" i="15"/>
  <c r="H95" i="15"/>
  <c r="B96" i="15"/>
  <c r="D96" i="15"/>
  <c r="H96" i="15"/>
  <c r="B97" i="15"/>
  <c r="D97" i="15"/>
  <c r="H97" i="15"/>
  <c r="B98" i="15"/>
  <c r="D98" i="15"/>
  <c r="H98" i="15"/>
  <c r="B99" i="15"/>
  <c r="D99" i="15"/>
  <c r="H99" i="15"/>
  <c r="B100" i="15"/>
  <c r="D100" i="15"/>
  <c r="H100" i="15"/>
  <c r="B101" i="15"/>
  <c r="D101" i="15"/>
  <c r="H101" i="15"/>
  <c r="B102" i="15"/>
  <c r="D102" i="15"/>
  <c r="H102" i="15"/>
  <c r="B103" i="15"/>
  <c r="D103" i="15"/>
  <c r="H103" i="15"/>
  <c r="B104" i="15"/>
  <c r="D104" i="15"/>
  <c r="H104" i="15"/>
  <c r="B105" i="15"/>
  <c r="D105" i="15"/>
  <c r="H105" i="15"/>
  <c r="B106" i="15"/>
  <c r="D106" i="15"/>
  <c r="H106" i="15"/>
  <c r="B107" i="15"/>
  <c r="D107" i="15"/>
  <c r="H107" i="15"/>
  <c r="B108" i="15"/>
  <c r="D108" i="15"/>
  <c r="H108" i="15"/>
  <c r="B109" i="15"/>
  <c r="D109" i="15"/>
  <c r="H109" i="15"/>
  <c r="B110" i="15"/>
  <c r="D110" i="15"/>
  <c r="H110" i="15"/>
  <c r="B111" i="15"/>
  <c r="D111" i="15"/>
  <c r="H111" i="15"/>
  <c r="B112" i="15"/>
  <c r="D112" i="15"/>
  <c r="H112" i="15"/>
  <c r="B113" i="15"/>
  <c r="D113" i="15"/>
  <c r="H113" i="15"/>
  <c r="B114" i="15"/>
  <c r="D114" i="15"/>
  <c r="H114" i="15"/>
  <c r="B115" i="15"/>
  <c r="D115" i="15"/>
  <c r="H115" i="15"/>
  <c r="H119" i="16"/>
  <c r="H120" i="16"/>
  <c r="H121" i="16"/>
  <c r="H122"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25" i="16"/>
  <c r="H26" i="16"/>
  <c r="H27" i="16"/>
  <c r="H28" i="16"/>
  <c r="H29" i="16"/>
  <c r="H30" i="16"/>
  <c r="H31" i="16"/>
  <c r="H32" i="16"/>
  <c r="H33" i="16"/>
  <c r="H34" i="16"/>
  <c r="H35" i="16"/>
  <c r="H36" i="16"/>
  <c r="H37" i="16"/>
  <c r="H38" i="16"/>
  <c r="H39" i="16"/>
  <c r="H40" i="16"/>
  <c r="H41" i="16"/>
  <c r="H42" i="16"/>
  <c r="H43" i="16"/>
  <c r="H44" i="16"/>
  <c r="H45" i="16"/>
  <c r="H46" i="16"/>
  <c r="H47" i="16"/>
  <c r="H19" i="15"/>
  <c r="B47" i="15"/>
  <c r="B48" i="15"/>
  <c r="B49" i="15"/>
  <c r="H18" i="15"/>
  <c r="D18" i="15"/>
  <c r="H24" i="16"/>
  <c r="H23" i="16"/>
  <c r="D17" i="15"/>
  <c r="H17" i="15"/>
  <c r="B25" i="15"/>
  <c r="B26" i="15"/>
  <c r="B27" i="15"/>
  <c r="B28" i="15"/>
  <c r="B29" i="15"/>
  <c r="B30" i="15"/>
  <c r="B31" i="15"/>
  <c r="B32" i="15"/>
  <c r="B33" i="15"/>
  <c r="B34" i="15"/>
  <c r="B35" i="15"/>
  <c r="B36" i="15"/>
  <c r="B37" i="15"/>
  <c r="B38" i="15"/>
  <c r="B39" i="15"/>
  <c r="B40" i="15"/>
  <c r="B41" i="15"/>
  <c r="B42" i="15"/>
  <c r="B43" i="15"/>
  <c r="B44" i="15"/>
  <c r="B45" i="15"/>
  <c r="B46" i="15"/>
  <c r="B24" i="15"/>
  <c r="B23" i="15"/>
  <c r="B22" i="15"/>
  <c r="B21" i="15"/>
  <c r="B20" i="15"/>
  <c r="B19" i="15"/>
  <c r="B18" i="15"/>
  <c r="B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<sst xmlns="http://schemas.openxmlformats.org/spreadsheetml/2006/main" count="1179" uniqueCount="434">
  <si>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</si>
  <si>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</si>
  <si>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</si>
  <si>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</si>
  <si>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</si>
  <si>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</si>
  <si>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</si>
  <si>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</si>
  <si>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</si>
  <si>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</si>
  <si>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</si>
  <si>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</si>
  <si>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</si>
  <si>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</si>
  <si>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</si>
  <si>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</si>
  <si>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</si>
  <si>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</si>
  <si>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</si>
  <si>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</si>
  <si>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</si>
  <si>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</si>
  <si>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</si>
  <si>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</si>
  <si>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</si>
  <si>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</si>
  <si>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</si>
  <si>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</si>
  <si>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</si>
  <si>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</si>
  <si>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</si>
  <si>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</si>
  <si>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</si>
  <si>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</si>
  <si>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</si>
  <si>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</si>
  <si>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</si>
  <si>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</si>
  <si>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</si>
  <si>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</si>
  <si>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</si>
  <si>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</si>
  <si>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</si>
  <si>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</si>
  <si>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</si>
  <si>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</si>
  <si>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</si>
  <si>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</si>
  <si>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</si>
  <si>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</si>
  <si>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</si>
  <si>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</si>
  <si>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</si>
  <si>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</si>
  <si>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</si>
  <si>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</si>
  <si>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</si>
  <si>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</si>
  <si>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</si>
  <si>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</si>
  <si>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</si>
  <si>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</si>
  <si>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</si>
  <si>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</si>
  <si>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</si>
  <si>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</si>
  <si>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</si>
  <si>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</si>
  <si>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</si>
  <si>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</si>
  <si>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</si>
  <si>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</si>
  <si>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</si>
  <si>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</si>
  <si>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</si>
  <si>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</si>
  <si>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</si>
  <si>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</si>
  <si>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</si>
  <si>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</si>
  <si>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</si>
  <si>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</si>
  <si>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</si>
  <si>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</si>
  <si>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</si>
  <si>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</si>
  <si>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</si>
  <si>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</si>
  <si>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</si>
  <si>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</si>
  <si>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Giấy tấm</t>
  </si>
  <si>
    <t>Vật dụng phòng khách</t>
  </si>
  <si>
    <t>Cty TNHH Tân Kim Thành</t>
  </si>
  <si>
    <t>Cty TNHH SX TM Và Dịch Vụ Phúc Vinh</t>
  </si>
  <si>
    <t>Tập Đoàn Viễn Thông Quân Đội</t>
  </si>
  <si>
    <t>Cty CP Gạch Ngói Nhị Hiệp</t>
  </si>
  <si>
    <t>Cty TNHH MTV Hòa Phương Linh</t>
  </si>
  <si>
    <t>Dây mạ kẽm</t>
  </si>
  <si>
    <t>Vật liệu xây dựng</t>
  </si>
  <si>
    <t>3701648443</t>
  </si>
  <si>
    <t>PV/11P</t>
  </si>
  <si>
    <t>3700651436</t>
  </si>
  <si>
    <t>NL/11P</t>
  </si>
  <si>
    <t>0303015291</t>
  </si>
  <si>
    <t>KT/11P</t>
  </si>
  <si>
    <t>0100109106</t>
  </si>
  <si>
    <t>3700358798</t>
  </si>
  <si>
    <t>NH/12P</t>
  </si>
  <si>
    <t>3701775089</t>
  </si>
  <si>
    <t>PL/12P</t>
  </si>
  <si>
    <t>0100368421012</t>
  </si>
  <si>
    <t>LB/12P</t>
  </si>
  <si>
    <t>Cty TNHH Phan Hoàng Phát</t>
  </si>
  <si>
    <t>3701738908</t>
  </si>
  <si>
    <t>Cty TNHH Nhựa Hưng Phú</t>
  </si>
  <si>
    <t>0310999127</t>
  </si>
  <si>
    <t>3701201729</t>
  </si>
  <si>
    <t>3700307987</t>
  </si>
  <si>
    <t>Cty TNHH SX TM Nhật Quang Phát</t>
  </si>
  <si>
    <t>3602617980</t>
  </si>
  <si>
    <t>0000003</t>
  </si>
  <si>
    <t>0000006</t>
  </si>
  <si>
    <t>0000015</t>
  </si>
  <si>
    <t>0000017</t>
  </si>
  <si>
    <t>0000018</t>
  </si>
  <si>
    <t>THUNG CARTON</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</si>
  <si>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</si>
  <si>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</si>
  <si>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</si>
  <si>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</si>
  <si>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</si>
  <si>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</si>
  <si>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</si>
  <si>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</si>
  <si>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</si>
  <si>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</si>
  <si>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</si>
  <si>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</si>
  <si>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</si>
  <si>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</si>
  <si>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</si>
  <si>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</si>
  <si>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</si>
  <si>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</si>
  <si>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</si>
  <si>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</si>
  <si>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</si>
  <si>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0000049</t>
  </si>
  <si>
    <t>0000050</t>
  </si>
  <si>
    <t>0000051</t>
  </si>
  <si>
    <t>0000052</t>
  </si>
  <si>
    <t>0000053</t>
  </si>
  <si>
    <t>0000055</t>
  </si>
  <si>
    <t>0000057</t>
  </si>
  <si>
    <t>0000058</t>
  </si>
  <si>
    <t>0000059</t>
  </si>
  <si>
    <t>0000060</t>
  </si>
  <si>
    <t>0000061</t>
  </si>
  <si>
    <t>0000062</t>
  </si>
  <si>
    <t>0000063</t>
  </si>
  <si>
    <t>0000064</t>
  </si>
  <si>
    <t>0000065</t>
  </si>
  <si>
    <t>0000066</t>
  </si>
  <si>
    <t>0000067</t>
  </si>
  <si>
    <t>0000068</t>
  </si>
  <si>
    <t>0000071</t>
  </si>
  <si>
    <t>0000072</t>
  </si>
  <si>
    <t>0000073</t>
  </si>
  <si>
    <t>0000074</t>
  </si>
  <si>
    <t>0000077</t>
  </si>
  <si>
    <t>0000078</t>
  </si>
  <si>
    <t>0000079</t>
  </si>
  <si>
    <t>0000080</t>
  </si>
  <si>
    <t>0000081</t>
  </si>
  <si>
    <t>0000082</t>
  </si>
  <si>
    <t>0000083</t>
  </si>
  <si>
    <t>0000084</t>
  </si>
  <si>
    <t>0000085</t>
  </si>
  <si>
    <t>0000086</t>
  </si>
  <si>
    <t>0000087</t>
  </si>
  <si>
    <t>0000088</t>
  </si>
  <si>
    <t>0000089</t>
  </si>
  <si>
    <t>0000090</t>
  </si>
  <si>
    <t>0000091</t>
  </si>
  <si>
    <t>0000092</t>
  </si>
  <si>
    <t>0000093</t>
  </si>
  <si>
    <t>0000094</t>
  </si>
  <si>
    <t>0000095</t>
  </si>
  <si>
    <t>0000096</t>
  </si>
  <si>
    <t>0000097</t>
  </si>
  <si>
    <t>0000098</t>
  </si>
  <si>
    <t>0000099</t>
  </si>
  <si>
    <t>0000101</t>
  </si>
  <si>
    <t>0000102</t>
  </si>
  <si>
    <t>'Cty TNHH SX TM Và Dịch Vụ Phúc Vinh</t>
  </si>
  <si>
    <t>PV/13P</t>
  </si>
  <si>
    <t>Cty TNHH SX-TM Bao Bì Giấy Nam Long</t>
  </si>
  <si>
    <t>Cty TNHH SX TM Phúc Hảo</t>
  </si>
  <si>
    <t>0301528160</t>
  </si>
  <si>
    <t>PH/12P</t>
  </si>
  <si>
    <t>Cty TNHH SX Kim Phong</t>
  </si>
  <si>
    <t>0311883439</t>
  </si>
  <si>
    <t>KP/13P</t>
  </si>
  <si>
    <t>Cty TNHH Huỳnh Ngọc Hà</t>
  </si>
  <si>
    <t>3602566535</t>
  </si>
  <si>
    <t>NH/13P</t>
  </si>
  <si>
    <t>Cty TNHH Kim Hưng Long</t>
  </si>
  <si>
    <t>0305399903</t>
  </si>
  <si>
    <t>HL/13P</t>
  </si>
  <si>
    <t>Cty TNHH TM DV XNK Trúc Linh</t>
  </si>
  <si>
    <t>0312363175</t>
  </si>
  <si>
    <t>TL/13P</t>
  </si>
  <si>
    <t>AA/13T</t>
  </si>
  <si>
    <t>Chi Nhánh Cty CP Đại Việt Trí Tuệ</t>
  </si>
  <si>
    <t>Cty TNHH DV và Du Lịch Gia Nguyễn</t>
  </si>
  <si>
    <t>0105759330</t>
  </si>
  <si>
    <t>PA/13T</t>
  </si>
  <si>
    <t>Cty CP SX TM XNK Viễn Thông A</t>
  </si>
  <si>
    <t>0301430045-004</t>
  </si>
  <si>
    <t>AB/11P</t>
  </si>
  <si>
    <t>DNTN Dịch Vụ Ăn Uống Cúc Phương</t>
  </si>
  <si>
    <t>3701984727</t>
  </si>
  <si>
    <t>CP/12P</t>
  </si>
  <si>
    <t>Cty Công Nghiệp Tân Á</t>
  </si>
  <si>
    <t>0300655374</t>
  </si>
  <si>
    <t>TA/12P</t>
  </si>
  <si>
    <t>Cty CP Văn Hóa Tổng Hợp Bình Dương</t>
  </si>
  <si>
    <t>3700144450</t>
  </si>
  <si>
    <t>VH/12P</t>
  </si>
  <si>
    <t>CN Cty CP Thương Mại Thế Giới Điện Tử</t>
  </si>
  <si>
    <t>0310471746</t>
  </si>
  <si>
    <t>BD/12P</t>
  </si>
  <si>
    <t>Cty TNHH SX TM DV Thúy Ngân</t>
  </si>
  <si>
    <t>3700754505</t>
  </si>
  <si>
    <t>TN/12P</t>
  </si>
  <si>
    <t>Cty TNHH DV Giao Nhận Quốc Tế Thái Bình Dương</t>
  </si>
  <si>
    <t>0302668749</t>
  </si>
  <si>
    <t>AA/12P</t>
  </si>
  <si>
    <t>Cty TNHH DV Vận Tải Nhất Tiến</t>
  </si>
  <si>
    <t>0311973989</t>
  </si>
  <si>
    <t>NT/13P</t>
  </si>
  <si>
    <t>Cty TNHH TM Thời Trang Dệt May Việt Nam</t>
  </si>
  <si>
    <t>0309959793-003</t>
  </si>
  <si>
    <t>DA/11P</t>
  </si>
  <si>
    <t>Cty TNHH Phần Mềm Viễn Thông Miền Nam</t>
  </si>
  <si>
    <t>0304006187</t>
  </si>
  <si>
    <t>ST/13P</t>
  </si>
  <si>
    <t>Cty TNHH Thiện Khang</t>
  </si>
  <si>
    <t>0310038074</t>
  </si>
  <si>
    <t>TK/13T</t>
  </si>
  <si>
    <t>Cty TNHH MTV TM DV Vận Tải Bảo Việt</t>
  </si>
  <si>
    <t>3702204169</t>
  </si>
  <si>
    <t>BV/13P</t>
  </si>
  <si>
    <t>Cty TNHH TM DV Ba Mắt</t>
  </si>
  <si>
    <t>3700762390</t>
  </si>
  <si>
    <t>BM/12P</t>
  </si>
  <si>
    <t>2118776; 2119076</t>
  </si>
  <si>
    <t>0000971</t>
  </si>
  <si>
    <t>0000976</t>
  </si>
  <si>
    <t>0006838</t>
  </si>
  <si>
    <t>0006841</t>
  </si>
  <si>
    <t>0000986</t>
  </si>
  <si>
    <t>0000988</t>
  </si>
  <si>
    <t>0000999</t>
  </si>
  <si>
    <t>0000674</t>
  </si>
  <si>
    <t>1443374; 1443006</t>
  </si>
  <si>
    <t>0011581</t>
  </si>
  <si>
    <t>0011594</t>
  </si>
  <si>
    <t>3081110; 3080760</t>
  </si>
  <si>
    <t>0007389</t>
  </si>
  <si>
    <t>0000109</t>
  </si>
  <si>
    <t>0000113</t>
  </si>
  <si>
    <t>4714135; 4714346</t>
  </si>
  <si>
    <t>0031688</t>
  </si>
  <si>
    <t>0000130</t>
  </si>
  <si>
    <t>0000246</t>
  </si>
  <si>
    <t>0000131</t>
  </si>
  <si>
    <t>0035470</t>
  </si>
  <si>
    <t>0013613</t>
  </si>
  <si>
    <t>0000142</t>
  </si>
  <si>
    <t>0000147</t>
  </si>
  <si>
    <t>6334428; 6334124</t>
  </si>
  <si>
    <t>0000169</t>
  </si>
  <si>
    <t>0003514</t>
  </si>
  <si>
    <t>0000171</t>
  </si>
  <si>
    <t>0000195</t>
  </si>
  <si>
    <t>0000197</t>
  </si>
  <si>
    <t>2935342</t>
  </si>
  <si>
    <t>0000200</t>
  </si>
  <si>
    <t>0000208</t>
  </si>
  <si>
    <t>0000210</t>
  </si>
  <si>
    <t>0000211</t>
  </si>
  <si>
    <t>0000215</t>
  </si>
  <si>
    <t>0000216</t>
  </si>
  <si>
    <t>0000230</t>
  </si>
  <si>
    <t>0004955</t>
  </si>
  <si>
    <t>7968963; 7968694</t>
  </si>
  <si>
    <t>0007969</t>
  </si>
  <si>
    <t>0013407</t>
  </si>
  <si>
    <t>0000264</t>
  </si>
  <si>
    <t>0090480</t>
  </si>
  <si>
    <t>0090509</t>
  </si>
  <si>
    <t>0013457</t>
  </si>
  <si>
    <t>0000277</t>
  </si>
  <si>
    <t>0000279</t>
  </si>
  <si>
    <t>0000282</t>
  </si>
  <si>
    <t>0000284</t>
  </si>
  <si>
    <t>0000285</t>
  </si>
  <si>
    <t>0604197; 0604433</t>
  </si>
  <si>
    <t>0003586</t>
  </si>
  <si>
    <t>0000394</t>
  </si>
  <si>
    <t>0000398</t>
  </si>
  <si>
    <t>1118827</t>
  </si>
  <si>
    <t>0000408</t>
  </si>
  <si>
    <t>0004815</t>
  </si>
  <si>
    <t>0000447</t>
  </si>
  <si>
    <t>0000650</t>
  </si>
  <si>
    <t>3053222; 3052881</t>
  </si>
  <si>
    <t>0011578</t>
  </si>
  <si>
    <t>0012069</t>
  </si>
  <si>
    <t>4686859; 4686567</t>
  </si>
  <si>
    <t>0000258</t>
  </si>
  <si>
    <t>0000269</t>
  </si>
  <si>
    <t>0007954</t>
  </si>
  <si>
    <t>0000276</t>
  </si>
  <si>
    <t>0000119</t>
  </si>
  <si>
    <t>0000281</t>
  </si>
  <si>
    <t>0000935</t>
  </si>
  <si>
    <t>0010293</t>
  </si>
  <si>
    <t>0008487</t>
  </si>
  <si>
    <t>0002149</t>
  </si>
  <si>
    <t>0019603</t>
  </si>
  <si>
    <t>0000278</t>
  </si>
  <si>
    <t>Cước dịch vụ viễn thông</t>
  </si>
  <si>
    <t>Điện thoại</t>
  </si>
  <si>
    <t>Vinat potatocake</t>
  </si>
  <si>
    <t>Văn phòng phẩm</t>
  </si>
  <si>
    <t>Vật dụng sửa chữa</t>
  </si>
  <si>
    <t>Dịch vụ giao nhận chứng từ</t>
  </si>
  <si>
    <t>Tấm carton</t>
  </si>
  <si>
    <t>Thiết bị điện tử</t>
  </si>
  <si>
    <t>Thùng carton 5 lớp</t>
  </si>
  <si>
    <t>Thùng carton</t>
  </si>
  <si>
    <t xml:space="preserve">Thùng </t>
  </si>
  <si>
    <t>Hàng hóa các loại</t>
  </si>
  <si>
    <t>Keo cán màng</t>
  </si>
  <si>
    <t>Thùng 5 lớp</t>
  </si>
  <si>
    <t xml:space="preserve">Khai thuế qua mạng </t>
  </si>
  <si>
    <t>Q4</t>
  </si>
  <si>
    <t>Mouse máy tính</t>
  </si>
  <si>
    <t>CN Cty CP Thủ Công Mỹ Nghệ Phong Cách Việt</t>
  </si>
  <si>
    <t>0305002280-001</t>
  </si>
  <si>
    <t>Cty CP in Trường Tín</t>
  </si>
  <si>
    <t>0305135273</t>
  </si>
  <si>
    <t>Cty CP PTQT Tân Đạt Dương</t>
  </si>
  <si>
    <t>0303552514</t>
  </si>
  <si>
    <t>Cty TNHH Bình Dương T.N.T</t>
  </si>
  <si>
    <t>3702209047</t>
  </si>
  <si>
    <t>Cty TNHH Chánh Kiệt</t>
  </si>
  <si>
    <t>Cty TNHH Chế Biến Gỗ Đăng Dương</t>
  </si>
  <si>
    <t>0311195055</t>
  </si>
  <si>
    <t>Cty TNHH Duy Sơn</t>
  </si>
  <si>
    <t>3700351457</t>
  </si>
  <si>
    <t>Cty TNHH Hòa Hiệp</t>
  </si>
  <si>
    <t>3700339499</t>
  </si>
  <si>
    <t>Cty TNHH MTI Việt Nam</t>
  </si>
  <si>
    <t>3700663022</t>
  </si>
  <si>
    <t>Cty TNHH MTV Bao Bì Khang Nguyễn</t>
  </si>
  <si>
    <t>3702087173</t>
  </si>
  <si>
    <t>Cty TNHH MTV Hoàng Mạnh Quân</t>
  </si>
  <si>
    <t>3702012883</t>
  </si>
  <si>
    <t>Cty TNHH MTV Lê Gia Phát</t>
  </si>
  <si>
    <t>Cty TNHH MTV Thái Dinh</t>
  </si>
  <si>
    <t>3701828703</t>
  </si>
  <si>
    <t>Cty TNHH SX TM DV Phi Anh</t>
  </si>
  <si>
    <t>0310228011</t>
  </si>
  <si>
    <t>Cty TNHH SX TM Hoàng Sơn</t>
  </si>
  <si>
    <t>3700333385</t>
  </si>
  <si>
    <t>Cty TNHH Thời Trang Hàn Việt</t>
  </si>
  <si>
    <t>Cty TNHH TM DV Sao Thiên Vương</t>
  </si>
  <si>
    <t>3701760653</t>
  </si>
  <si>
    <t>Cty TNHH TM DV Vĩnh Quang Minh</t>
  </si>
  <si>
    <t>0310257252</t>
  </si>
  <si>
    <t>Cty TNHH TM SX Đăng Nguyễn</t>
  </si>
  <si>
    <t>0312173505</t>
  </si>
  <si>
    <t>0000104</t>
  </si>
  <si>
    <t>0000105</t>
  </si>
  <si>
    <t>0000106</t>
  </si>
  <si>
    <t>0000107</t>
  </si>
  <si>
    <t>0000108</t>
  </si>
  <si>
    <t>0000111</t>
  </si>
  <si>
    <t>0000112</t>
  </si>
  <si>
    <t>0000114</t>
  </si>
  <si>
    <t>0000115</t>
  </si>
  <si>
    <t>0000116</t>
  </si>
  <si>
    <t>0000118</t>
  </si>
  <si>
    <t>0000120</t>
  </si>
  <si>
    <t>0000123</t>
  </si>
  <si>
    <t>0000124</t>
  </si>
  <si>
    <t>0000126</t>
  </si>
  <si>
    <t>0000127</t>
  </si>
  <si>
    <t>0000128</t>
  </si>
  <si>
    <t>0000129</t>
  </si>
  <si>
    <t>0000132</t>
  </si>
  <si>
    <t>0000134</t>
  </si>
  <si>
    <t>0000135</t>
  </si>
  <si>
    <t>0000136</t>
  </si>
  <si>
    <t>0000137</t>
  </si>
  <si>
    <t>0000138</t>
  </si>
  <si>
    <t>0000139</t>
  </si>
  <si>
    <t>0000140</t>
  </si>
  <si>
    <t>0000141</t>
  </si>
  <si>
    <t>0000143</t>
  </si>
  <si>
    <t>0000144</t>
  </si>
  <si>
    <t>0000145</t>
  </si>
  <si>
    <t>0000146</t>
  </si>
  <si>
    <t>0000148</t>
  </si>
  <si>
    <t>0000149</t>
  </si>
  <si>
    <t>0000150</t>
  </si>
  <si>
    <t>0000151</t>
  </si>
  <si>
    <t>0000153</t>
  </si>
  <si>
    <t>0000154</t>
  </si>
  <si>
    <t>0000155</t>
  </si>
  <si>
    <t>0000156</t>
  </si>
  <si>
    <t>0000157</t>
  </si>
  <si>
    <t>0000158</t>
  </si>
  <si>
    <t>0000159</t>
  </si>
  <si>
    <t>0000160</t>
  </si>
  <si>
    <t xml:space="preserve">Tổng giá trị hàng hoá, dịch vụ mua vào:       </t>
  </si>
  <si>
    <t xml:space="preserve">Tổng thuế GTGT của hàng hoá, dịch vụ mua vào:   </t>
  </si>
  <si>
    <t xml:space="preserve">Người nộp thuế: CTY TNHH MTV KHỞI NGUYÊN AN  </t>
  </si>
  <si>
    <t>Mã số thuế: 3702076037</t>
  </si>
  <si>
    <t xml:space="preserve">Tổng doanh thu hàng hoá, dịch vụ bán ra: </t>
  </si>
  <si>
    <t>Tổng thuế GTGT của hàng hóa, dịch vụ bán ra: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</si>
</sst>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9">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quotePrefix="1"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165" fontId="8" fillId="0" borderId="0" xfId="1" applyNumberFormat="1" applyFont="1" applyAlignment="1">
      <alignment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9" fillId="0" borderId="0" xfId="0" applyFont="1" applyAlignment="1">
      <alignment vertical="center"/>
    </xf>
    <xf numFmtId="1" fontId="6" fillId="0" borderId="0" xfId="4" applyNumberFormat="1" applyFont="1" applyAlignment="1">
      <alignment horizontal="center" vertical="center"/>
    </xf>
    <xf numFmtId="49" fontId="6" fillId="0" borderId="0" xfId="4" applyNumberFormat="1" applyFont="1" applyAlignment="1">
      <alignment horizontal="center"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138"/>
  <sheetViews>
    <sheetView topLeftCell="A12" zoomScale="90" zoomScaleNormal="90" workbookViewId="0">
      <pane ySplit="4" topLeftCell="A100" activePane="bottomLeft" state="frozen"/>
      <selection activeCell="A12" sqref="A12"/>
      <selection pane="bottomLeft" activeCell="O15" sqref="O15"/>
    </sheetView>
  </sheetViews>
  <sheetFormatPr defaultRowHeight="15" x14ac:dyDescent="0.25"/>
  <cols>
    <col min="1" max="1" width="2.140625" style="1" customWidth="1"/>
    <col min="2" max="2" width="6.28515625" style="1" customWidth="1"/>
    <col min="3" max="3" width="12.85546875" style="1" hidden="1" customWidth="1"/>
    <col min="4" max="4" width="8" style="1" customWidth="1"/>
    <col min="5" max="5" width="16"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6.42578125" style="1" customWidth="1"/>
    <col min="15" max="15" width="7.5703125" style="1" customWidth="1"/>
    <col min="16" max="16" width="16" style="1" bestFit="1" customWidth="1"/>
    <col min="17" max="16384" width="9.140625" style="1"/>
  </cols>
  <sheetData>
    <row r="1" spans="1:15" s="33" customFormat="1" x14ac:dyDescent="0.2">
      <c r="D1" s="34"/>
      <c r="E1" s="35"/>
      <c r="F1" s="34"/>
      <c r="G1" s="34"/>
      <c r="H1" s="34"/>
      <c r="I1" s="34"/>
      <c r="K1" s="36"/>
      <c r="M1" s="34"/>
    </row>
    <row r="2" spans="1:15" s="33" customFormat="1" x14ac:dyDescent="0.2">
      <c r="D2" s="34"/>
      <c r="E2" s="35"/>
      <c r="F2" s="34"/>
      <c r="G2" s="34"/>
      <c r="H2" s="34"/>
      <c r="I2" s="34"/>
      <c r="K2" s="36"/>
      <c r="M2" s="34"/>
    </row>
    <row r="3" spans="1:15" s="33" customFormat="1" x14ac:dyDescent="0.2">
      <c r="B3" s="37"/>
      <c r="C3" s="37"/>
      <c r="D3" s="34"/>
      <c r="E3" s="35"/>
      <c r="F3" s="34"/>
      <c r="G3" s="34"/>
      <c r="H3" s="34"/>
      <c r="I3" s="34"/>
      <c r="K3" s="36"/>
      <c r="M3" s="34"/>
    </row>
    <row r="4" spans="1:15" s="33" customFormat="1" ht="30.75" customHeight="1" x14ac:dyDescent="0.2">
      <c r="B4" s="126" t="s">
        <v>62</v>
      </c>
      <c r="C4" s="126"/>
      <c r="D4" s="126"/>
      <c r="E4" s="126"/>
      <c r="F4" s="126"/>
      <c r="G4" s="126"/>
      <c r="H4" s="126"/>
      <c r="I4" s="126"/>
      <c r="J4" s="126"/>
      <c r="K4" s="126"/>
      <c r="L4" s="126"/>
      <c r="M4" s="126"/>
    </row>
    <row r="5" spans="1:15" s="33" customFormat="1" hidden="1" x14ac:dyDescent="0.2">
      <c r="A5" s="33" t="s">
        <v>63</v>
      </c>
      <c r="B5" s="127"/>
      <c r="C5" s="127"/>
      <c r="D5" s="127"/>
      <c r="E5" s="127"/>
      <c r="F5" s="127"/>
      <c r="G5" s="127"/>
      <c r="H5" s="127"/>
      <c r="I5" s="127"/>
      <c r="J5" s="127"/>
      <c r="K5" s="127"/>
      <c r="L5" s="127"/>
      <c r="M5" s="127"/>
    </row>
    <row r="6" spans="1:15" s="33" customFormat="1" ht="23.25" customHeight="1" x14ac:dyDescent="0.2">
      <c r="B6" s="128" t="s">
        <v>0</v>
      </c>
      <c r="C6" s="128"/>
      <c r="D6" s="128"/>
      <c r="E6" s="128"/>
      <c r="F6" s="128"/>
      <c r="G6" s="128"/>
      <c r="H6" s="128"/>
      <c r="I6" s="128"/>
      <c r="J6" s="128"/>
      <c r="K6" s="128"/>
      <c r="L6" s="128"/>
      <c r="M6" s="128"/>
    </row>
    <row r="7" spans="1:15" s="33" customFormat="1" x14ac:dyDescent="0.2">
      <c r="B7" s="128" t="str">
        <f>"Kỳ tính thuế: "&amp;IF(LEFT(O14,1)="Q","Quý "&amp;RIGHT(O14,1),"Tháng "&amp;O14)&amp;" Năm "&amp;YEAR(F115)</f>
        <v>Kỳ tính thuế: Tháng 9 Năm 2013</v>
      </c>
      <c r="C7" s="128"/>
      <c r="D7" s="128"/>
      <c r="E7" s="128"/>
      <c r="F7" s="128"/>
      <c r="G7" s="128"/>
      <c r="H7" s="128"/>
      <c r="I7" s="128"/>
      <c r="J7" s="128"/>
      <c r="K7" s="128"/>
      <c r="L7" s="128"/>
      <c r="M7" s="128"/>
    </row>
    <row r="8" spans="1:15" s="33" customFormat="1" x14ac:dyDescent="0.2">
      <c r="B8" s="35"/>
      <c r="C8" s="35"/>
      <c r="D8" s="34"/>
      <c r="E8" s="35"/>
      <c r="F8" s="34"/>
      <c r="G8" s="34"/>
      <c r="H8" s="34"/>
      <c r="I8" s="34"/>
      <c r="K8" s="36"/>
      <c r="M8" s="34"/>
    </row>
    <row r="9" spans="1:15" s="33" customFormat="1" ht="16.5" customHeight="1" x14ac:dyDescent="0.2">
      <c r="B9" s="10" t="s">
        <v>430</v>
      </c>
    </row>
    <row r="10" spans="1:15" s="33" customFormat="1" ht="16.5" customHeight="1" x14ac:dyDescent="0.2">
      <c r="B10" s="10" t="s">
        <v>431</v>
      </c>
    </row>
    <row r="11" spans="1:15" s="33" customFormat="1" x14ac:dyDescent="0.2">
      <c r="B11" s="129" t="s">
        <v>1</v>
      </c>
      <c r="C11" s="129"/>
      <c r="D11" s="129"/>
      <c r="E11" s="129"/>
      <c r="F11" s="129"/>
      <c r="G11" s="129"/>
      <c r="H11" s="129"/>
      <c r="I11" s="129"/>
      <c r="J11" s="129"/>
      <c r="K11" s="129"/>
      <c r="L11" s="129"/>
      <c r="M11" s="129"/>
    </row>
    <row r="12" spans="1:15" s="33" customFormat="1" ht="12.75" customHeight="1" x14ac:dyDescent="0.2">
      <c r="B12" s="121" t="s">
        <v>2</v>
      </c>
      <c r="C12" s="122"/>
      <c r="D12" s="122"/>
      <c r="E12" s="122"/>
      <c r="F12" s="123"/>
      <c r="G12" s="119" t="s">
        <v>64</v>
      </c>
      <c r="H12" s="119" t="s">
        <v>65</v>
      </c>
      <c r="I12" s="119" t="s">
        <v>4</v>
      </c>
      <c r="J12" s="119" t="s">
        <v>66</v>
      </c>
      <c r="K12" s="120" t="s">
        <v>67</v>
      </c>
      <c r="L12" s="119" t="s">
        <v>5</v>
      </c>
      <c r="M12" s="119" t="s">
        <v>6</v>
      </c>
    </row>
    <row r="13" spans="1:15" s="33" customFormat="1" ht="4.5" customHeight="1" x14ac:dyDescent="0.2">
      <c r="B13" s="121"/>
      <c r="C13" s="124"/>
      <c r="D13" s="124"/>
      <c r="E13" s="124"/>
      <c r="F13" s="125"/>
      <c r="G13" s="119"/>
      <c r="H13" s="119"/>
      <c r="I13" s="119"/>
      <c r="J13" s="119"/>
      <c r="K13" s="120"/>
      <c r="L13" s="119"/>
      <c r="M13" s="119"/>
    </row>
    <row r="14" spans="1:15" s="33" customFormat="1" ht="46.5" customHeight="1" x14ac:dyDescent="0.2">
      <c r="B14" s="121"/>
      <c r="C14" s="39" t="s">
        <v>43</v>
      </c>
      <c r="D14" s="39" t="s">
        <v>7</v>
      </c>
      <c r="E14" s="39" t="s">
        <v>8</v>
      </c>
      <c r="F14" s="39" t="s">
        <v>9</v>
      </c>
      <c r="G14" s="119"/>
      <c r="H14" s="119"/>
      <c r="I14" s="119"/>
      <c r="J14" s="119"/>
      <c r="K14" s="120"/>
      <c r="L14" s="119"/>
      <c r="M14" s="119"/>
      <c r="N14" s="116" t="str">
        <f>IF(OR($O$14=4,$O$14=6,$O$14=9,$O$14=11),"30",IF($O$14=2,"28","31"))</f>
        <v>30</v>
      </c>
      <c r="O14" s="113">
        <v>9</v>
      </c>
    </row>
    <row r="15" spans="1:15" s="33" customFormat="1" x14ac:dyDescent="0.2">
      <c r="B15" s="40" t="s">
        <v>19</v>
      </c>
      <c r="C15" s="41" t="s">
        <v>20</v>
      </c>
      <c r="D15" s="42" t="s">
        <v>21</v>
      </c>
      <c r="E15" s="41" t="s">
        <v>22</v>
      </c>
      <c r="F15" s="41" t="s">
        <v>23</v>
      </c>
      <c r="G15" s="41" t="s">
        <v>24</v>
      </c>
      <c r="H15" s="41" t="s">
        <v>25</v>
      </c>
      <c r="I15" s="42" t="s">
        <v>26</v>
      </c>
      <c r="J15" s="43" t="s">
        <v>27</v>
      </c>
      <c r="K15" s="42" t="s">
        <v>28</v>
      </c>
      <c r="L15" s="41" t="s">
        <v>44</v>
      </c>
      <c r="M15" s="41" t="s">
        <v>68</v>
      </c>
    </row>
    <row r="16" spans="1:15" s="33" customFormat="1" ht="21.75" customHeight="1" x14ac:dyDescent="0.2">
      <c r="B16" s="44" t="s">
        <v>69</v>
      </c>
      <c r="C16" s="44"/>
      <c r="D16" s="44"/>
      <c r="E16" s="44"/>
      <c r="F16" s="44"/>
      <c r="G16" s="44"/>
      <c r="H16" s="44"/>
      <c r="I16" s="44"/>
      <c r="J16" s="44"/>
      <c r="K16" s="44"/>
      <c r="L16" s="44"/>
      <c r="M16" s="44"/>
    </row>
    <row r="17" spans="2:17" s="33" customFormat="1" ht="21.75" hidden="1" customHeight="1" x14ac:dyDescent="0.2">
      <c r="B17" s="45">
        <f>IF(G17&lt;&gt;"",ROW()-17,"")</f>
        <v>0</v>
      </c>
      <c r="C17" s="46"/>
      <c r="D17" s="47" t="str">
        <f t="shared" ref="D17:D49" si="0">IF(ISNA(VLOOKUP(G17,DSMV,3,0)),"",VLOOKUP(G17,DSMV,3,0))</f>
        <v>AA/13T</v>
      </c>
      <c r="E17" s="48" t="s">
        <v>256</v>
      </c>
      <c r="F17" s="88">
        <v>41274</v>
      </c>
      <c r="G17" s="49" t="s">
        <v>94</v>
      </c>
      <c r="H17" s="90" t="str">
        <f t="shared" ref="H17:H49" si="1">IF(ISNA(VLOOKUP(G17,DSMV,2,0)),"",VLOOKUP(G17,DSMV,2,0))</f>
        <v>0100109106</v>
      </c>
      <c r="I17" s="50" t="s">
        <v>333</v>
      </c>
      <c r="J17" s="51">
        <v>242276</v>
      </c>
      <c r="K17" s="52">
        <v>0.1</v>
      </c>
      <c r="L17" s="51">
        <v>24228</v>
      </c>
      <c r="M17" s="53">
        <v>1</v>
      </c>
      <c r="N17" s="54"/>
      <c r="O17" s="55"/>
      <c r="P17" s="54"/>
      <c r="Q17" s="56"/>
    </row>
    <row r="18" spans="2:17" s="33" customFormat="1" ht="21.75" hidden="1" customHeight="1" x14ac:dyDescent="0.2">
      <c r="B18" s="57">
        <f>IF(G18&lt;&gt;"",ROW()-17,"")</f>
        <v>1</v>
      </c>
      <c r="C18" s="58"/>
      <c r="D18" s="59" t="str">
        <f t="shared" si="0"/>
        <v>PV/11P</v>
      </c>
      <c r="E18" s="60" t="s">
        <v>257</v>
      </c>
      <c r="F18" s="89">
        <v>41279</v>
      </c>
      <c r="G18" s="6" t="s">
        <v>93</v>
      </c>
      <c r="H18" s="91" t="str">
        <f t="shared" si="1"/>
        <v>3701648443</v>
      </c>
      <c r="I18" s="61" t="s">
        <v>90</v>
      </c>
      <c r="J18" s="62">
        <v>14418100</v>
      </c>
      <c r="K18" s="52">
        <v>0.1</v>
      </c>
      <c r="L18" s="62">
        <v>1441810</v>
      </c>
      <c r="M18" s="63">
        <v>1</v>
      </c>
      <c r="N18" s="54"/>
      <c r="O18" s="55"/>
      <c r="P18" s="54"/>
      <c r="Q18" s="56"/>
    </row>
    <row r="19" spans="2:17" s="33" customFormat="1" ht="21.75" hidden="1" customHeight="1" x14ac:dyDescent="0.2">
      <c r="B19" s="57">
        <f t="shared" ref="B19:B49" si="2">IF(G19&lt;&gt;"",ROW()-17,"")</f>
        <v>2</v>
      </c>
      <c r="C19" s="58"/>
      <c r="D19" s="59" t="str">
        <f t="shared" si="0"/>
        <v>PV/11P</v>
      </c>
      <c r="E19" s="58" t="s">
        <v>258</v>
      </c>
      <c r="F19" s="89">
        <v>41281</v>
      </c>
      <c r="G19" s="61" t="s">
        <v>93</v>
      </c>
      <c r="H19" s="91" t="str">
        <f t="shared" si="1"/>
        <v>3701648443</v>
      </c>
      <c r="I19" s="61" t="s">
        <v>90</v>
      </c>
      <c r="J19" s="62">
        <v>10045000</v>
      </c>
      <c r="K19" s="52">
        <v>0.1</v>
      </c>
      <c r="L19" s="62">
        <v>1004500</v>
      </c>
      <c r="M19" s="63">
        <v>1</v>
      </c>
      <c r="N19" s="54"/>
      <c r="O19" s="55"/>
      <c r="P19" s="54"/>
    </row>
    <row r="20" spans="2:17" s="33" customFormat="1" ht="21.75" hidden="1" customHeight="1" x14ac:dyDescent="0.2">
      <c r="B20" s="57">
        <f t="shared" si="2"/>
        <v>3</v>
      </c>
      <c r="C20" s="58"/>
      <c r="D20" s="59" t="str">
        <f t="shared" si="0"/>
        <v>NL/11P</v>
      </c>
      <c r="E20" s="58" t="s">
        <v>259</v>
      </c>
      <c r="F20" s="89">
        <v>41283</v>
      </c>
      <c r="G20" s="61" t="s">
        <v>196</v>
      </c>
      <c r="H20" s="91" t="str">
        <f t="shared" si="1"/>
        <v>3700651436</v>
      </c>
      <c r="I20" s="61" t="s">
        <v>90</v>
      </c>
      <c r="J20" s="62">
        <v>8854500</v>
      </c>
      <c r="K20" s="52">
        <v>0.1</v>
      </c>
      <c r="L20" s="62">
        <v>885450</v>
      </c>
      <c r="M20" s="63">
        <v>1</v>
      </c>
      <c r="N20" s="54"/>
      <c r="O20" s="55"/>
      <c r="P20" s="54"/>
    </row>
    <row r="21" spans="2:17" s="33" customFormat="1" ht="21.75" hidden="1" customHeight="1" x14ac:dyDescent="0.2">
      <c r="B21" s="57">
        <f t="shared" si="2"/>
        <v>4</v>
      </c>
      <c r="C21" s="58"/>
      <c r="D21" s="59" t="str">
        <f t="shared" si="0"/>
        <v>NL/11P</v>
      </c>
      <c r="E21" s="58" t="s">
        <v>260</v>
      </c>
      <c r="F21" s="89">
        <v>41284</v>
      </c>
      <c r="G21" s="61" t="s">
        <v>196</v>
      </c>
      <c r="H21" s="91" t="str">
        <f t="shared" si="1"/>
        <v>3700651436</v>
      </c>
      <c r="I21" s="61" t="s">
        <v>90</v>
      </c>
      <c r="J21" s="8">
        <v>10017600</v>
      </c>
      <c r="K21" s="52">
        <v>0.1</v>
      </c>
      <c r="L21" s="62">
        <v>1001760</v>
      </c>
      <c r="M21" s="63">
        <v>1</v>
      </c>
      <c r="N21" s="54"/>
      <c r="O21" s="55"/>
      <c r="P21" s="54"/>
    </row>
    <row r="22" spans="2:17" s="33" customFormat="1" ht="21.75" hidden="1" customHeight="1" x14ac:dyDescent="0.2">
      <c r="B22" s="57">
        <f t="shared" si="2"/>
        <v>5</v>
      </c>
      <c r="C22" s="58"/>
      <c r="D22" s="59" t="str">
        <f t="shared" si="0"/>
        <v>PV/11P</v>
      </c>
      <c r="E22" s="58" t="s">
        <v>261</v>
      </c>
      <c r="F22" s="89">
        <v>41286</v>
      </c>
      <c r="G22" s="61" t="s">
        <v>93</v>
      </c>
      <c r="H22" s="91" t="str">
        <f t="shared" si="1"/>
        <v>3701648443</v>
      </c>
      <c r="I22" s="61" t="s">
        <v>90</v>
      </c>
      <c r="J22" s="62">
        <v>16029193</v>
      </c>
      <c r="K22" s="52">
        <v>0.1</v>
      </c>
      <c r="L22" s="62">
        <v>1602919</v>
      </c>
      <c r="M22" s="63">
        <v>1</v>
      </c>
      <c r="N22" s="54"/>
      <c r="O22" s="55"/>
      <c r="P22" s="54"/>
    </row>
    <row r="23" spans="2:17" s="33" customFormat="1" ht="21.75" hidden="1" customHeight="1" x14ac:dyDescent="0.2">
      <c r="B23" s="57">
        <f t="shared" si="2"/>
        <v>6</v>
      </c>
      <c r="C23" s="58"/>
      <c r="D23" s="59" t="str">
        <f t="shared" si="0"/>
        <v>PV/11P</v>
      </c>
      <c r="E23" s="58" t="s">
        <v>262</v>
      </c>
      <c r="F23" s="89">
        <v>41288</v>
      </c>
      <c r="G23" s="61" t="s">
        <v>93</v>
      </c>
      <c r="H23" s="91" t="str">
        <f t="shared" si="1"/>
        <v>3701648443</v>
      </c>
      <c r="I23" s="61" t="s">
        <v>90</v>
      </c>
      <c r="J23" s="62">
        <v>17665914</v>
      </c>
      <c r="K23" s="52">
        <v>0.1</v>
      </c>
      <c r="L23" s="62">
        <v>1766591</v>
      </c>
      <c r="M23" s="63">
        <v>1</v>
      </c>
      <c r="N23" s="54"/>
      <c r="O23" s="55"/>
      <c r="P23" s="54"/>
    </row>
    <row r="24" spans="2:17" s="33" customFormat="1" ht="21.75" hidden="1" customHeight="1" x14ac:dyDescent="0.2">
      <c r="B24" s="57">
        <f t="shared" si="2"/>
        <v>7</v>
      </c>
      <c r="C24" s="58"/>
      <c r="D24" s="59" t="str">
        <f t="shared" si="0"/>
        <v>PV/11P</v>
      </c>
      <c r="E24" s="58" t="s">
        <v>263</v>
      </c>
      <c r="F24" s="89">
        <v>41295</v>
      </c>
      <c r="G24" s="61" t="s">
        <v>93</v>
      </c>
      <c r="H24" s="91" t="str">
        <f t="shared" si="1"/>
        <v>3701648443</v>
      </c>
      <c r="I24" s="61" t="s">
        <v>90</v>
      </c>
      <c r="J24" s="62">
        <v>6744750</v>
      </c>
      <c r="K24" s="52">
        <v>0.1</v>
      </c>
      <c r="L24" s="62">
        <v>674475</v>
      </c>
      <c r="M24" s="63">
        <v>1</v>
      </c>
      <c r="N24" s="54"/>
      <c r="O24" s="55"/>
    </row>
    <row r="25" spans="2:17" s="33" customFormat="1" ht="21.75" hidden="1" customHeight="1" x14ac:dyDescent="0.2">
      <c r="B25" s="57">
        <f t="shared" si="2"/>
        <v>8</v>
      </c>
      <c r="C25" s="64"/>
      <c r="D25" s="59" t="str">
        <f t="shared" si="0"/>
        <v>KT/11P</v>
      </c>
      <c r="E25" s="58" t="s">
        <v>264</v>
      </c>
      <c r="F25" s="89">
        <v>41295</v>
      </c>
      <c r="G25" s="61" t="s">
        <v>92</v>
      </c>
      <c r="H25" s="91" t="str">
        <f t="shared" si="1"/>
        <v>0303015291</v>
      </c>
      <c r="I25" s="61" t="s">
        <v>97</v>
      </c>
      <c r="J25" s="62">
        <v>2350000</v>
      </c>
      <c r="K25" s="52">
        <v>0.1</v>
      </c>
      <c r="L25" s="62">
        <v>235000</v>
      </c>
      <c r="M25" s="63">
        <v>1</v>
      </c>
      <c r="N25" s="54"/>
      <c r="O25" s="55"/>
    </row>
    <row r="26" spans="2:17" s="33" customFormat="1" ht="21.75" hidden="1" customHeight="1" x14ac:dyDescent="0.2">
      <c r="B26" s="57">
        <f t="shared" si="2"/>
        <v>9</v>
      </c>
      <c r="C26" s="64"/>
      <c r="D26" s="59" t="str">
        <f t="shared" si="0"/>
        <v>PV/11P</v>
      </c>
      <c r="E26" s="58" t="s">
        <v>120</v>
      </c>
      <c r="F26" s="89">
        <v>41298</v>
      </c>
      <c r="G26" s="61" t="s">
        <v>93</v>
      </c>
      <c r="H26" s="91" t="str">
        <f t="shared" si="1"/>
        <v>3701648443</v>
      </c>
      <c r="I26" s="61" t="s">
        <v>90</v>
      </c>
      <c r="J26" s="62">
        <v>7189500</v>
      </c>
      <c r="K26" s="52">
        <v>0.1</v>
      </c>
      <c r="L26" s="62">
        <v>718950</v>
      </c>
      <c r="M26" s="63">
        <v>1</v>
      </c>
      <c r="N26" s="54"/>
      <c r="O26" s="55"/>
    </row>
    <row r="27" spans="2:17" s="33" customFormat="1" ht="21.75" hidden="1" customHeight="1" x14ac:dyDescent="0.2">
      <c r="B27" s="57">
        <f t="shared" si="2"/>
        <v>10</v>
      </c>
      <c r="C27" s="64"/>
      <c r="D27" s="59" t="str">
        <f t="shared" si="0"/>
        <v>PV/13P</v>
      </c>
      <c r="E27" s="58" t="s">
        <v>122</v>
      </c>
      <c r="F27" s="89">
        <v>41303</v>
      </c>
      <c r="G27" s="61" t="s">
        <v>194</v>
      </c>
      <c r="H27" s="91" t="str">
        <f t="shared" si="1"/>
        <v>3701648443</v>
      </c>
      <c r="I27" s="61" t="s">
        <v>90</v>
      </c>
      <c r="J27" s="62">
        <v>16577000</v>
      </c>
      <c r="K27" s="52">
        <v>0.1</v>
      </c>
      <c r="L27" s="62">
        <v>1657700</v>
      </c>
      <c r="M27" s="63">
        <v>1</v>
      </c>
      <c r="N27" s="54"/>
      <c r="O27" s="55"/>
    </row>
    <row r="28" spans="2:17" s="33" customFormat="1" ht="21.75" hidden="1" customHeight="1" x14ac:dyDescent="0.2">
      <c r="B28" s="57">
        <f t="shared" si="2"/>
        <v>11</v>
      </c>
      <c r="C28" s="64"/>
      <c r="D28" s="59" t="str">
        <f t="shared" si="0"/>
        <v>PV/13P</v>
      </c>
      <c r="E28" s="58" t="s">
        <v>124</v>
      </c>
      <c r="F28" s="89">
        <v>41304</v>
      </c>
      <c r="G28" s="61" t="s">
        <v>194</v>
      </c>
      <c r="H28" s="91" t="str">
        <f t="shared" si="1"/>
        <v>3701648443</v>
      </c>
      <c r="I28" s="61" t="s">
        <v>90</v>
      </c>
      <c r="J28" s="62">
        <v>9395450</v>
      </c>
      <c r="K28" s="52">
        <v>0.1</v>
      </c>
      <c r="L28" s="62">
        <v>939545</v>
      </c>
      <c r="M28" s="63">
        <v>1</v>
      </c>
      <c r="N28" s="54"/>
      <c r="O28" s="55"/>
    </row>
    <row r="29" spans="2:17" s="33" customFormat="1" ht="21.75" hidden="1" customHeight="1" x14ac:dyDescent="0.2">
      <c r="B29" s="57">
        <f t="shared" si="2"/>
        <v>12</v>
      </c>
      <c r="C29" s="64"/>
      <c r="D29" s="59" t="str">
        <f t="shared" si="0"/>
        <v>AA/13T</v>
      </c>
      <c r="E29" s="58" t="s">
        <v>265</v>
      </c>
      <c r="F29" s="89">
        <v>41306</v>
      </c>
      <c r="G29" s="61" t="s">
        <v>94</v>
      </c>
      <c r="H29" s="91" t="str">
        <f t="shared" si="1"/>
        <v>0100109106</v>
      </c>
      <c r="I29" s="61" t="s">
        <v>333</v>
      </c>
      <c r="J29" s="62">
        <v>265916</v>
      </c>
      <c r="K29" s="52">
        <v>0.1</v>
      </c>
      <c r="L29" s="62">
        <v>26592</v>
      </c>
      <c r="M29" s="63">
        <v>2</v>
      </c>
      <c r="N29" s="54"/>
      <c r="O29" s="55"/>
    </row>
    <row r="30" spans="2:17" s="33" customFormat="1" ht="21.75" hidden="1" customHeight="1" x14ac:dyDescent="0.2">
      <c r="B30" s="57">
        <f t="shared" si="2"/>
        <v>13</v>
      </c>
      <c r="C30" s="64"/>
      <c r="D30" s="59" t="str">
        <f t="shared" si="0"/>
        <v>PV/13P</v>
      </c>
      <c r="E30" s="58" t="s">
        <v>143</v>
      </c>
      <c r="F30" s="89">
        <v>41324</v>
      </c>
      <c r="G30" s="61" t="s">
        <v>194</v>
      </c>
      <c r="H30" s="91" t="str">
        <f t="shared" si="1"/>
        <v>3701648443</v>
      </c>
      <c r="I30" s="61" t="s">
        <v>90</v>
      </c>
      <c r="J30" s="62">
        <v>16144290</v>
      </c>
      <c r="K30" s="52">
        <v>0.1</v>
      </c>
      <c r="L30" s="62">
        <v>1614429</v>
      </c>
      <c r="M30" s="63">
        <v>2</v>
      </c>
      <c r="N30" s="54"/>
      <c r="O30" s="55"/>
    </row>
    <row r="31" spans="2:17" s="33" customFormat="1" ht="21.75" hidden="1" customHeight="1" x14ac:dyDescent="0.2">
      <c r="B31" s="57">
        <f t="shared" si="2"/>
        <v>14</v>
      </c>
      <c r="C31" s="64"/>
      <c r="D31" s="59" t="str">
        <f t="shared" si="0"/>
        <v>PV/13P</v>
      </c>
      <c r="E31" s="58" t="s">
        <v>145</v>
      </c>
      <c r="F31" s="89">
        <v>41326</v>
      </c>
      <c r="G31" s="61" t="s">
        <v>194</v>
      </c>
      <c r="H31" s="91" t="str">
        <f t="shared" si="1"/>
        <v>3701648443</v>
      </c>
      <c r="I31" s="61" t="s">
        <v>90</v>
      </c>
      <c r="J31" s="62">
        <v>11491700</v>
      </c>
      <c r="K31" s="52">
        <v>0.1</v>
      </c>
      <c r="L31" s="62">
        <v>1149170</v>
      </c>
      <c r="M31" s="63">
        <v>2</v>
      </c>
      <c r="N31" s="54"/>
      <c r="O31" s="55"/>
    </row>
    <row r="32" spans="2:17" s="33" customFormat="1" ht="21.75" hidden="1" customHeight="1" x14ac:dyDescent="0.2">
      <c r="B32" s="57">
        <f t="shared" si="2"/>
        <v>15</v>
      </c>
      <c r="C32" s="64"/>
      <c r="D32" s="59" t="str">
        <f t="shared" si="0"/>
        <v>PV/13P</v>
      </c>
      <c r="E32" s="58" t="s">
        <v>150</v>
      </c>
      <c r="F32" s="89">
        <v>41332</v>
      </c>
      <c r="G32" s="61" t="s">
        <v>194</v>
      </c>
      <c r="H32" s="91" t="str">
        <f t="shared" si="1"/>
        <v>3701648443</v>
      </c>
      <c r="I32" s="61" t="s">
        <v>90</v>
      </c>
      <c r="J32" s="62">
        <v>11680936</v>
      </c>
      <c r="K32" s="52">
        <v>0.1</v>
      </c>
      <c r="L32" s="62">
        <v>1168094</v>
      </c>
      <c r="M32" s="63">
        <v>2</v>
      </c>
      <c r="N32" s="54"/>
      <c r="O32" s="55"/>
    </row>
    <row r="33" spans="2:15" s="33" customFormat="1" ht="21.75" hidden="1" customHeight="1" x14ac:dyDescent="0.2">
      <c r="B33" s="57">
        <f t="shared" si="2"/>
        <v>16</v>
      </c>
      <c r="C33" s="64"/>
      <c r="D33" s="59" t="str">
        <f t="shared" si="0"/>
        <v>LB/12P</v>
      </c>
      <c r="E33" s="58" t="s">
        <v>266</v>
      </c>
      <c r="F33" s="89">
        <v>41332</v>
      </c>
      <c r="G33" s="61" t="s">
        <v>213</v>
      </c>
      <c r="H33" s="91" t="str">
        <f t="shared" si="1"/>
        <v>0100368421012</v>
      </c>
      <c r="I33" s="61" t="s">
        <v>87</v>
      </c>
      <c r="J33" s="62">
        <v>5000000</v>
      </c>
      <c r="K33" s="52">
        <v>0.1</v>
      </c>
      <c r="L33" s="62">
        <v>500000</v>
      </c>
      <c r="M33" s="63">
        <v>2</v>
      </c>
      <c r="N33" s="54"/>
      <c r="O33" s="55"/>
    </row>
    <row r="34" spans="2:15" s="33" customFormat="1" ht="21.75" hidden="1" customHeight="1" x14ac:dyDescent="0.2">
      <c r="B34" s="57">
        <f t="shared" si="2"/>
        <v>17</v>
      </c>
      <c r="C34" s="64"/>
      <c r="D34" s="59" t="str">
        <f t="shared" si="0"/>
        <v>PV/13P</v>
      </c>
      <c r="E34" s="58" t="s">
        <v>152</v>
      </c>
      <c r="F34" s="89">
        <v>41333</v>
      </c>
      <c r="G34" s="61" t="s">
        <v>194</v>
      </c>
      <c r="H34" s="91" t="str">
        <f t="shared" si="1"/>
        <v>3701648443</v>
      </c>
      <c r="I34" s="61" t="s">
        <v>90</v>
      </c>
      <c r="J34" s="62">
        <v>12027000</v>
      </c>
      <c r="K34" s="52">
        <v>0.1</v>
      </c>
      <c r="L34" s="62">
        <v>1202700</v>
      </c>
      <c r="M34" s="63">
        <v>2</v>
      </c>
      <c r="N34" s="54"/>
      <c r="O34" s="55"/>
    </row>
    <row r="35" spans="2:15" s="33" customFormat="1" ht="21.75" hidden="1" customHeight="1" x14ac:dyDescent="0.2">
      <c r="B35" s="57">
        <f t="shared" si="2"/>
        <v>18</v>
      </c>
      <c r="C35" s="64"/>
      <c r="D35" s="59" t="str">
        <f t="shared" si="0"/>
        <v>LB/12P</v>
      </c>
      <c r="E35" s="58" t="s">
        <v>267</v>
      </c>
      <c r="F35" s="89">
        <v>41333</v>
      </c>
      <c r="G35" s="61" t="s">
        <v>213</v>
      </c>
      <c r="H35" s="91" t="str">
        <f t="shared" si="1"/>
        <v>0100368421012</v>
      </c>
      <c r="I35" s="61" t="s">
        <v>87</v>
      </c>
      <c r="J35" s="62">
        <v>5000000</v>
      </c>
      <c r="K35" s="52">
        <v>0.1</v>
      </c>
      <c r="L35" s="62">
        <v>500000</v>
      </c>
      <c r="M35" s="63">
        <v>2</v>
      </c>
      <c r="N35" s="54"/>
      <c r="O35" s="55"/>
    </row>
    <row r="36" spans="2:15" s="33" customFormat="1" ht="21.75" hidden="1" customHeight="1" x14ac:dyDescent="0.2">
      <c r="B36" s="57">
        <f t="shared" si="2"/>
        <v>19</v>
      </c>
      <c r="C36" s="64"/>
      <c r="D36" s="59" t="str">
        <f t="shared" si="0"/>
        <v>AA/13T</v>
      </c>
      <c r="E36" s="58" t="s">
        <v>268</v>
      </c>
      <c r="F36" s="89">
        <v>41334</v>
      </c>
      <c r="G36" s="61" t="s">
        <v>94</v>
      </c>
      <c r="H36" s="91" t="str">
        <f t="shared" si="1"/>
        <v>0100109106</v>
      </c>
      <c r="I36" s="61" t="s">
        <v>333</v>
      </c>
      <c r="J36" s="62">
        <v>244789</v>
      </c>
      <c r="K36" s="52">
        <v>0.1</v>
      </c>
      <c r="L36" s="62">
        <v>24479</v>
      </c>
      <c r="M36" s="63">
        <v>3</v>
      </c>
      <c r="N36" s="54"/>
      <c r="O36" s="55"/>
    </row>
    <row r="37" spans="2:15" s="33" customFormat="1" ht="21.75" hidden="1" customHeight="1" x14ac:dyDescent="0.2">
      <c r="B37" s="57">
        <f t="shared" si="2"/>
        <v>20</v>
      </c>
      <c r="C37" s="64"/>
      <c r="D37" s="59" t="str">
        <f t="shared" si="0"/>
        <v>PV/13P</v>
      </c>
      <c r="E37" s="58" t="s">
        <v>171</v>
      </c>
      <c r="F37" s="89">
        <v>41337</v>
      </c>
      <c r="G37" s="61" t="s">
        <v>194</v>
      </c>
      <c r="H37" s="91" t="str">
        <f t="shared" si="1"/>
        <v>3701648443</v>
      </c>
      <c r="I37" s="61" t="s">
        <v>90</v>
      </c>
      <c r="J37" s="62">
        <v>10619010</v>
      </c>
      <c r="K37" s="52">
        <v>0.1</v>
      </c>
      <c r="L37" s="62">
        <v>1061901</v>
      </c>
      <c r="M37" s="63">
        <v>3</v>
      </c>
      <c r="N37" s="54"/>
      <c r="O37" s="55"/>
    </row>
    <row r="38" spans="2:15" s="33" customFormat="1" ht="21.75" hidden="1" customHeight="1" x14ac:dyDescent="0.2">
      <c r="B38" s="57">
        <f t="shared" si="2"/>
        <v>21</v>
      </c>
      <c r="C38" s="64"/>
      <c r="D38" s="59" t="str">
        <f t="shared" si="0"/>
        <v>NL/11P</v>
      </c>
      <c r="E38" s="58" t="s">
        <v>269</v>
      </c>
      <c r="F38" s="89">
        <v>41340</v>
      </c>
      <c r="G38" s="61" t="s">
        <v>196</v>
      </c>
      <c r="H38" s="91" t="str">
        <f t="shared" si="1"/>
        <v>3700651436</v>
      </c>
      <c r="I38" s="61" t="s">
        <v>90</v>
      </c>
      <c r="J38" s="62">
        <v>15794300</v>
      </c>
      <c r="K38" s="52">
        <v>0.1</v>
      </c>
      <c r="L38" s="62">
        <v>1579430</v>
      </c>
      <c r="M38" s="63">
        <v>4</v>
      </c>
      <c r="N38" s="54"/>
      <c r="O38" s="55"/>
    </row>
    <row r="39" spans="2:15" s="33" customFormat="1" ht="21.75" hidden="1" customHeight="1" x14ac:dyDescent="0.2">
      <c r="B39" s="57">
        <f t="shared" si="2"/>
        <v>22</v>
      </c>
      <c r="C39" s="64"/>
      <c r="D39" s="59" t="str">
        <f t="shared" si="0"/>
        <v>PV/13P</v>
      </c>
      <c r="E39" s="58" t="s">
        <v>175</v>
      </c>
      <c r="F39" s="89">
        <v>41346</v>
      </c>
      <c r="G39" s="61" t="s">
        <v>194</v>
      </c>
      <c r="H39" s="91" t="str">
        <f t="shared" si="1"/>
        <v>3701648443</v>
      </c>
      <c r="I39" s="61" t="s">
        <v>90</v>
      </c>
      <c r="J39" s="62">
        <v>14698967</v>
      </c>
      <c r="K39" s="52">
        <v>0.1</v>
      </c>
      <c r="L39" s="62">
        <v>1469897</v>
      </c>
      <c r="M39" s="63">
        <v>3</v>
      </c>
      <c r="N39" s="54"/>
      <c r="O39" s="55"/>
    </row>
    <row r="40" spans="2:15" s="33" customFormat="1" ht="21.75" hidden="1" customHeight="1" x14ac:dyDescent="0.2">
      <c r="B40" s="57">
        <f t="shared" si="2"/>
        <v>23</v>
      </c>
      <c r="C40" s="64"/>
      <c r="D40" s="59" t="str">
        <f t="shared" si="0"/>
        <v>PV/13P</v>
      </c>
      <c r="E40" s="58" t="s">
        <v>180</v>
      </c>
      <c r="F40" s="89">
        <v>41348</v>
      </c>
      <c r="G40" s="61" t="s">
        <v>194</v>
      </c>
      <c r="H40" s="91" t="str">
        <f t="shared" si="1"/>
        <v>3701648443</v>
      </c>
      <c r="I40" s="61" t="s">
        <v>90</v>
      </c>
      <c r="J40" s="62">
        <v>11812430</v>
      </c>
      <c r="K40" s="52">
        <v>0.1</v>
      </c>
      <c r="L40" s="62">
        <v>1181243</v>
      </c>
      <c r="M40" s="63">
        <v>3</v>
      </c>
      <c r="N40" s="54"/>
      <c r="O40" s="55"/>
    </row>
    <row r="41" spans="2:15" s="33" customFormat="1" ht="21.75" hidden="1" customHeight="1" x14ac:dyDescent="0.2">
      <c r="B41" s="57">
        <f t="shared" si="2"/>
        <v>24</v>
      </c>
      <c r="C41" s="64"/>
      <c r="D41" s="59" t="str">
        <f t="shared" si="0"/>
        <v>PV/13P</v>
      </c>
      <c r="E41" s="58" t="s">
        <v>192</v>
      </c>
      <c r="F41" s="89">
        <v>41356</v>
      </c>
      <c r="G41" s="61" t="s">
        <v>194</v>
      </c>
      <c r="H41" s="91" t="str">
        <f t="shared" si="1"/>
        <v>3701648443</v>
      </c>
      <c r="I41" s="61" t="s">
        <v>90</v>
      </c>
      <c r="J41" s="62">
        <v>17618608</v>
      </c>
      <c r="K41" s="52">
        <v>0.1</v>
      </c>
      <c r="L41" s="62">
        <v>1761861</v>
      </c>
      <c r="M41" s="63">
        <v>3</v>
      </c>
      <c r="N41" s="54"/>
      <c r="O41" s="55"/>
    </row>
    <row r="42" spans="2:15" s="33" customFormat="1" ht="21.75" hidden="1" customHeight="1" x14ac:dyDescent="0.2">
      <c r="B42" s="57">
        <f t="shared" si="2"/>
        <v>25</v>
      </c>
      <c r="C42" s="64"/>
      <c r="D42" s="59" t="str">
        <f t="shared" si="0"/>
        <v>PV/13P</v>
      </c>
      <c r="E42" s="58" t="s">
        <v>270</v>
      </c>
      <c r="F42" s="89">
        <v>41360</v>
      </c>
      <c r="G42" s="61" t="s">
        <v>194</v>
      </c>
      <c r="H42" s="91" t="str">
        <f t="shared" si="1"/>
        <v>3701648443</v>
      </c>
      <c r="I42" s="61" t="s">
        <v>90</v>
      </c>
      <c r="J42" s="62">
        <v>9588460</v>
      </c>
      <c r="K42" s="52">
        <v>0.1</v>
      </c>
      <c r="L42" s="62">
        <v>958846</v>
      </c>
      <c r="M42" s="63">
        <v>3</v>
      </c>
      <c r="N42" s="54"/>
      <c r="O42" s="55"/>
    </row>
    <row r="43" spans="2:15" s="33" customFormat="1" ht="21.75" hidden="1" customHeight="1" x14ac:dyDescent="0.2">
      <c r="B43" s="57">
        <f t="shared" si="2"/>
        <v>26</v>
      </c>
      <c r="C43" s="64"/>
      <c r="D43" s="59" t="str">
        <f t="shared" si="0"/>
        <v>PV/13P</v>
      </c>
      <c r="E43" s="58" t="s">
        <v>271</v>
      </c>
      <c r="F43" s="89">
        <v>41361</v>
      </c>
      <c r="G43" s="61" t="s">
        <v>194</v>
      </c>
      <c r="H43" s="91" t="str">
        <f t="shared" si="1"/>
        <v>3701648443</v>
      </c>
      <c r="I43" s="61" t="s">
        <v>90</v>
      </c>
      <c r="J43" s="62">
        <v>11577000</v>
      </c>
      <c r="K43" s="52">
        <v>0.1</v>
      </c>
      <c r="L43" s="62">
        <v>1157700</v>
      </c>
      <c r="M43" s="63">
        <v>3</v>
      </c>
      <c r="N43" s="54"/>
      <c r="O43" s="55"/>
    </row>
    <row r="44" spans="2:15" s="33" customFormat="1" ht="21.75" hidden="1" customHeight="1" x14ac:dyDescent="0.2">
      <c r="B44" s="57">
        <f t="shared" si="2"/>
        <v>27</v>
      </c>
      <c r="C44" s="64"/>
      <c r="D44" s="59" t="str">
        <f t="shared" si="0"/>
        <v>AA/13T</v>
      </c>
      <c r="E44" s="58" t="s">
        <v>272</v>
      </c>
      <c r="F44" s="89">
        <v>41365</v>
      </c>
      <c r="G44" s="61" t="s">
        <v>94</v>
      </c>
      <c r="H44" s="91" t="str">
        <f t="shared" si="1"/>
        <v>0100109106</v>
      </c>
      <c r="I44" s="61" t="s">
        <v>333</v>
      </c>
      <c r="J44" s="62">
        <v>247078</v>
      </c>
      <c r="K44" s="52">
        <v>0.1</v>
      </c>
      <c r="L44" s="62">
        <v>24708</v>
      </c>
      <c r="M44" s="63">
        <v>4</v>
      </c>
      <c r="N44" s="54"/>
      <c r="O44" s="55"/>
    </row>
    <row r="45" spans="2:15" s="33" customFormat="1" ht="21.75" hidden="1" customHeight="1" x14ac:dyDescent="0.2">
      <c r="B45" s="57">
        <f t="shared" si="2"/>
        <v>28</v>
      </c>
      <c r="C45" s="64"/>
      <c r="D45" s="59" t="str">
        <f t="shared" si="0"/>
        <v>PA/13T</v>
      </c>
      <c r="E45" s="58" t="s">
        <v>273</v>
      </c>
      <c r="F45" s="89">
        <v>41372</v>
      </c>
      <c r="G45" s="61" t="s">
        <v>214</v>
      </c>
      <c r="H45" s="91" t="str">
        <f t="shared" si="1"/>
        <v>0105759330</v>
      </c>
      <c r="I45" s="61" t="s">
        <v>88</v>
      </c>
      <c r="J45" s="62">
        <v>1605455</v>
      </c>
      <c r="K45" s="52">
        <v>0.1</v>
      </c>
      <c r="L45" s="62">
        <v>160546</v>
      </c>
      <c r="M45" s="63">
        <v>5</v>
      </c>
      <c r="N45" s="54"/>
      <c r="O45" s="55"/>
    </row>
    <row r="46" spans="2:15" s="33" customFormat="1" ht="21.75" hidden="1" customHeight="1" x14ac:dyDescent="0.2">
      <c r="B46" s="57">
        <f t="shared" si="2"/>
        <v>29</v>
      </c>
      <c r="C46" s="64"/>
      <c r="D46" s="59" t="str">
        <f t="shared" si="0"/>
        <v>PV/13P</v>
      </c>
      <c r="E46" s="58" t="s">
        <v>274</v>
      </c>
      <c r="F46" s="89">
        <v>41375</v>
      </c>
      <c r="G46" s="61" t="s">
        <v>194</v>
      </c>
      <c r="H46" s="91" t="str">
        <f t="shared" si="1"/>
        <v>3701648443</v>
      </c>
      <c r="I46" s="61" t="s">
        <v>90</v>
      </c>
      <c r="J46" s="62">
        <v>17408700</v>
      </c>
      <c r="K46" s="52">
        <v>0.1</v>
      </c>
      <c r="L46" s="62">
        <v>1740870</v>
      </c>
      <c r="M46" s="63">
        <v>4</v>
      </c>
      <c r="N46" s="54"/>
      <c r="O46" s="55"/>
    </row>
    <row r="47" spans="2:15" s="33" customFormat="1" ht="21.75" hidden="1" customHeight="1" x14ac:dyDescent="0.2">
      <c r="B47" s="57">
        <f t="shared" si="2"/>
        <v>30</v>
      </c>
      <c r="C47" s="64"/>
      <c r="D47" s="59" t="str">
        <f t="shared" si="0"/>
        <v>NL/11P</v>
      </c>
      <c r="E47" s="58" t="s">
        <v>275</v>
      </c>
      <c r="F47" s="89">
        <v>41377</v>
      </c>
      <c r="G47" s="61" t="s">
        <v>196</v>
      </c>
      <c r="H47" s="91" t="str">
        <f t="shared" si="1"/>
        <v>3700651436</v>
      </c>
      <c r="I47" s="61" t="s">
        <v>90</v>
      </c>
      <c r="J47" s="62">
        <v>22728650</v>
      </c>
      <c r="K47" s="52">
        <v>0.1</v>
      </c>
      <c r="L47" s="62">
        <v>2272865</v>
      </c>
      <c r="M47" s="63">
        <v>4</v>
      </c>
      <c r="N47" s="54"/>
      <c r="O47" s="55"/>
    </row>
    <row r="48" spans="2:15" s="33" customFormat="1" ht="21.75" hidden="1" customHeight="1" x14ac:dyDescent="0.2">
      <c r="B48" s="57">
        <f t="shared" si="2"/>
        <v>31</v>
      </c>
      <c r="C48" s="64"/>
      <c r="D48" s="59" t="str">
        <f t="shared" si="0"/>
        <v>PV/13P</v>
      </c>
      <c r="E48" s="58" t="s">
        <v>276</v>
      </c>
      <c r="F48" s="89">
        <v>41377</v>
      </c>
      <c r="G48" s="61" t="s">
        <v>194</v>
      </c>
      <c r="H48" s="91" t="str">
        <f t="shared" si="1"/>
        <v>3701648443</v>
      </c>
      <c r="I48" s="61" t="s">
        <v>90</v>
      </c>
      <c r="J48" s="62">
        <v>9235800</v>
      </c>
      <c r="K48" s="52">
        <v>0.1</v>
      </c>
      <c r="L48" s="62">
        <v>923580</v>
      </c>
      <c r="M48" s="63">
        <v>4</v>
      </c>
      <c r="N48" s="54"/>
      <c r="O48" s="55"/>
    </row>
    <row r="49" spans="2:15" s="33" customFormat="1" ht="21.75" hidden="1" customHeight="1" x14ac:dyDescent="0.2">
      <c r="B49" s="57">
        <f t="shared" si="2"/>
        <v>32</v>
      </c>
      <c r="C49" s="64"/>
      <c r="D49" s="59" t="str">
        <f t="shared" si="0"/>
        <v>PA/13T</v>
      </c>
      <c r="E49" s="58" t="s">
        <v>277</v>
      </c>
      <c r="F49" s="89">
        <v>41382</v>
      </c>
      <c r="G49" s="61" t="s">
        <v>214</v>
      </c>
      <c r="H49" s="91" t="str">
        <f t="shared" si="1"/>
        <v>0105759330</v>
      </c>
      <c r="I49" s="61" t="s">
        <v>88</v>
      </c>
      <c r="J49" s="62">
        <v>2930911</v>
      </c>
      <c r="K49" s="52">
        <v>0.1</v>
      </c>
      <c r="L49" s="62">
        <v>293091</v>
      </c>
      <c r="M49" s="63">
        <v>5</v>
      </c>
      <c r="N49" s="54"/>
      <c r="O49" s="55"/>
    </row>
    <row r="50" spans="2:15" s="33" customFormat="1" ht="21.75" hidden="1" customHeight="1" x14ac:dyDescent="0.2">
      <c r="B50" s="57">
        <f t="shared" ref="B50:B113" si="3">IF(G50&lt;&gt;"",ROW()-17,"")</f>
        <v>33</v>
      </c>
      <c r="C50" s="64"/>
      <c r="D50" s="59" t="str">
        <f t="shared" ref="D50:D113" si="4">IF(ISNA(VLOOKUP(G50,DSMV,3,0)),"",VLOOKUP(G50,DSMV,3,0))</f>
        <v>NH/12P</v>
      </c>
      <c r="E50" s="58" t="s">
        <v>278</v>
      </c>
      <c r="F50" s="89">
        <v>41387</v>
      </c>
      <c r="G50" s="61" t="s">
        <v>95</v>
      </c>
      <c r="H50" s="91" t="str">
        <f t="shared" ref="H50:H113" si="5">IF(ISNA(VLOOKUP(G50,DSMV,2,0)),"",VLOOKUP(G50,DSMV,2,0))</f>
        <v>3700358798</v>
      </c>
      <c r="I50" s="61" t="s">
        <v>98</v>
      </c>
      <c r="J50" s="62">
        <v>4263700</v>
      </c>
      <c r="K50" s="52">
        <v>0.1</v>
      </c>
      <c r="L50" s="62">
        <v>426370</v>
      </c>
      <c r="M50" s="63">
        <v>4</v>
      </c>
      <c r="N50" s="54"/>
      <c r="O50" s="55"/>
    </row>
    <row r="51" spans="2:15" s="33" customFormat="1" ht="21.75" hidden="1" customHeight="1" x14ac:dyDescent="0.2">
      <c r="B51" s="57">
        <f t="shared" si="3"/>
        <v>34</v>
      </c>
      <c r="C51" s="64"/>
      <c r="D51" s="59" t="str">
        <f t="shared" si="4"/>
        <v>PV/13P</v>
      </c>
      <c r="E51" s="58" t="s">
        <v>279</v>
      </c>
      <c r="F51" s="89">
        <v>41390</v>
      </c>
      <c r="G51" s="61" t="s">
        <v>194</v>
      </c>
      <c r="H51" s="91" t="str">
        <f t="shared" si="5"/>
        <v>3701648443</v>
      </c>
      <c r="I51" s="61" t="s">
        <v>90</v>
      </c>
      <c r="J51" s="62">
        <v>10095465</v>
      </c>
      <c r="K51" s="52">
        <v>0.1</v>
      </c>
      <c r="L51" s="62">
        <v>1009547</v>
      </c>
      <c r="M51" s="63">
        <v>4</v>
      </c>
      <c r="N51" s="54"/>
      <c r="O51" s="55"/>
    </row>
    <row r="52" spans="2:15" s="33" customFormat="1" ht="21.75" hidden="1" customHeight="1" x14ac:dyDescent="0.2">
      <c r="B52" s="57">
        <f t="shared" si="3"/>
        <v>35</v>
      </c>
      <c r="C52" s="64"/>
      <c r="D52" s="59" t="str">
        <f t="shared" si="4"/>
        <v>PV/13P</v>
      </c>
      <c r="E52" s="58" t="s">
        <v>280</v>
      </c>
      <c r="F52" s="89">
        <v>41391</v>
      </c>
      <c r="G52" s="61" t="s">
        <v>194</v>
      </c>
      <c r="H52" s="91" t="str">
        <f t="shared" si="5"/>
        <v>3701648443</v>
      </c>
      <c r="I52" s="61" t="s">
        <v>90</v>
      </c>
      <c r="J52" s="62">
        <v>9881020</v>
      </c>
      <c r="K52" s="52">
        <v>0.1</v>
      </c>
      <c r="L52" s="62">
        <v>988102</v>
      </c>
      <c r="M52" s="63">
        <v>4</v>
      </c>
      <c r="N52" s="54"/>
      <c r="O52" s="55"/>
    </row>
    <row r="53" spans="2:15" s="33" customFormat="1" ht="21.75" hidden="1" customHeight="1" x14ac:dyDescent="0.2">
      <c r="B53" s="57">
        <f t="shared" si="3"/>
        <v>36</v>
      </c>
      <c r="C53" s="64"/>
      <c r="D53" s="59" t="str">
        <f t="shared" si="4"/>
        <v>AA/13T</v>
      </c>
      <c r="E53" s="58" t="s">
        <v>281</v>
      </c>
      <c r="F53" s="89">
        <v>41395</v>
      </c>
      <c r="G53" s="61" t="s">
        <v>94</v>
      </c>
      <c r="H53" s="91" t="str">
        <f t="shared" si="5"/>
        <v>0100109106</v>
      </c>
      <c r="I53" s="61" t="s">
        <v>333</v>
      </c>
      <c r="J53" s="62">
        <v>243144</v>
      </c>
      <c r="K53" s="52">
        <v>0.1</v>
      </c>
      <c r="L53" s="62">
        <v>24315</v>
      </c>
      <c r="M53" s="63">
        <v>5</v>
      </c>
      <c r="N53" s="54"/>
      <c r="O53" s="55"/>
    </row>
    <row r="54" spans="2:15" s="33" customFormat="1" ht="21.75" hidden="1" customHeight="1" x14ac:dyDescent="0.2">
      <c r="B54" s="57">
        <f t="shared" si="3"/>
        <v>37</v>
      </c>
      <c r="C54" s="64"/>
      <c r="D54" s="59" t="str">
        <f t="shared" si="4"/>
        <v>PV/13P</v>
      </c>
      <c r="E54" s="58" t="s">
        <v>282</v>
      </c>
      <c r="F54" s="89">
        <v>41399</v>
      </c>
      <c r="G54" s="61" t="s">
        <v>194</v>
      </c>
      <c r="H54" s="91" t="str">
        <f t="shared" si="5"/>
        <v>3701648443</v>
      </c>
      <c r="I54" s="61" t="s">
        <v>90</v>
      </c>
      <c r="J54" s="62">
        <v>17578900</v>
      </c>
      <c r="K54" s="52">
        <v>0.1</v>
      </c>
      <c r="L54" s="62">
        <v>1757890</v>
      </c>
      <c r="M54" s="63">
        <v>5</v>
      </c>
      <c r="N54" s="54"/>
      <c r="O54" s="55"/>
    </row>
    <row r="55" spans="2:15" s="33" customFormat="1" ht="21.75" hidden="1" customHeight="1" x14ac:dyDescent="0.2">
      <c r="B55" s="57">
        <f t="shared" si="3"/>
        <v>38</v>
      </c>
      <c r="C55" s="64"/>
      <c r="D55" s="59" t="str">
        <f t="shared" si="4"/>
        <v>PH/12P</v>
      </c>
      <c r="E55" s="58" t="s">
        <v>283</v>
      </c>
      <c r="F55" s="89">
        <v>41401</v>
      </c>
      <c r="G55" s="61" t="s">
        <v>197</v>
      </c>
      <c r="H55" s="91" t="str">
        <f t="shared" si="5"/>
        <v>0301528160</v>
      </c>
      <c r="I55" s="61" t="s">
        <v>90</v>
      </c>
      <c r="J55" s="62">
        <v>22026450</v>
      </c>
      <c r="K55" s="52">
        <v>0.1</v>
      </c>
      <c r="L55" s="62">
        <v>2202645</v>
      </c>
      <c r="M55" s="63">
        <v>5</v>
      </c>
      <c r="N55" s="54"/>
      <c r="O55" s="55"/>
    </row>
    <row r="56" spans="2:15" s="33" customFormat="1" ht="21.75" hidden="1" customHeight="1" x14ac:dyDescent="0.2">
      <c r="B56" s="57">
        <f t="shared" si="3"/>
        <v>39</v>
      </c>
      <c r="C56" s="64"/>
      <c r="D56" s="59" t="str">
        <f t="shared" si="4"/>
        <v>PV/13P</v>
      </c>
      <c r="E56" s="58" t="s">
        <v>284</v>
      </c>
      <c r="F56" s="89">
        <v>41403</v>
      </c>
      <c r="G56" s="61" t="s">
        <v>194</v>
      </c>
      <c r="H56" s="91" t="str">
        <f t="shared" si="5"/>
        <v>3701648443</v>
      </c>
      <c r="I56" s="61" t="s">
        <v>90</v>
      </c>
      <c r="J56" s="62">
        <v>11127980</v>
      </c>
      <c r="K56" s="52">
        <v>0.1</v>
      </c>
      <c r="L56" s="62">
        <v>1112798</v>
      </c>
      <c r="M56" s="63">
        <v>5</v>
      </c>
      <c r="N56" s="54"/>
      <c r="O56" s="55"/>
    </row>
    <row r="57" spans="2:15" s="33" customFormat="1" ht="21.75" hidden="1" customHeight="1" x14ac:dyDescent="0.2">
      <c r="B57" s="57">
        <f t="shared" si="3"/>
        <v>40</v>
      </c>
      <c r="C57" s="64"/>
      <c r="D57" s="59" t="str">
        <f t="shared" si="4"/>
        <v>PV/13P</v>
      </c>
      <c r="E57" s="58" t="s">
        <v>285</v>
      </c>
      <c r="F57" s="89">
        <v>41413</v>
      </c>
      <c r="G57" s="61" t="s">
        <v>194</v>
      </c>
      <c r="H57" s="91" t="str">
        <f t="shared" si="5"/>
        <v>3701648443</v>
      </c>
      <c r="I57" s="61" t="s">
        <v>90</v>
      </c>
      <c r="J57" s="62">
        <v>13364793</v>
      </c>
      <c r="K57" s="52">
        <v>0.1</v>
      </c>
      <c r="L57" s="62">
        <v>1336479</v>
      </c>
      <c r="M57" s="63">
        <v>5</v>
      </c>
      <c r="N57" s="54"/>
      <c r="O57" s="55"/>
    </row>
    <row r="58" spans="2:15" s="33" customFormat="1" ht="21.75" hidden="1" customHeight="1" x14ac:dyDescent="0.2">
      <c r="B58" s="57">
        <f t="shared" si="3"/>
        <v>41</v>
      </c>
      <c r="C58" s="64"/>
      <c r="D58" s="59" t="str">
        <f t="shared" si="4"/>
        <v>PV/13P</v>
      </c>
      <c r="E58" s="58" t="s">
        <v>286</v>
      </c>
      <c r="F58" s="89">
        <v>41414</v>
      </c>
      <c r="G58" s="61" t="s">
        <v>194</v>
      </c>
      <c r="H58" s="91" t="str">
        <f t="shared" si="5"/>
        <v>3701648443</v>
      </c>
      <c r="I58" s="61" t="s">
        <v>90</v>
      </c>
      <c r="J58" s="62">
        <v>17707872</v>
      </c>
      <c r="K58" s="52">
        <v>0.1</v>
      </c>
      <c r="L58" s="62">
        <v>1770787</v>
      </c>
      <c r="M58" s="63">
        <v>5</v>
      </c>
      <c r="N58" s="54"/>
      <c r="O58" s="55"/>
    </row>
    <row r="59" spans="2:15" s="33" customFormat="1" ht="21.75" hidden="1" customHeight="1" x14ac:dyDescent="0.2">
      <c r="B59" s="57">
        <f t="shared" si="3"/>
        <v>42</v>
      </c>
      <c r="C59" s="64"/>
      <c r="D59" s="59" t="str">
        <f t="shared" si="4"/>
        <v>AB/11P</v>
      </c>
      <c r="E59" s="58" t="s">
        <v>287</v>
      </c>
      <c r="F59" s="89">
        <v>41414</v>
      </c>
      <c r="G59" s="61" t="s">
        <v>217</v>
      </c>
      <c r="H59" s="91" t="str">
        <f t="shared" si="5"/>
        <v>0301430045-004</v>
      </c>
      <c r="I59" s="61" t="s">
        <v>334</v>
      </c>
      <c r="J59" s="62">
        <v>4999091</v>
      </c>
      <c r="K59" s="52">
        <v>0.1</v>
      </c>
      <c r="L59" s="62">
        <v>499909</v>
      </c>
      <c r="M59" s="63">
        <v>5</v>
      </c>
      <c r="N59" s="54"/>
      <c r="O59" s="55"/>
    </row>
    <row r="60" spans="2:15" s="33" customFormat="1" ht="21.75" hidden="1" customHeight="1" x14ac:dyDescent="0.2">
      <c r="B60" s="57">
        <f t="shared" si="3"/>
        <v>43</v>
      </c>
      <c r="C60" s="64"/>
      <c r="D60" s="59" t="str">
        <f t="shared" si="4"/>
        <v>PV/13P</v>
      </c>
      <c r="E60" s="58" t="s">
        <v>288</v>
      </c>
      <c r="F60" s="89">
        <v>41415</v>
      </c>
      <c r="G60" s="61" t="s">
        <v>194</v>
      </c>
      <c r="H60" s="91" t="str">
        <f t="shared" si="5"/>
        <v>3701648443</v>
      </c>
      <c r="I60" s="61" t="s">
        <v>90</v>
      </c>
      <c r="J60" s="62">
        <v>18041260</v>
      </c>
      <c r="K60" s="52">
        <v>0.1</v>
      </c>
      <c r="L60" s="62">
        <v>1804126</v>
      </c>
      <c r="M60" s="63">
        <v>5</v>
      </c>
      <c r="N60" s="54"/>
      <c r="O60" s="55"/>
    </row>
    <row r="61" spans="2:15" s="33" customFormat="1" ht="21.75" hidden="1" customHeight="1" x14ac:dyDescent="0.2">
      <c r="B61" s="57">
        <f t="shared" si="3"/>
        <v>44</v>
      </c>
      <c r="C61" s="64"/>
      <c r="D61" s="59" t="str">
        <f t="shared" si="4"/>
        <v>PV/13P</v>
      </c>
      <c r="E61" s="58" t="s">
        <v>89</v>
      </c>
      <c r="F61" s="89">
        <v>41416</v>
      </c>
      <c r="G61" s="61" t="s">
        <v>194</v>
      </c>
      <c r="H61" s="91" t="str">
        <f t="shared" si="5"/>
        <v>3701648443</v>
      </c>
      <c r="I61" s="61" t="s">
        <v>90</v>
      </c>
      <c r="J61" s="62">
        <v>15591700</v>
      </c>
      <c r="K61" s="52">
        <v>0.1</v>
      </c>
      <c r="L61" s="62">
        <v>1559170</v>
      </c>
      <c r="M61" s="63">
        <v>5</v>
      </c>
      <c r="N61" s="54"/>
      <c r="O61" s="55"/>
    </row>
    <row r="62" spans="2:15" s="33" customFormat="1" ht="21.75" hidden="1" customHeight="1" x14ac:dyDescent="0.2">
      <c r="B62" s="57">
        <f t="shared" si="3"/>
        <v>45</v>
      </c>
      <c r="C62" s="64"/>
      <c r="D62" s="59" t="str">
        <f t="shared" si="4"/>
        <v>PV/13P</v>
      </c>
      <c r="E62" s="58" t="s">
        <v>289</v>
      </c>
      <c r="F62" s="89">
        <v>41417</v>
      </c>
      <c r="G62" s="61" t="s">
        <v>194</v>
      </c>
      <c r="H62" s="91" t="str">
        <f t="shared" si="5"/>
        <v>3701648443</v>
      </c>
      <c r="I62" s="61" t="s">
        <v>90</v>
      </c>
      <c r="J62" s="62">
        <v>18147220</v>
      </c>
      <c r="K62" s="52">
        <v>0.1</v>
      </c>
      <c r="L62" s="62">
        <v>1814722</v>
      </c>
      <c r="M62" s="63">
        <v>5</v>
      </c>
      <c r="N62" s="54"/>
      <c r="O62" s="55"/>
    </row>
    <row r="63" spans="2:15" s="33" customFormat="1" ht="21.75" hidden="1" customHeight="1" x14ac:dyDescent="0.2">
      <c r="B63" s="57">
        <f t="shared" si="3"/>
        <v>46</v>
      </c>
      <c r="C63" s="64"/>
      <c r="D63" s="59" t="str">
        <f t="shared" si="4"/>
        <v>PV/13P</v>
      </c>
      <c r="E63" s="58" t="s">
        <v>290</v>
      </c>
      <c r="F63" s="89">
        <v>41418</v>
      </c>
      <c r="G63" s="61" t="s">
        <v>194</v>
      </c>
      <c r="H63" s="91" t="str">
        <f t="shared" si="5"/>
        <v>3701648443</v>
      </c>
      <c r="I63" s="61" t="s">
        <v>90</v>
      </c>
      <c r="J63" s="62">
        <v>18151155</v>
      </c>
      <c r="K63" s="52">
        <v>0.1</v>
      </c>
      <c r="L63" s="62">
        <v>1815116</v>
      </c>
      <c r="M63" s="63">
        <v>5</v>
      </c>
      <c r="N63" s="54"/>
      <c r="O63" s="55"/>
    </row>
    <row r="64" spans="2:15" s="33" customFormat="1" ht="21.75" hidden="1" customHeight="1" x14ac:dyDescent="0.2">
      <c r="B64" s="57">
        <f t="shared" si="3"/>
        <v>47</v>
      </c>
      <c r="C64" s="64"/>
      <c r="D64" s="59" t="str">
        <f t="shared" si="4"/>
        <v>PV/13P</v>
      </c>
      <c r="E64" s="58" t="s">
        <v>291</v>
      </c>
      <c r="F64" s="89">
        <v>41419</v>
      </c>
      <c r="G64" s="61" t="s">
        <v>194</v>
      </c>
      <c r="H64" s="91" t="str">
        <f t="shared" si="5"/>
        <v>3701648443</v>
      </c>
      <c r="I64" s="61" t="s">
        <v>90</v>
      </c>
      <c r="J64" s="62">
        <v>18170625</v>
      </c>
      <c r="K64" s="52">
        <v>0.1</v>
      </c>
      <c r="L64" s="62">
        <v>1817063</v>
      </c>
      <c r="M64" s="63">
        <v>5</v>
      </c>
      <c r="N64" s="54"/>
      <c r="O64" s="55"/>
    </row>
    <row r="65" spans="2:15" s="33" customFormat="1" ht="21.75" hidden="1" customHeight="1" x14ac:dyDescent="0.2">
      <c r="B65" s="57">
        <f t="shared" si="3"/>
        <v>48</v>
      </c>
      <c r="C65" s="64"/>
      <c r="D65" s="59" t="str">
        <f t="shared" si="4"/>
        <v>PV/13P</v>
      </c>
      <c r="E65" s="58" t="s">
        <v>292</v>
      </c>
      <c r="F65" s="89">
        <v>41420</v>
      </c>
      <c r="G65" s="61" t="s">
        <v>194</v>
      </c>
      <c r="H65" s="91" t="str">
        <f t="shared" si="5"/>
        <v>3701648443</v>
      </c>
      <c r="I65" s="61" t="s">
        <v>90</v>
      </c>
      <c r="J65" s="62">
        <v>18140915</v>
      </c>
      <c r="K65" s="52">
        <v>0.1</v>
      </c>
      <c r="L65" s="62">
        <v>1814092</v>
      </c>
      <c r="M65" s="63">
        <v>5</v>
      </c>
      <c r="N65" s="54"/>
      <c r="O65" s="55"/>
    </row>
    <row r="66" spans="2:15" s="33" customFormat="1" ht="21.75" hidden="1" customHeight="1" x14ac:dyDescent="0.2">
      <c r="B66" s="57">
        <f t="shared" si="3"/>
        <v>49</v>
      </c>
      <c r="C66" s="64"/>
      <c r="D66" s="59" t="str">
        <f t="shared" si="4"/>
        <v>PV/13P</v>
      </c>
      <c r="E66" s="58" t="s">
        <v>293</v>
      </c>
      <c r="F66" s="89">
        <v>41421</v>
      </c>
      <c r="G66" s="61" t="s">
        <v>194</v>
      </c>
      <c r="H66" s="91" t="str">
        <f t="shared" si="5"/>
        <v>3701648443</v>
      </c>
      <c r="I66" s="61" t="s">
        <v>90</v>
      </c>
      <c r="J66" s="62">
        <v>17814165</v>
      </c>
      <c r="K66" s="52">
        <v>0.1</v>
      </c>
      <c r="L66" s="62">
        <v>1781417</v>
      </c>
      <c r="M66" s="63">
        <v>5</v>
      </c>
      <c r="N66" s="54"/>
      <c r="O66" s="55"/>
    </row>
    <row r="67" spans="2:15" s="33" customFormat="1" ht="21.75" hidden="1" customHeight="1" x14ac:dyDescent="0.2">
      <c r="B67" s="57">
        <f t="shared" si="3"/>
        <v>50</v>
      </c>
      <c r="C67" s="64"/>
      <c r="D67" s="59" t="str">
        <f t="shared" si="4"/>
        <v>PV/13P</v>
      </c>
      <c r="E67" s="58" t="s">
        <v>294</v>
      </c>
      <c r="F67" s="89">
        <v>41424</v>
      </c>
      <c r="G67" s="61" t="s">
        <v>194</v>
      </c>
      <c r="H67" s="91" t="str">
        <f t="shared" si="5"/>
        <v>3701648443</v>
      </c>
      <c r="I67" s="61" t="s">
        <v>90</v>
      </c>
      <c r="J67" s="62">
        <v>15971668</v>
      </c>
      <c r="K67" s="52">
        <v>0.1</v>
      </c>
      <c r="L67" s="62">
        <v>1597167</v>
      </c>
      <c r="M67" s="63">
        <v>5</v>
      </c>
      <c r="N67" s="54"/>
      <c r="O67" s="55"/>
    </row>
    <row r="68" spans="2:15" s="33" customFormat="1" ht="21.75" hidden="1" customHeight="1" x14ac:dyDescent="0.2">
      <c r="B68" s="57">
        <f t="shared" si="3"/>
        <v>51</v>
      </c>
      <c r="C68" s="64"/>
      <c r="D68" s="59" t="str">
        <f t="shared" si="4"/>
        <v>CP/12P</v>
      </c>
      <c r="E68" s="58" t="s">
        <v>295</v>
      </c>
      <c r="F68" s="89">
        <v>41426</v>
      </c>
      <c r="G68" s="61" t="s">
        <v>220</v>
      </c>
      <c r="H68" s="91" t="str">
        <f t="shared" si="5"/>
        <v>3701984727</v>
      </c>
      <c r="I68" s="61" t="s">
        <v>87</v>
      </c>
      <c r="J68" s="62">
        <v>1427273</v>
      </c>
      <c r="K68" s="52">
        <v>0.1</v>
      </c>
      <c r="L68" s="62">
        <v>142727</v>
      </c>
      <c r="M68" s="63">
        <v>6</v>
      </c>
      <c r="N68" s="54"/>
      <c r="O68" s="55"/>
    </row>
    <row r="69" spans="2:15" s="33" customFormat="1" ht="21.75" hidden="1" customHeight="1" x14ac:dyDescent="0.2">
      <c r="B69" s="57">
        <f t="shared" si="3"/>
        <v>52</v>
      </c>
      <c r="C69" s="64"/>
      <c r="D69" s="59" t="str">
        <f t="shared" si="4"/>
        <v>AA/13T</v>
      </c>
      <c r="E69" s="58" t="s">
        <v>296</v>
      </c>
      <c r="F69" s="89">
        <v>41426</v>
      </c>
      <c r="G69" s="61" t="s">
        <v>94</v>
      </c>
      <c r="H69" s="91" t="str">
        <f t="shared" si="5"/>
        <v>0100109106</v>
      </c>
      <c r="I69" s="61" t="s">
        <v>333</v>
      </c>
      <c r="J69" s="62">
        <v>307097</v>
      </c>
      <c r="K69" s="52">
        <v>0.1</v>
      </c>
      <c r="L69" s="62">
        <v>30710</v>
      </c>
      <c r="M69" s="63">
        <v>6</v>
      </c>
      <c r="N69" s="54"/>
      <c r="O69" s="55"/>
    </row>
    <row r="70" spans="2:15" s="33" customFormat="1" ht="21.75" hidden="1" customHeight="1" x14ac:dyDescent="0.2">
      <c r="B70" s="57">
        <f t="shared" si="3"/>
        <v>53</v>
      </c>
      <c r="C70" s="64"/>
      <c r="D70" s="59" t="str">
        <f t="shared" si="4"/>
        <v>TA/12P</v>
      </c>
      <c r="E70" s="58" t="s">
        <v>297</v>
      </c>
      <c r="F70" s="89">
        <v>41432</v>
      </c>
      <c r="G70" s="61" t="s">
        <v>223</v>
      </c>
      <c r="H70" s="91" t="str">
        <f t="shared" si="5"/>
        <v>0300655374</v>
      </c>
      <c r="I70" s="61" t="s">
        <v>335</v>
      </c>
      <c r="J70" s="62">
        <v>3600000</v>
      </c>
      <c r="K70" s="52">
        <v>0.1</v>
      </c>
      <c r="L70" s="62">
        <v>360000</v>
      </c>
      <c r="M70" s="63">
        <v>6</v>
      </c>
      <c r="N70" s="54"/>
      <c r="O70" s="55"/>
    </row>
    <row r="71" spans="2:15" s="33" customFormat="1" ht="21.75" hidden="1" customHeight="1" x14ac:dyDescent="0.2">
      <c r="B71" s="57">
        <f t="shared" si="3"/>
        <v>54</v>
      </c>
      <c r="C71" s="64"/>
      <c r="D71" s="59" t="str">
        <f t="shared" si="4"/>
        <v>VH/12P</v>
      </c>
      <c r="E71" s="58" t="s">
        <v>298</v>
      </c>
      <c r="F71" s="89">
        <v>41433</v>
      </c>
      <c r="G71" s="61" t="s">
        <v>226</v>
      </c>
      <c r="H71" s="91" t="str">
        <f t="shared" si="5"/>
        <v>3700144450</v>
      </c>
      <c r="I71" s="61" t="s">
        <v>336</v>
      </c>
      <c r="J71" s="62">
        <v>390639</v>
      </c>
      <c r="K71" s="52">
        <v>0.1</v>
      </c>
      <c r="L71" s="62">
        <v>39064</v>
      </c>
      <c r="M71" s="63">
        <v>6</v>
      </c>
      <c r="N71" s="54"/>
      <c r="O71" s="55"/>
    </row>
    <row r="72" spans="2:15" s="33" customFormat="1" ht="21.75" hidden="1" customHeight="1" x14ac:dyDescent="0.2">
      <c r="B72" s="57">
        <f t="shared" si="3"/>
        <v>55</v>
      </c>
      <c r="C72" s="64"/>
      <c r="D72" s="59" t="str">
        <f t="shared" si="4"/>
        <v>PV/13P</v>
      </c>
      <c r="E72" s="58" t="s">
        <v>299</v>
      </c>
      <c r="F72" s="89">
        <v>41435</v>
      </c>
      <c r="G72" s="61" t="s">
        <v>194</v>
      </c>
      <c r="H72" s="91" t="str">
        <f t="shared" si="5"/>
        <v>3701648443</v>
      </c>
      <c r="I72" s="61" t="s">
        <v>90</v>
      </c>
      <c r="J72" s="62">
        <v>18042586</v>
      </c>
      <c r="K72" s="52">
        <v>0.1</v>
      </c>
      <c r="L72" s="62">
        <v>1804259</v>
      </c>
      <c r="M72" s="63">
        <v>6</v>
      </c>
      <c r="N72" s="54"/>
      <c r="O72" s="55"/>
    </row>
    <row r="73" spans="2:15" s="33" customFormat="1" ht="21.75" hidden="1" customHeight="1" x14ac:dyDescent="0.2">
      <c r="B73" s="57">
        <f t="shared" si="3"/>
        <v>56</v>
      </c>
      <c r="C73" s="64"/>
      <c r="D73" s="59" t="str">
        <f t="shared" si="4"/>
        <v>BD/12P</v>
      </c>
      <c r="E73" s="58" t="s">
        <v>300</v>
      </c>
      <c r="F73" s="89">
        <v>41436</v>
      </c>
      <c r="G73" s="61" t="s">
        <v>229</v>
      </c>
      <c r="H73" s="91" t="str">
        <f t="shared" si="5"/>
        <v>0310471746</v>
      </c>
      <c r="I73" s="61" t="s">
        <v>91</v>
      </c>
      <c r="J73" s="62">
        <v>6128182</v>
      </c>
      <c r="K73" s="52">
        <v>0.1</v>
      </c>
      <c r="L73" s="62">
        <v>612818</v>
      </c>
      <c r="M73" s="63">
        <v>6</v>
      </c>
      <c r="N73" s="54"/>
      <c r="O73" s="55"/>
    </row>
    <row r="74" spans="2:15" s="33" customFormat="1" ht="21.75" hidden="1" customHeight="1" x14ac:dyDescent="0.2">
      <c r="B74" s="57">
        <f t="shared" si="3"/>
        <v>57</v>
      </c>
      <c r="C74" s="64"/>
      <c r="D74" s="59" t="str">
        <f t="shared" si="4"/>
        <v>BD/12P</v>
      </c>
      <c r="E74" s="58" t="s">
        <v>301</v>
      </c>
      <c r="F74" s="89">
        <v>41437</v>
      </c>
      <c r="G74" s="61" t="s">
        <v>229</v>
      </c>
      <c r="H74" s="91" t="str">
        <f t="shared" si="5"/>
        <v>0310471746</v>
      </c>
      <c r="I74" s="61" t="s">
        <v>91</v>
      </c>
      <c r="J74" s="62">
        <v>149091</v>
      </c>
      <c r="K74" s="52">
        <v>0.1</v>
      </c>
      <c r="L74" s="62">
        <v>14909</v>
      </c>
      <c r="M74" s="63">
        <v>6</v>
      </c>
      <c r="N74" s="54"/>
      <c r="O74" s="55"/>
    </row>
    <row r="75" spans="2:15" s="33" customFormat="1" ht="21.75" hidden="1" customHeight="1" x14ac:dyDescent="0.2">
      <c r="B75" s="57">
        <f t="shared" si="3"/>
        <v>58</v>
      </c>
      <c r="C75" s="64"/>
      <c r="D75" s="59" t="str">
        <f t="shared" si="4"/>
        <v>VH/12P</v>
      </c>
      <c r="E75" s="58" t="s">
        <v>302</v>
      </c>
      <c r="F75" s="89">
        <v>41440</v>
      </c>
      <c r="G75" s="61" t="s">
        <v>226</v>
      </c>
      <c r="H75" s="91" t="str">
        <f t="shared" si="5"/>
        <v>3700144450</v>
      </c>
      <c r="I75" s="61" t="s">
        <v>336</v>
      </c>
      <c r="J75" s="62">
        <v>1098182</v>
      </c>
      <c r="K75" s="52">
        <v>0.1</v>
      </c>
      <c r="L75" s="62">
        <v>119818</v>
      </c>
      <c r="M75" s="63">
        <v>6</v>
      </c>
      <c r="N75" s="54"/>
      <c r="O75" s="55"/>
    </row>
    <row r="76" spans="2:15" s="33" customFormat="1" ht="21.75" hidden="1" customHeight="1" x14ac:dyDescent="0.2">
      <c r="B76" s="57">
        <f t="shared" si="3"/>
        <v>59</v>
      </c>
      <c r="C76" s="64"/>
      <c r="D76" s="59" t="str">
        <f t="shared" si="4"/>
        <v>PV/13P</v>
      </c>
      <c r="E76" s="58" t="s">
        <v>303</v>
      </c>
      <c r="F76" s="89">
        <v>41443</v>
      </c>
      <c r="G76" s="61" t="s">
        <v>194</v>
      </c>
      <c r="H76" s="91" t="str">
        <f t="shared" si="5"/>
        <v>3701648443</v>
      </c>
      <c r="I76" s="61" t="s">
        <v>90</v>
      </c>
      <c r="J76" s="62">
        <v>18039900</v>
      </c>
      <c r="K76" s="52">
        <v>0.1</v>
      </c>
      <c r="L76" s="62">
        <v>1803990</v>
      </c>
      <c r="M76" s="63">
        <v>6</v>
      </c>
      <c r="N76" s="54"/>
      <c r="O76" s="55"/>
    </row>
    <row r="77" spans="2:15" s="33" customFormat="1" ht="21.75" hidden="1" customHeight="1" x14ac:dyDescent="0.2">
      <c r="B77" s="57">
        <f t="shared" si="3"/>
        <v>60</v>
      </c>
      <c r="C77" s="64"/>
      <c r="D77" s="59" t="str">
        <f t="shared" si="4"/>
        <v>PV/13P</v>
      </c>
      <c r="E77" s="58" t="s">
        <v>304</v>
      </c>
      <c r="F77" s="89">
        <v>41444</v>
      </c>
      <c r="G77" s="61" t="s">
        <v>194</v>
      </c>
      <c r="H77" s="91" t="str">
        <f t="shared" si="5"/>
        <v>3701648443</v>
      </c>
      <c r="I77" s="61" t="s">
        <v>90</v>
      </c>
      <c r="J77" s="62">
        <v>17915520</v>
      </c>
      <c r="K77" s="52">
        <v>0.1</v>
      </c>
      <c r="L77" s="62">
        <v>1791552</v>
      </c>
      <c r="M77" s="63">
        <v>6</v>
      </c>
      <c r="N77" s="54"/>
      <c r="O77" s="55"/>
    </row>
    <row r="78" spans="2:15" s="33" customFormat="1" ht="21.75" hidden="1" customHeight="1" x14ac:dyDescent="0.2">
      <c r="B78" s="57">
        <f t="shared" si="3"/>
        <v>61</v>
      </c>
      <c r="C78" s="64"/>
      <c r="D78" s="59" t="str">
        <f t="shared" si="4"/>
        <v>PL/12P</v>
      </c>
      <c r="E78" s="58" t="s">
        <v>150</v>
      </c>
      <c r="F78" s="89">
        <v>41445</v>
      </c>
      <c r="G78" s="61" t="s">
        <v>96</v>
      </c>
      <c r="H78" s="91" t="str">
        <f t="shared" si="5"/>
        <v>3701775089</v>
      </c>
      <c r="I78" s="61" t="s">
        <v>88</v>
      </c>
      <c r="J78" s="62">
        <v>10000000</v>
      </c>
      <c r="K78" s="52">
        <v>0.1</v>
      </c>
      <c r="L78" s="62">
        <v>1000000</v>
      </c>
      <c r="M78" s="63">
        <v>6</v>
      </c>
      <c r="N78" s="54"/>
      <c r="O78" s="55"/>
    </row>
    <row r="79" spans="2:15" s="33" customFormat="1" ht="21.75" hidden="1" customHeight="1" x14ac:dyDescent="0.2">
      <c r="B79" s="57">
        <f t="shared" si="3"/>
        <v>62</v>
      </c>
      <c r="C79" s="64"/>
      <c r="D79" s="59" t="str">
        <f t="shared" si="4"/>
        <v>PV/13P</v>
      </c>
      <c r="E79" s="58" t="s">
        <v>305</v>
      </c>
      <c r="F79" s="89">
        <v>41446</v>
      </c>
      <c r="G79" s="61" t="s">
        <v>194</v>
      </c>
      <c r="H79" s="91" t="str">
        <f t="shared" si="5"/>
        <v>3701648443</v>
      </c>
      <c r="I79" s="61" t="s">
        <v>90</v>
      </c>
      <c r="J79" s="62">
        <v>18115550</v>
      </c>
      <c r="K79" s="52">
        <v>0.1</v>
      </c>
      <c r="L79" s="62">
        <v>1811555</v>
      </c>
      <c r="M79" s="63">
        <v>6</v>
      </c>
      <c r="N79" s="54"/>
      <c r="O79" s="55"/>
    </row>
    <row r="80" spans="2:15" s="33" customFormat="1" ht="21.75" hidden="1" customHeight="1" x14ac:dyDescent="0.2">
      <c r="B80" s="57">
        <f t="shared" si="3"/>
        <v>63</v>
      </c>
      <c r="C80" s="64"/>
      <c r="D80" s="59" t="str">
        <f t="shared" si="4"/>
        <v>PV/13P</v>
      </c>
      <c r="E80" s="58" t="s">
        <v>306</v>
      </c>
      <c r="F80" s="89">
        <v>41450</v>
      </c>
      <c r="G80" s="61" t="s">
        <v>194</v>
      </c>
      <c r="H80" s="91" t="str">
        <f t="shared" si="5"/>
        <v>3701648443</v>
      </c>
      <c r="I80" s="61" t="s">
        <v>90</v>
      </c>
      <c r="J80" s="62">
        <v>17891635</v>
      </c>
      <c r="K80" s="52">
        <v>0.1</v>
      </c>
      <c r="L80" s="62">
        <v>1789164</v>
      </c>
      <c r="M80" s="63">
        <v>6</v>
      </c>
      <c r="N80" s="54"/>
      <c r="O80" s="55"/>
    </row>
    <row r="81" spans="2:15" s="33" customFormat="1" ht="21.75" hidden="1" customHeight="1" x14ac:dyDescent="0.2">
      <c r="B81" s="57">
        <f t="shared" si="3"/>
        <v>64</v>
      </c>
      <c r="C81" s="64"/>
      <c r="D81" s="59" t="str">
        <f t="shared" si="4"/>
        <v>PV/13P</v>
      </c>
      <c r="E81" s="58" t="s">
        <v>307</v>
      </c>
      <c r="F81" s="89">
        <v>41451</v>
      </c>
      <c r="G81" s="61" t="s">
        <v>194</v>
      </c>
      <c r="H81" s="91" t="str">
        <f t="shared" si="5"/>
        <v>3701648443</v>
      </c>
      <c r="I81" s="61" t="s">
        <v>90</v>
      </c>
      <c r="J81" s="62">
        <v>18147228</v>
      </c>
      <c r="K81" s="52">
        <v>0.1</v>
      </c>
      <c r="L81" s="62">
        <v>1814723</v>
      </c>
      <c r="M81" s="63">
        <v>6</v>
      </c>
      <c r="N81" s="54"/>
      <c r="O81" s="55"/>
    </row>
    <row r="82" spans="2:15" s="33" customFormat="1" ht="21.75" hidden="1" customHeight="1" x14ac:dyDescent="0.2">
      <c r="B82" s="57">
        <f t="shared" si="3"/>
        <v>65</v>
      </c>
      <c r="C82" s="64"/>
      <c r="D82" s="59" t="str">
        <f t="shared" si="4"/>
        <v>AA/13T</v>
      </c>
      <c r="E82" s="58" t="s">
        <v>308</v>
      </c>
      <c r="F82" s="89">
        <v>41456</v>
      </c>
      <c r="G82" s="61" t="s">
        <v>94</v>
      </c>
      <c r="H82" s="91" t="str">
        <f t="shared" si="5"/>
        <v>0100109106</v>
      </c>
      <c r="I82" s="61" t="s">
        <v>333</v>
      </c>
      <c r="J82" s="62">
        <v>257876</v>
      </c>
      <c r="K82" s="52">
        <v>0.1</v>
      </c>
      <c r="L82" s="62">
        <v>25788</v>
      </c>
      <c r="M82" s="63">
        <v>7</v>
      </c>
      <c r="N82" s="54"/>
      <c r="O82" s="55"/>
    </row>
    <row r="83" spans="2:15" s="33" customFormat="1" ht="21.75" hidden="1" customHeight="1" x14ac:dyDescent="0.2">
      <c r="B83" s="57">
        <f t="shared" si="3"/>
        <v>66</v>
      </c>
      <c r="C83" s="64"/>
      <c r="D83" s="59" t="str">
        <f t="shared" si="4"/>
        <v>TN/12P</v>
      </c>
      <c r="E83" s="58" t="s">
        <v>309</v>
      </c>
      <c r="F83" s="89">
        <v>41463</v>
      </c>
      <c r="G83" s="61" t="s">
        <v>232</v>
      </c>
      <c r="H83" s="91" t="str">
        <f t="shared" si="5"/>
        <v>3700754505</v>
      </c>
      <c r="I83" s="61" t="s">
        <v>337</v>
      </c>
      <c r="J83" s="62">
        <v>571818</v>
      </c>
      <c r="K83" s="52">
        <v>0.1</v>
      </c>
      <c r="L83" s="62">
        <v>57182</v>
      </c>
      <c r="M83" s="63">
        <v>7</v>
      </c>
      <c r="N83" s="54"/>
      <c r="O83" s="55"/>
    </row>
    <row r="84" spans="2:15" s="33" customFormat="1" ht="21.75" hidden="1" customHeight="1" x14ac:dyDescent="0.2">
      <c r="B84" s="57">
        <f t="shared" si="3"/>
        <v>67</v>
      </c>
      <c r="C84" s="64"/>
      <c r="D84" s="59" t="str">
        <f t="shared" si="4"/>
        <v>PV/13P</v>
      </c>
      <c r="E84" s="58" t="s">
        <v>310</v>
      </c>
      <c r="F84" s="89">
        <v>41475</v>
      </c>
      <c r="G84" s="61" t="s">
        <v>194</v>
      </c>
      <c r="H84" s="91" t="str">
        <f t="shared" si="5"/>
        <v>3701648443</v>
      </c>
      <c r="I84" s="61" t="s">
        <v>90</v>
      </c>
      <c r="J84" s="62">
        <v>17993040</v>
      </c>
      <c r="K84" s="52">
        <v>0.1</v>
      </c>
      <c r="L84" s="62">
        <v>1799304</v>
      </c>
      <c r="M84" s="63">
        <v>7</v>
      </c>
      <c r="N84" s="54"/>
      <c r="O84" s="55"/>
    </row>
    <row r="85" spans="2:15" s="33" customFormat="1" ht="21.75" hidden="1" customHeight="1" x14ac:dyDescent="0.2">
      <c r="B85" s="57">
        <f t="shared" si="3"/>
        <v>68</v>
      </c>
      <c r="C85" s="64"/>
      <c r="D85" s="59" t="str">
        <f t="shared" si="4"/>
        <v>PV/13P</v>
      </c>
      <c r="E85" s="58" t="s">
        <v>311</v>
      </c>
      <c r="F85" s="89">
        <v>41480</v>
      </c>
      <c r="G85" s="61" t="s">
        <v>194</v>
      </c>
      <c r="H85" s="91" t="str">
        <f t="shared" si="5"/>
        <v>3701648443</v>
      </c>
      <c r="I85" s="61" t="s">
        <v>90</v>
      </c>
      <c r="J85" s="62">
        <v>17702131</v>
      </c>
      <c r="K85" s="52">
        <v>0.1</v>
      </c>
      <c r="L85" s="62">
        <v>1770213</v>
      </c>
      <c r="M85" s="63">
        <v>7</v>
      </c>
      <c r="N85" s="54"/>
      <c r="O85" s="55"/>
    </row>
    <row r="86" spans="2:15" s="33" customFormat="1" ht="21.75" hidden="1" customHeight="1" x14ac:dyDescent="0.2">
      <c r="B86" s="57">
        <f t="shared" si="3"/>
        <v>69</v>
      </c>
      <c r="C86" s="64"/>
      <c r="D86" s="59" t="str">
        <f t="shared" si="4"/>
        <v>AA/12P</v>
      </c>
      <c r="E86" s="58" t="s">
        <v>312</v>
      </c>
      <c r="F86" s="89">
        <v>41480</v>
      </c>
      <c r="G86" s="61" t="s">
        <v>235</v>
      </c>
      <c r="H86" s="91" t="str">
        <f t="shared" si="5"/>
        <v>0302668749</v>
      </c>
      <c r="I86" s="61" t="s">
        <v>338</v>
      </c>
      <c r="J86" s="62">
        <v>319091</v>
      </c>
      <c r="K86" s="52">
        <v>0.1</v>
      </c>
      <c r="L86" s="62">
        <v>31909</v>
      </c>
      <c r="M86" s="63">
        <v>7</v>
      </c>
      <c r="N86" s="54"/>
      <c r="O86" s="55"/>
    </row>
    <row r="87" spans="2:15" s="33" customFormat="1" ht="21.75" hidden="1" customHeight="1" x14ac:dyDescent="0.2">
      <c r="B87" s="57">
        <f t="shared" si="3"/>
        <v>70</v>
      </c>
      <c r="C87" s="64"/>
      <c r="D87" s="59" t="str">
        <f t="shared" si="4"/>
        <v>PV/13P</v>
      </c>
      <c r="E87" s="58" t="s">
        <v>313</v>
      </c>
      <c r="F87" s="89">
        <v>41481</v>
      </c>
      <c r="G87" s="61" t="s">
        <v>194</v>
      </c>
      <c r="H87" s="91" t="str">
        <f t="shared" si="5"/>
        <v>3701648443</v>
      </c>
      <c r="I87" s="61" t="s">
        <v>90</v>
      </c>
      <c r="J87" s="62">
        <v>7883390</v>
      </c>
      <c r="K87" s="52">
        <v>0.1</v>
      </c>
      <c r="L87" s="62">
        <v>788339</v>
      </c>
      <c r="M87" s="63">
        <v>7</v>
      </c>
      <c r="N87" s="54"/>
      <c r="O87" s="55"/>
    </row>
    <row r="88" spans="2:15" s="33" customFormat="1" ht="21.75" hidden="1" customHeight="1" x14ac:dyDescent="0.2">
      <c r="B88" s="57">
        <f t="shared" si="3"/>
        <v>71</v>
      </c>
      <c r="C88" s="64"/>
      <c r="D88" s="59" t="str">
        <f t="shared" si="4"/>
        <v>PH/12P</v>
      </c>
      <c r="E88" s="58" t="s">
        <v>314</v>
      </c>
      <c r="F88" s="89">
        <v>41481</v>
      </c>
      <c r="G88" s="61" t="s">
        <v>197</v>
      </c>
      <c r="H88" s="91" t="str">
        <f t="shared" si="5"/>
        <v>0301528160</v>
      </c>
      <c r="I88" s="61" t="s">
        <v>339</v>
      </c>
      <c r="J88" s="62">
        <v>6785400</v>
      </c>
      <c r="K88" s="52">
        <v>0.1</v>
      </c>
      <c r="L88" s="62">
        <v>678540</v>
      </c>
      <c r="M88" s="63">
        <v>7</v>
      </c>
      <c r="N88" s="54"/>
      <c r="O88" s="55"/>
    </row>
    <row r="89" spans="2:15" s="33" customFormat="1" ht="21.75" hidden="1" customHeight="1" x14ac:dyDescent="0.2">
      <c r="B89" s="57">
        <f t="shared" si="3"/>
        <v>72</v>
      </c>
      <c r="C89" s="64"/>
      <c r="D89" s="59" t="str">
        <f t="shared" si="4"/>
        <v>PV/13P</v>
      </c>
      <c r="E89" s="58" t="s">
        <v>315</v>
      </c>
      <c r="F89" s="89">
        <v>41482</v>
      </c>
      <c r="G89" s="61" t="s">
        <v>194</v>
      </c>
      <c r="H89" s="91" t="str">
        <f t="shared" si="5"/>
        <v>3701648443</v>
      </c>
      <c r="I89" s="61" t="s">
        <v>90</v>
      </c>
      <c r="J89" s="62">
        <v>8369070</v>
      </c>
      <c r="K89" s="52">
        <v>0.1</v>
      </c>
      <c r="L89" s="62">
        <v>836907</v>
      </c>
      <c r="M89" s="63">
        <v>7</v>
      </c>
      <c r="N89" s="54"/>
      <c r="O89" s="55"/>
    </row>
    <row r="90" spans="2:15" s="33" customFormat="1" ht="21.75" hidden="1" customHeight="1" x14ac:dyDescent="0.2">
      <c r="B90" s="57">
        <f t="shared" si="3"/>
        <v>73</v>
      </c>
      <c r="C90" s="64"/>
      <c r="D90" s="59" t="str">
        <f t="shared" si="4"/>
        <v>CP/12P</v>
      </c>
      <c r="E90" s="58" t="s">
        <v>316</v>
      </c>
      <c r="F90" s="89">
        <v>41487</v>
      </c>
      <c r="G90" s="61" t="s">
        <v>220</v>
      </c>
      <c r="H90" s="91" t="str">
        <f t="shared" si="5"/>
        <v>3701984727</v>
      </c>
      <c r="I90" s="61" t="s">
        <v>87</v>
      </c>
      <c r="J90" s="62">
        <v>1882727</v>
      </c>
      <c r="K90" s="52">
        <v>0.1</v>
      </c>
      <c r="L90" s="62">
        <v>188273</v>
      </c>
      <c r="M90" s="63">
        <v>8</v>
      </c>
      <c r="N90" s="54"/>
      <c r="O90" s="55"/>
    </row>
    <row r="91" spans="2:15" s="33" customFormat="1" ht="21.75" hidden="1" customHeight="1" x14ac:dyDescent="0.2">
      <c r="B91" s="57">
        <f t="shared" si="3"/>
        <v>74</v>
      </c>
      <c r="C91" s="64"/>
      <c r="D91" s="59" t="str">
        <f t="shared" si="4"/>
        <v>AA/13T</v>
      </c>
      <c r="E91" s="58" t="s">
        <v>317</v>
      </c>
      <c r="F91" s="89">
        <v>41487</v>
      </c>
      <c r="G91" s="61" t="s">
        <v>94</v>
      </c>
      <c r="H91" s="91" t="str">
        <f t="shared" si="5"/>
        <v>0100109106</v>
      </c>
      <c r="I91" s="61" t="s">
        <v>333</v>
      </c>
      <c r="J91" s="62">
        <v>269699</v>
      </c>
      <c r="K91" s="52">
        <v>0.1</v>
      </c>
      <c r="L91" s="62">
        <v>26970</v>
      </c>
      <c r="M91" s="63">
        <v>8</v>
      </c>
      <c r="N91" s="54"/>
      <c r="O91" s="55"/>
    </row>
    <row r="92" spans="2:15" s="33" customFormat="1" ht="21.75" hidden="1" customHeight="1" x14ac:dyDescent="0.2">
      <c r="B92" s="57">
        <f t="shared" si="3"/>
        <v>75</v>
      </c>
      <c r="C92" s="64"/>
      <c r="D92" s="59" t="str">
        <f t="shared" si="4"/>
        <v>TA/12P</v>
      </c>
      <c r="E92" s="58" t="s">
        <v>318</v>
      </c>
      <c r="F92" s="89">
        <v>41489</v>
      </c>
      <c r="G92" s="61" t="s">
        <v>223</v>
      </c>
      <c r="H92" s="91" t="str">
        <f t="shared" si="5"/>
        <v>0300655374</v>
      </c>
      <c r="I92" s="61" t="s">
        <v>340</v>
      </c>
      <c r="J92" s="62">
        <v>3580200</v>
      </c>
      <c r="K92" s="52">
        <v>0.1</v>
      </c>
      <c r="L92" s="62">
        <v>358020</v>
      </c>
      <c r="M92" s="63">
        <v>8</v>
      </c>
      <c r="N92" s="54"/>
      <c r="O92" s="55"/>
    </row>
    <row r="93" spans="2:15" s="33" customFormat="1" ht="21.75" hidden="1" customHeight="1" x14ac:dyDescent="0.2">
      <c r="B93" s="57">
        <f t="shared" si="3"/>
        <v>76</v>
      </c>
      <c r="C93" s="64"/>
      <c r="D93" s="59" t="str">
        <f t="shared" si="4"/>
        <v>KP/13P</v>
      </c>
      <c r="E93" s="58" t="s">
        <v>176</v>
      </c>
      <c r="F93" s="89">
        <v>41492</v>
      </c>
      <c r="G93" s="61" t="s">
        <v>200</v>
      </c>
      <c r="H93" s="91" t="str">
        <f t="shared" si="5"/>
        <v>0311883439</v>
      </c>
      <c r="I93" s="61" t="s">
        <v>341</v>
      </c>
      <c r="J93" s="62">
        <v>11271280</v>
      </c>
      <c r="K93" s="52">
        <v>0.1</v>
      </c>
      <c r="L93" s="62">
        <v>1127128</v>
      </c>
      <c r="M93" s="63">
        <v>8</v>
      </c>
      <c r="N93" s="54"/>
      <c r="O93" s="55"/>
    </row>
    <row r="94" spans="2:15" s="33" customFormat="1" ht="21.75" hidden="1" customHeight="1" x14ac:dyDescent="0.2">
      <c r="B94" s="57">
        <f t="shared" si="3"/>
        <v>77</v>
      </c>
      <c r="C94" s="64"/>
      <c r="D94" s="59" t="str">
        <f t="shared" si="4"/>
        <v>KP/13P</v>
      </c>
      <c r="E94" s="58" t="s">
        <v>179</v>
      </c>
      <c r="F94" s="89">
        <v>41495</v>
      </c>
      <c r="G94" s="61" t="s">
        <v>200</v>
      </c>
      <c r="H94" s="91" t="str">
        <f t="shared" si="5"/>
        <v>0311883439</v>
      </c>
      <c r="I94" s="61" t="s">
        <v>342</v>
      </c>
      <c r="J94" s="62">
        <v>63550140</v>
      </c>
      <c r="K94" s="52">
        <v>0.1</v>
      </c>
      <c r="L94" s="62">
        <v>6355014</v>
      </c>
      <c r="M94" s="63">
        <v>8</v>
      </c>
      <c r="N94" s="54"/>
      <c r="O94" s="55"/>
    </row>
    <row r="95" spans="2:15" s="33" customFormat="1" ht="21.75" hidden="1" customHeight="1" x14ac:dyDescent="0.2">
      <c r="B95" s="57">
        <f t="shared" si="3"/>
        <v>78</v>
      </c>
      <c r="C95" s="64"/>
      <c r="D95" s="59" t="str">
        <f t="shared" si="4"/>
        <v>TA/12P</v>
      </c>
      <c r="E95" s="58" t="s">
        <v>319</v>
      </c>
      <c r="F95" s="89">
        <v>41498</v>
      </c>
      <c r="G95" s="61" t="s">
        <v>223</v>
      </c>
      <c r="H95" s="91" t="str">
        <f t="shared" si="5"/>
        <v>0300655374</v>
      </c>
      <c r="I95" s="61" t="s">
        <v>340</v>
      </c>
      <c r="J95" s="62">
        <v>5017500</v>
      </c>
      <c r="K95" s="52">
        <v>0.1</v>
      </c>
      <c r="L95" s="62">
        <v>501750</v>
      </c>
      <c r="M95" s="63">
        <v>8</v>
      </c>
      <c r="N95" s="54"/>
      <c r="O95" s="55"/>
    </row>
    <row r="96" spans="2:15" s="33" customFormat="1" ht="21.75" hidden="1" customHeight="1" x14ac:dyDescent="0.2">
      <c r="B96" s="57">
        <f t="shared" si="3"/>
        <v>79</v>
      </c>
      <c r="C96" s="64"/>
      <c r="D96" s="59" t="str">
        <f t="shared" si="4"/>
        <v>NT/13P</v>
      </c>
      <c r="E96" s="58" t="s">
        <v>89</v>
      </c>
      <c r="F96" s="89">
        <v>41500</v>
      </c>
      <c r="G96" s="61" t="s">
        <v>238</v>
      </c>
      <c r="H96" s="91" t="str">
        <f t="shared" si="5"/>
        <v>0311973989</v>
      </c>
      <c r="I96" s="61" t="s">
        <v>88</v>
      </c>
      <c r="J96" s="62">
        <v>15000000</v>
      </c>
      <c r="K96" s="52">
        <v>0.1</v>
      </c>
      <c r="L96" s="62">
        <v>1500000</v>
      </c>
      <c r="M96" s="63">
        <v>8</v>
      </c>
      <c r="N96" s="54"/>
      <c r="O96" s="55"/>
    </row>
    <row r="97" spans="2:15" s="33" customFormat="1" ht="21.75" customHeight="1" x14ac:dyDescent="0.2">
      <c r="B97" s="57">
        <f t="shared" si="3"/>
        <v>80</v>
      </c>
      <c r="C97" s="64"/>
      <c r="D97" s="59" t="str">
        <f t="shared" si="4"/>
        <v>AA/13T</v>
      </c>
      <c r="E97" s="58" t="s">
        <v>320</v>
      </c>
      <c r="F97" s="89">
        <v>41518</v>
      </c>
      <c r="G97" s="61" t="s">
        <v>94</v>
      </c>
      <c r="H97" s="91" t="str">
        <f t="shared" si="5"/>
        <v>0100109106</v>
      </c>
      <c r="I97" s="61" t="s">
        <v>333</v>
      </c>
      <c r="J97" s="62">
        <v>282241</v>
      </c>
      <c r="K97" s="52">
        <v>0.1</v>
      </c>
      <c r="L97" s="62">
        <v>28224</v>
      </c>
      <c r="M97" s="63">
        <v>9</v>
      </c>
      <c r="N97" s="54"/>
      <c r="O97" s="55"/>
    </row>
    <row r="98" spans="2:15" s="33" customFormat="1" ht="21.75" customHeight="1" x14ac:dyDescent="0.2">
      <c r="B98" s="57">
        <f t="shared" si="3"/>
        <v>81</v>
      </c>
      <c r="C98" s="64"/>
      <c r="D98" s="59" t="str">
        <f t="shared" si="4"/>
        <v>NH/13P</v>
      </c>
      <c r="E98" s="58" t="s">
        <v>321</v>
      </c>
      <c r="F98" s="89">
        <v>41521</v>
      </c>
      <c r="G98" s="61" t="s">
        <v>203</v>
      </c>
      <c r="H98" s="91" t="str">
        <f t="shared" si="5"/>
        <v>3602566535</v>
      </c>
      <c r="I98" s="61" t="s">
        <v>343</v>
      </c>
      <c r="J98" s="62">
        <v>59525608</v>
      </c>
      <c r="K98" s="52">
        <v>0.1</v>
      </c>
      <c r="L98" s="62">
        <v>5952561</v>
      </c>
      <c r="M98" s="63">
        <v>9</v>
      </c>
      <c r="N98" s="54"/>
      <c r="O98" s="55"/>
    </row>
    <row r="99" spans="2:15" s="33" customFormat="1" ht="21.75" customHeight="1" x14ac:dyDescent="0.2">
      <c r="B99" s="57">
        <f t="shared" si="3"/>
        <v>82</v>
      </c>
      <c r="C99" s="64"/>
      <c r="D99" s="59" t="str">
        <f t="shared" si="4"/>
        <v>NH/13P</v>
      </c>
      <c r="E99" s="58" t="s">
        <v>299</v>
      </c>
      <c r="F99" s="89">
        <v>41523</v>
      </c>
      <c r="G99" s="61" t="s">
        <v>203</v>
      </c>
      <c r="H99" s="91" t="str">
        <f t="shared" si="5"/>
        <v>3602566535</v>
      </c>
      <c r="I99" s="61" t="s">
        <v>343</v>
      </c>
      <c r="J99" s="62">
        <v>77468770</v>
      </c>
      <c r="K99" s="52">
        <v>0.1</v>
      </c>
      <c r="L99" s="62">
        <v>7746877</v>
      </c>
      <c r="M99" s="63">
        <v>9</v>
      </c>
      <c r="N99" s="54"/>
      <c r="O99" s="55"/>
    </row>
    <row r="100" spans="2:15" s="33" customFormat="1" ht="21.75" customHeight="1" x14ac:dyDescent="0.2">
      <c r="B100" s="57">
        <f t="shared" si="3"/>
        <v>83</v>
      </c>
      <c r="C100" s="64"/>
      <c r="D100" s="59" t="str">
        <f t="shared" si="4"/>
        <v>NH/13P</v>
      </c>
      <c r="E100" s="58" t="s">
        <v>322</v>
      </c>
      <c r="F100" s="89">
        <v>41526</v>
      </c>
      <c r="G100" s="61" t="s">
        <v>203</v>
      </c>
      <c r="H100" s="91" t="str">
        <f t="shared" si="5"/>
        <v>3602566535</v>
      </c>
      <c r="I100" s="61" t="s">
        <v>343</v>
      </c>
      <c r="J100" s="62">
        <v>59154720</v>
      </c>
      <c r="K100" s="52">
        <v>0.1</v>
      </c>
      <c r="L100" s="62">
        <v>5915472</v>
      </c>
      <c r="M100" s="63">
        <v>9</v>
      </c>
      <c r="N100" s="54"/>
      <c r="O100" s="55"/>
    </row>
    <row r="101" spans="2:15" s="33" customFormat="1" ht="21.75" customHeight="1" x14ac:dyDescent="0.2">
      <c r="B101" s="57">
        <f t="shared" si="3"/>
        <v>84</v>
      </c>
      <c r="C101" s="64"/>
      <c r="D101" s="59" t="str">
        <f t="shared" si="4"/>
        <v>DA/11P</v>
      </c>
      <c r="E101" s="58" t="s">
        <v>323</v>
      </c>
      <c r="F101" s="89">
        <v>41526</v>
      </c>
      <c r="G101" s="61" t="s">
        <v>241</v>
      </c>
      <c r="H101" s="91" t="str">
        <f t="shared" si="5"/>
        <v>0309959793-003</v>
      </c>
      <c r="I101" s="61" t="s">
        <v>344</v>
      </c>
      <c r="J101" s="62">
        <v>428273</v>
      </c>
      <c r="K101" s="52">
        <v>0.1</v>
      </c>
      <c r="L101" s="62">
        <v>42827</v>
      </c>
      <c r="M101" s="63">
        <v>9</v>
      </c>
      <c r="N101" s="54"/>
      <c r="O101" s="55"/>
    </row>
    <row r="102" spans="2:15" s="33" customFormat="1" ht="21.75" customHeight="1" x14ac:dyDescent="0.2">
      <c r="B102" s="57">
        <f t="shared" si="3"/>
        <v>85</v>
      </c>
      <c r="C102" s="64"/>
      <c r="D102" s="59" t="str">
        <f t="shared" si="4"/>
        <v>NH/13P</v>
      </c>
      <c r="E102" s="58" t="s">
        <v>324</v>
      </c>
      <c r="F102" s="89">
        <v>41528</v>
      </c>
      <c r="G102" s="61" t="s">
        <v>203</v>
      </c>
      <c r="H102" s="91" t="str">
        <f t="shared" si="5"/>
        <v>3602566535</v>
      </c>
      <c r="I102" s="61" t="s">
        <v>343</v>
      </c>
      <c r="J102" s="62">
        <v>13098351</v>
      </c>
      <c r="K102" s="52">
        <v>0.1</v>
      </c>
      <c r="L102" s="62">
        <v>1309835</v>
      </c>
      <c r="M102" s="63">
        <v>9</v>
      </c>
      <c r="N102" s="54"/>
      <c r="O102" s="55"/>
    </row>
    <row r="103" spans="2:15" s="33" customFormat="1" ht="21.75" customHeight="1" x14ac:dyDescent="0.2">
      <c r="B103" s="57">
        <f t="shared" si="3"/>
        <v>86</v>
      </c>
      <c r="C103" s="64"/>
      <c r="D103" s="59" t="str">
        <f t="shared" si="4"/>
        <v>TK/13T</v>
      </c>
      <c r="E103" s="58" t="s">
        <v>325</v>
      </c>
      <c r="F103" s="89">
        <v>41529</v>
      </c>
      <c r="G103" s="61" t="s">
        <v>247</v>
      </c>
      <c r="H103" s="91" t="str">
        <f t="shared" si="5"/>
        <v>0310038074</v>
      </c>
      <c r="I103" s="61" t="s">
        <v>345</v>
      </c>
      <c r="J103" s="62">
        <v>1440000</v>
      </c>
      <c r="K103" s="52">
        <v>0.1</v>
      </c>
      <c r="L103" s="62">
        <v>144000</v>
      </c>
      <c r="M103" s="63">
        <v>9</v>
      </c>
      <c r="N103" s="54"/>
      <c r="O103" s="55"/>
    </row>
    <row r="104" spans="2:15" s="33" customFormat="1" ht="21.75" customHeight="1" x14ac:dyDescent="0.2">
      <c r="B104" s="57">
        <f t="shared" si="3"/>
        <v>87</v>
      </c>
      <c r="C104" s="64"/>
      <c r="D104" s="59" t="str">
        <f t="shared" si="4"/>
        <v>NH/13P</v>
      </c>
      <c r="E104" s="58" t="s">
        <v>326</v>
      </c>
      <c r="F104" s="89">
        <v>41530</v>
      </c>
      <c r="G104" s="61" t="s">
        <v>203</v>
      </c>
      <c r="H104" s="91" t="str">
        <f t="shared" si="5"/>
        <v>3602566535</v>
      </c>
      <c r="I104" s="61" t="s">
        <v>346</v>
      </c>
      <c r="J104" s="62">
        <v>28459041</v>
      </c>
      <c r="K104" s="52">
        <v>0.1</v>
      </c>
      <c r="L104" s="62">
        <v>2845904</v>
      </c>
      <c r="M104" s="63">
        <v>9</v>
      </c>
      <c r="N104" s="54"/>
      <c r="O104" s="55"/>
    </row>
    <row r="105" spans="2:15" s="33" customFormat="1" ht="21.75" customHeight="1" x14ac:dyDescent="0.2">
      <c r="B105" s="57">
        <f t="shared" si="3"/>
        <v>88</v>
      </c>
      <c r="C105" s="64"/>
      <c r="D105" s="59" t="str">
        <f t="shared" si="4"/>
        <v>ST/13P</v>
      </c>
      <c r="E105" s="58" t="s">
        <v>327</v>
      </c>
      <c r="F105" s="89">
        <v>41530</v>
      </c>
      <c r="G105" s="61" t="s">
        <v>244</v>
      </c>
      <c r="H105" s="91" t="str">
        <f t="shared" si="5"/>
        <v>0304006187</v>
      </c>
      <c r="I105" s="61" t="s">
        <v>347</v>
      </c>
      <c r="J105" s="62">
        <v>1390000</v>
      </c>
      <c r="K105" s="52">
        <v>0.1</v>
      </c>
      <c r="L105" s="62">
        <v>139000</v>
      </c>
      <c r="M105" s="63">
        <v>9</v>
      </c>
      <c r="N105" s="54"/>
      <c r="O105" s="55"/>
    </row>
    <row r="106" spans="2:15" s="33" customFormat="1" ht="21.75" customHeight="1" x14ac:dyDescent="0.2">
      <c r="B106" s="57">
        <f t="shared" si="3"/>
        <v>89</v>
      </c>
      <c r="C106" s="64"/>
      <c r="D106" s="59" t="str">
        <f t="shared" si="4"/>
        <v>BV/13P</v>
      </c>
      <c r="E106" s="58" t="s">
        <v>121</v>
      </c>
      <c r="F106" s="89">
        <v>41542</v>
      </c>
      <c r="G106" s="61" t="s">
        <v>250</v>
      </c>
      <c r="H106" s="91" t="str">
        <f t="shared" si="5"/>
        <v>3702204169</v>
      </c>
      <c r="I106" s="61" t="s">
        <v>88</v>
      </c>
      <c r="J106" s="62">
        <v>15000000</v>
      </c>
      <c r="K106" s="52">
        <v>0.1</v>
      </c>
      <c r="L106" s="62">
        <v>1500000</v>
      </c>
      <c r="M106" s="63">
        <v>9</v>
      </c>
      <c r="N106" s="54"/>
      <c r="O106" s="55"/>
    </row>
    <row r="107" spans="2:15" s="33" customFormat="1" ht="21.75" customHeight="1" x14ac:dyDescent="0.2">
      <c r="B107" s="57">
        <f t="shared" si="3"/>
        <v>90</v>
      </c>
      <c r="C107" s="64"/>
      <c r="D107" s="59" t="str">
        <f t="shared" si="4"/>
        <v>AA/12P</v>
      </c>
      <c r="E107" s="58" t="s">
        <v>328</v>
      </c>
      <c r="F107" s="89">
        <v>41547</v>
      </c>
      <c r="G107" s="61" t="s">
        <v>235</v>
      </c>
      <c r="H107" s="91" t="str">
        <f t="shared" si="5"/>
        <v>0302668749</v>
      </c>
      <c r="I107" s="61" t="s">
        <v>338</v>
      </c>
      <c r="J107" s="62">
        <v>413182</v>
      </c>
      <c r="K107" s="52">
        <v>0.1</v>
      </c>
      <c r="L107" s="62">
        <v>41318</v>
      </c>
      <c r="M107" s="63">
        <v>9</v>
      </c>
      <c r="N107" s="54"/>
      <c r="O107" s="55"/>
    </row>
    <row r="108" spans="2:15" s="33" customFormat="1" ht="21.75" hidden="1" customHeight="1" x14ac:dyDescent="0.2">
      <c r="B108" s="57">
        <f t="shared" si="3"/>
        <v>91</v>
      </c>
      <c r="C108" s="64"/>
      <c r="D108" s="59" t="str">
        <f t="shared" si="4"/>
        <v>BV/13P</v>
      </c>
      <c r="E108" s="58" t="s">
        <v>123</v>
      </c>
      <c r="F108" s="89">
        <v>41561</v>
      </c>
      <c r="G108" s="61" t="s">
        <v>250</v>
      </c>
      <c r="H108" s="91" t="str">
        <f t="shared" si="5"/>
        <v>3702204169</v>
      </c>
      <c r="I108" s="61" t="s">
        <v>88</v>
      </c>
      <c r="J108" s="62">
        <v>10000000</v>
      </c>
      <c r="K108" s="52">
        <v>0.1</v>
      </c>
      <c r="L108" s="62">
        <v>1000000</v>
      </c>
      <c r="M108" s="63" t="s">
        <v>348</v>
      </c>
      <c r="N108" s="54"/>
      <c r="O108" s="55"/>
    </row>
    <row r="109" spans="2:15" s="33" customFormat="1" ht="21.75" hidden="1" customHeight="1" x14ac:dyDescent="0.2">
      <c r="B109" s="57">
        <f t="shared" si="3"/>
        <v>92</v>
      </c>
      <c r="C109" s="64"/>
      <c r="D109" s="59" t="str">
        <f t="shared" si="4"/>
        <v>HL/13P</v>
      </c>
      <c r="E109" s="58" t="s">
        <v>139</v>
      </c>
      <c r="F109" s="89">
        <v>41565</v>
      </c>
      <c r="G109" s="61" t="s">
        <v>206</v>
      </c>
      <c r="H109" s="91" t="str">
        <f t="shared" si="5"/>
        <v>0305399903</v>
      </c>
      <c r="I109" s="61" t="s">
        <v>343</v>
      </c>
      <c r="J109" s="62">
        <v>32132250</v>
      </c>
      <c r="K109" s="52">
        <v>0.1</v>
      </c>
      <c r="L109" s="62">
        <v>3213225</v>
      </c>
      <c r="M109" s="63" t="s">
        <v>348</v>
      </c>
      <c r="N109" s="54"/>
      <c r="O109" s="55"/>
    </row>
    <row r="110" spans="2:15" s="33" customFormat="1" ht="21.75" hidden="1" customHeight="1" x14ac:dyDescent="0.2">
      <c r="B110" s="57">
        <f t="shared" si="3"/>
        <v>93</v>
      </c>
      <c r="C110" s="64"/>
      <c r="D110" s="59" t="str">
        <f t="shared" si="4"/>
        <v>DA/11P</v>
      </c>
      <c r="E110" s="58" t="s">
        <v>329</v>
      </c>
      <c r="F110" s="89">
        <v>41572</v>
      </c>
      <c r="G110" s="61" t="s">
        <v>241</v>
      </c>
      <c r="H110" s="91" t="str">
        <f t="shared" si="5"/>
        <v>0309959793-003</v>
      </c>
      <c r="I110" s="61" t="s">
        <v>344</v>
      </c>
      <c r="J110" s="62">
        <v>503273</v>
      </c>
      <c r="K110" s="52">
        <v>0.1</v>
      </c>
      <c r="L110" s="62">
        <v>50327</v>
      </c>
      <c r="M110" s="63" t="s">
        <v>348</v>
      </c>
      <c r="N110" s="54"/>
      <c r="O110" s="55"/>
    </row>
    <row r="111" spans="2:15" s="33" customFormat="1" ht="21.75" hidden="1" customHeight="1" x14ac:dyDescent="0.2">
      <c r="B111" s="57">
        <f t="shared" si="3"/>
        <v>94</v>
      </c>
      <c r="C111" s="64"/>
      <c r="D111" s="59" t="str">
        <f t="shared" si="4"/>
        <v>BM/12P</v>
      </c>
      <c r="E111" s="58" t="s">
        <v>330</v>
      </c>
      <c r="F111" s="89">
        <v>41575</v>
      </c>
      <c r="G111" s="61" t="s">
        <v>253</v>
      </c>
      <c r="H111" s="91" t="str">
        <f t="shared" si="5"/>
        <v>3700762390</v>
      </c>
      <c r="I111" s="61" t="s">
        <v>349</v>
      </c>
      <c r="J111" s="62">
        <v>98182</v>
      </c>
      <c r="K111" s="52">
        <v>0.1</v>
      </c>
      <c r="L111" s="62">
        <v>9818</v>
      </c>
      <c r="M111" s="63" t="s">
        <v>348</v>
      </c>
      <c r="N111" s="54"/>
      <c r="O111" s="55"/>
    </row>
    <row r="112" spans="2:15" s="33" customFormat="1" ht="21.75" hidden="1" customHeight="1" x14ac:dyDescent="0.2">
      <c r="B112" s="57">
        <f t="shared" si="3"/>
        <v>95</v>
      </c>
      <c r="C112" s="64"/>
      <c r="D112" s="59" t="str">
        <f t="shared" si="4"/>
        <v>HL/13P</v>
      </c>
      <c r="E112" s="58" t="s">
        <v>165</v>
      </c>
      <c r="F112" s="89">
        <v>41580</v>
      </c>
      <c r="G112" s="61" t="s">
        <v>206</v>
      </c>
      <c r="H112" s="91" t="str">
        <f t="shared" si="5"/>
        <v>0305399903</v>
      </c>
      <c r="I112" s="61" t="s">
        <v>343</v>
      </c>
      <c r="J112" s="62">
        <v>178936600</v>
      </c>
      <c r="K112" s="52">
        <v>0.1</v>
      </c>
      <c r="L112" s="62">
        <v>17893660</v>
      </c>
      <c r="M112" s="63" t="s">
        <v>348</v>
      </c>
      <c r="N112" s="54"/>
      <c r="O112" s="55"/>
    </row>
    <row r="113" spans="2:15" s="33" customFormat="1" ht="21.75" hidden="1" customHeight="1" x14ac:dyDescent="0.2">
      <c r="B113" s="57">
        <f t="shared" si="3"/>
        <v>96</v>
      </c>
      <c r="C113" s="64"/>
      <c r="D113" s="59" t="str">
        <f t="shared" si="4"/>
        <v>BV/13P</v>
      </c>
      <c r="E113" s="58" t="s">
        <v>142</v>
      </c>
      <c r="F113" s="89">
        <v>41600</v>
      </c>
      <c r="G113" s="61" t="s">
        <v>250</v>
      </c>
      <c r="H113" s="91" t="str">
        <f t="shared" si="5"/>
        <v>3702204169</v>
      </c>
      <c r="I113" s="61" t="s">
        <v>88</v>
      </c>
      <c r="J113" s="62">
        <v>10000000</v>
      </c>
      <c r="K113" s="52">
        <v>0.1</v>
      </c>
      <c r="L113" s="62">
        <v>1000000</v>
      </c>
      <c r="M113" s="63" t="s">
        <v>348</v>
      </c>
      <c r="N113" s="54"/>
      <c r="O113" s="55"/>
    </row>
    <row r="114" spans="2:15" s="33" customFormat="1" ht="21.75" hidden="1" customHeight="1" x14ac:dyDescent="0.2">
      <c r="B114" s="57">
        <f t="shared" ref="B114:B115" si="6">IF(G114&lt;&gt;"",ROW()-17,"")</f>
        <v>97</v>
      </c>
      <c r="C114" s="64"/>
      <c r="D114" s="59" t="str">
        <f t="shared" ref="D114:D115" si="7">IF(ISNA(VLOOKUP(G114,DSMV,3,0)),"",VLOOKUP(G114,DSMV,3,0))</f>
        <v>TA/12P</v>
      </c>
      <c r="E114" s="58" t="s">
        <v>331</v>
      </c>
      <c r="F114" s="89">
        <v>41618</v>
      </c>
      <c r="G114" s="61" t="s">
        <v>223</v>
      </c>
      <c r="H114" s="91" t="str">
        <f t="shared" ref="H114:H115" si="8">IF(ISNA(VLOOKUP(G114,DSMV,2,0)),"",VLOOKUP(G114,DSMV,2,0))</f>
        <v>0300655374</v>
      </c>
      <c r="I114" s="61" t="s">
        <v>340</v>
      </c>
      <c r="J114" s="62">
        <v>7507452</v>
      </c>
      <c r="K114" s="52">
        <v>0.1</v>
      </c>
      <c r="L114" s="62">
        <v>750745</v>
      </c>
      <c r="M114" s="63" t="s">
        <v>348</v>
      </c>
      <c r="N114" s="54"/>
      <c r="O114" s="55"/>
    </row>
    <row r="115" spans="2:15" s="33" customFormat="1" ht="21.75" hidden="1" customHeight="1" x14ac:dyDescent="0.2">
      <c r="B115" s="57">
        <f t="shared" si="6"/>
        <v>98</v>
      </c>
      <c r="C115" s="64"/>
      <c r="D115" s="59" t="str">
        <f t="shared" si="7"/>
        <v>TL/13P</v>
      </c>
      <c r="E115" s="58" t="s">
        <v>332</v>
      </c>
      <c r="F115" s="89">
        <v>41625</v>
      </c>
      <c r="G115" s="61" t="s">
        <v>209</v>
      </c>
      <c r="H115" s="91" t="str">
        <f t="shared" si="8"/>
        <v>0312363175</v>
      </c>
      <c r="I115" s="61" t="s">
        <v>343</v>
      </c>
      <c r="J115" s="62">
        <v>199696091</v>
      </c>
      <c r="K115" s="52">
        <v>0.1</v>
      </c>
      <c r="L115" s="62">
        <v>19969609</v>
      </c>
      <c r="M115" s="63" t="s">
        <v>348</v>
      </c>
      <c r="N115" s="54"/>
      <c r="O115" s="55"/>
    </row>
    <row r="116" spans="2:15" s="33" customFormat="1" ht="21.75" customHeight="1" x14ac:dyDescent="0.2">
      <c r="B116" s="57"/>
      <c r="C116" s="64"/>
      <c r="D116" s="59"/>
      <c r="E116" s="58"/>
      <c r="F116" s="89"/>
      <c r="G116" s="61"/>
      <c r="H116" s="91"/>
      <c r="I116" s="61"/>
      <c r="J116" s="62"/>
      <c r="K116" s="52"/>
      <c r="L116" s="62"/>
      <c r="M116" s="63"/>
      <c r="N116" s="54"/>
      <c r="O116" s="55"/>
    </row>
    <row r="117" spans="2:15" s="65" customFormat="1" ht="21.75" customHeight="1" x14ac:dyDescent="0.2">
      <c r="B117" s="66" t="s">
        <v>11</v>
      </c>
      <c r="C117" s="67"/>
      <c r="D117" s="68"/>
      <c r="E117" s="69"/>
      <c r="F117" s="68"/>
      <c r="G117" s="68"/>
      <c r="H117" s="68"/>
      <c r="I117" s="68"/>
      <c r="J117" s="70">
        <f>SUBTOTAL(9,J17:J116)</f>
        <v>256660186</v>
      </c>
      <c r="K117" s="70"/>
      <c r="L117" s="70">
        <f>SUBTOTAL(9,L17:L116)</f>
        <v>25666018</v>
      </c>
      <c r="M117" s="68"/>
      <c r="N117" s="55"/>
    </row>
    <row r="118" spans="2:15" s="65" customFormat="1" ht="21.75" hidden="1" customHeight="1" x14ac:dyDescent="0.2">
      <c r="B118" s="71"/>
      <c r="C118" s="72"/>
      <c r="D118" s="73"/>
      <c r="E118" s="74"/>
      <c r="F118" s="73"/>
      <c r="G118" s="73"/>
      <c r="H118" s="73"/>
      <c r="I118" s="73"/>
      <c r="J118" s="75"/>
      <c r="K118" s="75"/>
      <c r="L118" s="75"/>
      <c r="M118" s="76"/>
      <c r="N118" s="55"/>
    </row>
    <row r="119" spans="2:15" s="33" customFormat="1" ht="21.75" customHeight="1" x14ac:dyDescent="0.2">
      <c r="B119" s="77" t="s">
        <v>70</v>
      </c>
      <c r="C119" s="78"/>
      <c r="D119" s="78"/>
      <c r="E119" s="78"/>
      <c r="F119" s="78"/>
      <c r="G119" s="78"/>
      <c r="H119" s="78"/>
      <c r="I119" s="78"/>
      <c r="J119" s="79"/>
      <c r="K119" s="80"/>
      <c r="L119" s="79"/>
      <c r="M119" s="81"/>
      <c r="N119" s="55"/>
    </row>
    <row r="120" spans="2:15" s="65" customFormat="1" ht="21.75" customHeight="1" x14ac:dyDescent="0.2">
      <c r="B120" s="66" t="s">
        <v>11</v>
      </c>
      <c r="C120" s="67"/>
      <c r="D120" s="68"/>
      <c r="E120" s="69"/>
      <c r="F120" s="68"/>
      <c r="G120" s="68"/>
      <c r="H120" s="68"/>
      <c r="I120" s="68"/>
      <c r="J120" s="82"/>
      <c r="K120" s="82"/>
      <c r="L120" s="82"/>
      <c r="M120" s="68"/>
      <c r="N120" s="55"/>
    </row>
    <row r="121" spans="2:15" s="33" customFormat="1" ht="21.75" hidden="1" customHeight="1" x14ac:dyDescent="0.2">
      <c r="B121" s="77" t="s">
        <v>71</v>
      </c>
      <c r="C121" s="78"/>
      <c r="D121" s="78"/>
      <c r="E121" s="78"/>
      <c r="F121" s="78"/>
      <c r="G121" s="78"/>
      <c r="H121" s="78"/>
      <c r="I121" s="78"/>
      <c r="J121" s="79"/>
      <c r="K121" s="80"/>
      <c r="L121" s="79"/>
      <c r="M121" s="81"/>
      <c r="N121" s="55"/>
    </row>
    <row r="122" spans="2:15" s="33" customFormat="1" ht="21.75" hidden="1" customHeight="1" x14ac:dyDescent="0.2">
      <c r="B122" s="44"/>
      <c r="C122" s="83"/>
      <c r="D122" s="83"/>
      <c r="E122" s="41"/>
      <c r="F122" s="84"/>
      <c r="G122" s="83"/>
      <c r="H122" s="41"/>
      <c r="I122" s="83"/>
      <c r="J122" s="85"/>
      <c r="K122" s="83"/>
      <c r="L122" s="85"/>
      <c r="M122" s="83"/>
      <c r="N122" s="55"/>
    </row>
    <row r="123" spans="2:15" s="65" customFormat="1" ht="21.75" hidden="1" customHeight="1" x14ac:dyDescent="0.2">
      <c r="B123" s="66" t="s">
        <v>11</v>
      </c>
      <c r="C123" s="67"/>
      <c r="D123" s="68"/>
      <c r="E123" s="69"/>
      <c r="F123" s="68"/>
      <c r="G123" s="68"/>
      <c r="H123" s="68"/>
      <c r="I123" s="68"/>
      <c r="J123" s="82"/>
      <c r="K123" s="68"/>
      <c r="L123" s="82"/>
      <c r="M123" s="68"/>
      <c r="N123" s="55"/>
    </row>
    <row r="124" spans="2:15" s="65" customFormat="1" ht="21.75" hidden="1" customHeight="1" x14ac:dyDescent="0.2">
      <c r="B124" s="77" t="s">
        <v>72</v>
      </c>
      <c r="C124" s="78"/>
      <c r="D124" s="78"/>
      <c r="E124" s="78"/>
      <c r="F124" s="78"/>
      <c r="G124" s="78"/>
      <c r="H124" s="78"/>
      <c r="I124" s="78"/>
      <c r="J124" s="79"/>
      <c r="K124" s="80"/>
      <c r="L124" s="79"/>
      <c r="M124" s="81"/>
      <c r="N124" s="55"/>
    </row>
    <row r="125" spans="2:15" s="65" customFormat="1" ht="21.75" hidden="1" customHeight="1" x14ac:dyDescent="0.2">
      <c r="B125" s="44"/>
      <c r="C125" s="83"/>
      <c r="D125" s="83"/>
      <c r="E125" s="41"/>
      <c r="F125" s="84"/>
      <c r="G125" s="83"/>
      <c r="H125" s="41"/>
      <c r="I125" s="83"/>
      <c r="J125" s="85"/>
      <c r="K125" s="83"/>
      <c r="L125" s="85"/>
      <c r="M125" s="83"/>
      <c r="N125" s="55"/>
    </row>
    <row r="126" spans="2:15" s="65" customFormat="1" ht="21.75" hidden="1" customHeight="1" x14ac:dyDescent="0.2">
      <c r="B126" s="66" t="s">
        <v>11</v>
      </c>
      <c r="C126" s="67"/>
      <c r="D126" s="68"/>
      <c r="E126" s="69"/>
      <c r="F126" s="68"/>
      <c r="G126" s="68"/>
      <c r="H126" s="68"/>
      <c r="I126" s="68"/>
      <c r="J126" s="82"/>
      <c r="K126" s="68"/>
      <c r="L126" s="82"/>
      <c r="M126" s="68"/>
      <c r="N126" s="55"/>
    </row>
    <row r="127" spans="2:15" s="33" customFormat="1" ht="21.75" hidden="1" customHeight="1" x14ac:dyDescent="0.2">
      <c r="B127" s="77" t="s">
        <v>40</v>
      </c>
      <c r="C127" s="78"/>
      <c r="D127" s="78"/>
      <c r="E127" s="78"/>
      <c r="F127" s="78"/>
      <c r="G127" s="78"/>
      <c r="H127" s="78"/>
      <c r="I127" s="78"/>
      <c r="J127" s="79"/>
      <c r="K127" s="80"/>
      <c r="L127" s="79"/>
      <c r="M127" s="81"/>
      <c r="N127" s="55"/>
    </row>
    <row r="128" spans="2:15" s="33" customFormat="1" ht="21.75" hidden="1" customHeight="1" x14ac:dyDescent="0.2">
      <c r="B128" s="44"/>
      <c r="C128" s="83"/>
      <c r="D128" s="83"/>
      <c r="E128" s="41"/>
      <c r="F128" s="84"/>
      <c r="G128" s="83"/>
      <c r="H128" s="41"/>
      <c r="I128" s="83"/>
      <c r="J128" s="85"/>
      <c r="K128" s="83"/>
      <c r="L128" s="85"/>
      <c r="M128" s="83"/>
      <c r="N128" s="55"/>
    </row>
    <row r="129" spans="2:14" s="65" customFormat="1" ht="21.75" hidden="1" customHeight="1" x14ac:dyDescent="0.2">
      <c r="B129" s="66" t="s">
        <v>11</v>
      </c>
      <c r="C129" s="67"/>
      <c r="D129" s="68"/>
      <c r="E129" s="69"/>
      <c r="F129" s="68"/>
      <c r="G129" s="68"/>
      <c r="H129" s="68"/>
      <c r="I129" s="68"/>
      <c r="J129" s="82"/>
      <c r="K129" s="68"/>
      <c r="L129" s="82"/>
      <c r="M129" s="68"/>
      <c r="N129" s="86"/>
    </row>
    <row r="130" spans="2:14" s="33" customFormat="1" x14ac:dyDescent="0.2">
      <c r="B130" s="38"/>
      <c r="C130" s="38"/>
      <c r="D130" s="34"/>
      <c r="E130" s="35"/>
      <c r="F130" s="34"/>
      <c r="G130" s="34"/>
      <c r="H130" s="34"/>
      <c r="I130" s="34"/>
      <c r="K130" s="36"/>
      <c r="M130" s="34"/>
      <c r="N130" s="55"/>
    </row>
    <row r="131" spans="2:14" s="33" customFormat="1" x14ac:dyDescent="0.2">
      <c r="D131" s="34"/>
      <c r="F131" s="33" t="s">
        <v>428</v>
      </c>
      <c r="G131" s="34"/>
      <c r="H131" s="112">
        <f>J117</f>
        <v>256660186</v>
      </c>
      <c r="I131" s="34"/>
      <c r="K131" s="36"/>
      <c r="M131" s="34"/>
      <c r="N131" s="55"/>
    </row>
    <row r="132" spans="2:14" s="33" customFormat="1" x14ac:dyDescent="0.2">
      <c r="D132" s="34"/>
      <c r="F132" s="33" t="s">
        <v>429</v>
      </c>
      <c r="G132" s="34"/>
      <c r="H132" s="112">
        <f>L117</f>
        <v>25666018</v>
      </c>
      <c r="I132" s="34"/>
      <c r="K132" s="36"/>
      <c r="M132" s="34"/>
      <c r="N132" s="55"/>
    </row>
    <row r="133" spans="2:14" s="33" customFormat="1" x14ac:dyDescent="0.2">
      <c r="B133" s="87"/>
      <c r="C133" s="87"/>
      <c r="D133" s="34"/>
      <c r="E133" s="35"/>
      <c r="F133" s="34"/>
      <c r="G133" s="34"/>
      <c r="H133" s="34"/>
      <c r="I133" s="34"/>
      <c r="K133" s="36"/>
      <c r="M133" s="34"/>
      <c r="N133" s="55"/>
    </row>
    <row r="134" spans="2:14" s="33" customFormat="1" x14ac:dyDescent="0.2">
      <c r="B134" s="87"/>
      <c r="C134" s="87"/>
      <c r="D134" s="34"/>
      <c r="E134" s="35"/>
      <c r="F134" s="34"/>
      <c r="G134" s="34"/>
      <c r="H134" s="34"/>
      <c r="I134" s="34"/>
      <c r="J134" s="111" t="str">
        <f>"Bình Dương, Ngày  "&amp;N14&amp;IF(O14="Q4","   Tháng   12","   Tháng   "&amp;O14)&amp;"   Năm  "&amp;YEAR(F115)</f>
        <v>Bình Dương, Ngày  30   Tháng   9   Năm  2013</v>
      </c>
      <c r="K134" s="111"/>
      <c r="L134" s="111"/>
      <c r="M134" s="111"/>
      <c r="N134" s="55"/>
    </row>
    <row r="135" spans="2:14" s="33" customFormat="1" x14ac:dyDescent="0.2">
      <c r="D135" s="34"/>
      <c r="E135" s="35"/>
      <c r="F135" s="34"/>
      <c r="G135" s="34"/>
      <c r="H135" s="34"/>
      <c r="I135" s="34"/>
      <c r="J135" s="111" t="s">
        <v>15</v>
      </c>
      <c r="K135" s="111"/>
      <c r="L135" s="111"/>
      <c r="M135" s="111"/>
    </row>
    <row r="136" spans="2:14" s="33" customFormat="1" x14ac:dyDescent="0.2">
      <c r="D136" s="34"/>
      <c r="E136" s="35"/>
      <c r="F136" s="34"/>
      <c r="G136" s="34"/>
      <c r="H136" s="34"/>
      <c r="I136" s="34"/>
      <c r="J136" s="111" t="s">
        <v>16</v>
      </c>
      <c r="K136" s="111"/>
      <c r="L136" s="111"/>
      <c r="M136" s="111"/>
    </row>
    <row r="137" spans="2:14" s="33" customFormat="1" x14ac:dyDescent="0.2">
      <c r="D137" s="34"/>
      <c r="E137" s="35"/>
      <c r="F137" s="34"/>
      <c r="G137" s="34"/>
      <c r="H137" s="34"/>
      <c r="I137" s="34"/>
      <c r="J137" s="111" t="s">
        <v>17</v>
      </c>
      <c r="K137" s="111"/>
      <c r="L137" s="111"/>
      <c r="M137" s="111"/>
    </row>
    <row r="138" spans="2:14" s="33" customFormat="1" x14ac:dyDescent="0.2">
      <c r="D138" s="34"/>
      <c r="E138" s="35"/>
      <c r="F138" s="34"/>
      <c r="G138" s="34"/>
      <c r="H138" s="34"/>
      <c r="I138" s="34"/>
      <c r="J138" s="111"/>
      <c r="K138" s="117"/>
      <c r="L138" s="111"/>
      <c r="M138" s="118"/>
    </row>
  </sheetData>
  <autoFilter ref="A16:Q115">
    <filterColumn colId="12">
      <filters>
        <filter val="9"/>
      </filters>
    </filterColumn>
  </autoFilter>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"1,2,3,4,5,6,7,8,9,Q4"</formula1>
    </dataValidation>
  </dataValidation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147"/>
  <sheetViews>
    <sheetView tabSelected="1" topLeftCell="A19" zoomScale="90" zoomScaleNormal="90" workbookViewId="0">
      <selection activeCell="I144" sqref="I144"/>
    </sheetView>
  </sheetViews>
  <sheetFormatPr defaultRowHeight="15" x14ac:dyDescent="0.2"/>
  <cols>
    <col min="1" max="1" width="2.140625" style="10" customWidth="1"/>
    <col min="2" max="2" width="5.5703125" style="10" customWidth="1"/>
    <col min="3" max="3" width="14.7109375" style="10" customWidth="1"/>
    <col min="4" max="4" width="10.5703125" style="10" customWidth="1"/>
    <col min="5" max="5" width="10.140625" style="10" customWidth="1"/>
    <col min="6" max="6" width="13.140625" style="10" customWidth="1"/>
    <col min="7" max="7" width="44" style="10" customWidth="1"/>
    <col min="8" max="8" width="15.7109375" style="10" customWidth="1"/>
    <col min="9" max="9" width="19.7109375" style="10" customWidth="1"/>
    <col min="10" max="11" width="15.5703125" style="10" customWidth="1"/>
    <col min="12" max="12" width="8.5703125" style="10" customWidth="1"/>
    <col min="13" max="13" width="9.140625" style="10"/>
    <col min="14" max="14" width="5.85546875" style="10" customWidth="1"/>
    <col min="15" max="16384" width="9.140625" style="10"/>
  </cols>
  <sheetData>
    <row r="1" spans="1:14" x14ac:dyDescent="0.2">
      <c r="B1" s="11"/>
      <c r="C1" s="11"/>
      <c r="D1" s="11"/>
      <c r="E1" s="11"/>
      <c r="F1" s="11"/>
      <c r="G1" s="11"/>
      <c r="H1" s="11"/>
      <c r="I1" s="11"/>
      <c r="L1" s="11"/>
    </row>
    <row r="2" spans="1:14" x14ac:dyDescent="0.2">
      <c r="B2" s="11"/>
      <c r="C2" s="11"/>
      <c r="D2" s="11"/>
      <c r="E2" s="11"/>
      <c r="F2" s="11"/>
      <c r="G2" s="11"/>
      <c r="H2" s="11"/>
      <c r="I2" s="11"/>
      <c r="L2" s="11"/>
    </row>
    <row r="3" spans="1:14" x14ac:dyDescent="0.2">
      <c r="B3" s="12"/>
      <c r="C3" s="12"/>
      <c r="D3" s="11"/>
      <c r="E3" s="11"/>
      <c r="F3" s="11"/>
      <c r="G3" s="11"/>
      <c r="H3" s="11"/>
      <c r="I3" s="11"/>
      <c r="L3" s="11"/>
    </row>
    <row r="4" spans="1:14" ht="28.5" customHeight="1" x14ac:dyDescent="0.2">
      <c r="B4" s="138" t="s">
        <v>18</v>
      </c>
      <c r="C4" s="138"/>
      <c r="D4" s="138"/>
      <c r="E4" s="138"/>
      <c r="F4" s="138"/>
      <c r="G4" s="138"/>
      <c r="H4" s="138"/>
      <c r="I4" s="138"/>
      <c r="J4" s="138"/>
      <c r="K4" s="138"/>
      <c r="L4" s="138"/>
    </row>
    <row r="5" spans="1:14" x14ac:dyDescent="0.2">
      <c r="A5" s="10" t="s">
        <v>31</v>
      </c>
      <c r="B5" s="139"/>
      <c r="C5" s="139"/>
      <c r="D5" s="139"/>
      <c r="E5" s="139"/>
      <c r="F5" s="139"/>
      <c r="G5" s="139"/>
      <c r="H5" s="139"/>
      <c r="I5" s="139"/>
      <c r="J5" s="139"/>
      <c r="K5" s="139"/>
      <c r="L5" s="139"/>
    </row>
    <row r="6" spans="1:14" x14ac:dyDescent="0.2">
      <c r="B6" s="140" t="s">
        <v>0</v>
      </c>
      <c r="C6" s="140"/>
      <c r="D6" s="140"/>
      <c r="E6" s="140"/>
      <c r="F6" s="140"/>
      <c r="G6" s="140"/>
      <c r="H6" s="140"/>
      <c r="I6" s="140"/>
      <c r="J6" s="140"/>
      <c r="K6" s="140"/>
      <c r="L6" s="140"/>
    </row>
    <row r="7" spans="1:14" x14ac:dyDescent="0.2">
      <c r="B7" s="140" t="str">
        <f>"Kỳ tính thuế: "&amp;IF(LEFT(N14,1)="Q","Quý "&amp;RIGHT(N14,1),"Tháng "&amp;N14)&amp;" Năm "&amp;YEAR(F23)</f>
        <v>Kỳ tính thuế: Quý 4 Năm 2013</v>
      </c>
      <c r="C7" s="140"/>
      <c r="D7" s="140"/>
      <c r="E7" s="140"/>
      <c r="F7" s="140"/>
      <c r="G7" s="140"/>
      <c r="H7" s="140"/>
      <c r="I7" s="140"/>
      <c r="J7" s="140"/>
      <c r="K7" s="140"/>
      <c r="L7" s="140"/>
    </row>
    <row r="8" spans="1:14" x14ac:dyDescent="0.2">
      <c r="B8" s="13"/>
      <c r="C8" s="13"/>
      <c r="D8" s="11"/>
      <c r="E8" s="11"/>
      <c r="F8" s="11"/>
      <c r="G8" s="11"/>
      <c r="H8" s="11"/>
      <c r="I8" s="11"/>
      <c r="L8" s="11"/>
    </row>
    <row r="9" spans="1:14" x14ac:dyDescent="0.2">
      <c r="B9" s="10" t="s">
        <v>430</v>
      </c>
    </row>
    <row r="10" spans="1:14" x14ac:dyDescent="0.2">
      <c r="B10" s="10" t="s">
        <v>431</v>
      </c>
    </row>
    <row r="11" spans="1:14" x14ac:dyDescent="0.2">
      <c r="B11" s="132" t="s">
        <v>1</v>
      </c>
      <c r="C11" s="132"/>
      <c r="D11" s="132"/>
      <c r="E11" s="132"/>
      <c r="F11" s="132"/>
      <c r="G11" s="132"/>
      <c r="H11" s="132"/>
      <c r="I11" s="132"/>
      <c r="J11" s="132"/>
      <c r="K11" s="132"/>
      <c r="L11" s="132"/>
    </row>
    <row r="12" spans="1:14" ht="12.75" customHeight="1" x14ac:dyDescent="0.2">
      <c r="B12" s="133" t="s">
        <v>2</v>
      </c>
      <c r="C12" s="134"/>
      <c r="D12" s="134"/>
      <c r="E12" s="134"/>
      <c r="F12" s="135"/>
      <c r="G12" s="133" t="s">
        <v>3</v>
      </c>
      <c r="H12" s="133" t="s">
        <v>29</v>
      </c>
      <c r="I12" s="133" t="s">
        <v>4</v>
      </c>
      <c r="J12" s="133" t="s">
        <v>30</v>
      </c>
      <c r="K12" s="133" t="s">
        <v>5</v>
      </c>
      <c r="L12" s="133" t="s">
        <v>6</v>
      </c>
    </row>
    <row r="13" spans="1:14" ht="4.5" customHeight="1" x14ac:dyDescent="0.2">
      <c r="B13" s="133"/>
      <c r="C13" s="136"/>
      <c r="D13" s="136"/>
      <c r="E13" s="136"/>
      <c r="F13" s="137"/>
      <c r="G13" s="133"/>
      <c r="H13" s="133"/>
      <c r="I13" s="133"/>
      <c r="J13" s="133"/>
      <c r="K13" s="133"/>
      <c r="L13" s="133"/>
    </row>
    <row r="14" spans="1:14" ht="40.5" customHeight="1" x14ac:dyDescent="0.2">
      <c r="B14" s="133"/>
      <c r="C14" s="2" t="s">
        <v>43</v>
      </c>
      <c r="D14" s="2" t="s">
        <v>7</v>
      </c>
      <c r="E14" s="2" t="s">
        <v>8</v>
      </c>
      <c r="F14" s="2" t="s">
        <v>9</v>
      </c>
      <c r="G14" s="133"/>
      <c r="H14" s="133"/>
      <c r="I14" s="133"/>
      <c r="J14" s="133"/>
      <c r="K14" s="133"/>
      <c r="L14" s="133"/>
      <c r="M14" s="116" t="str">
        <f>IF(OR($N$14=4,$N$14=6,$N$14=9,$N$14=11),"30",IF($N$14=2,"28","31"))</f>
        <v>31</v>
      </c>
      <c r="N14" s="113" t="s">
        <v>348</v>
      </c>
    </row>
    <row r="15" spans="1:14" x14ac:dyDescent="0.2">
      <c r="B15" s="3" t="s">
        <v>19</v>
      </c>
      <c r="C15" s="3" t="s">
        <v>20</v>
      </c>
      <c r="D15" s="3" t="s">
        <v>21</v>
      </c>
      <c r="E15" s="3" t="s">
        <v>22</v>
      </c>
      <c r="F15" s="3" t="s">
        <v>23</v>
      </c>
      <c r="G15" s="3" t="s">
        <v>24</v>
      </c>
      <c r="H15" s="3" t="s">
        <v>25</v>
      </c>
      <c r="I15" s="15" t="s">
        <v>26</v>
      </c>
      <c r="J15" s="15" t="s">
        <v>27</v>
      </c>
      <c r="K15" s="3" t="s">
        <v>28</v>
      </c>
      <c r="L15" s="3" t="s">
        <v>44</v>
      </c>
    </row>
    <row r="16" spans="1:14" ht="21" customHeight="1" x14ac:dyDescent="0.2">
      <c r="B16" s="130" t="s">
        <v>46</v>
      </c>
      <c r="C16" s="131"/>
      <c r="D16" s="131"/>
      <c r="E16" s="131"/>
      <c r="F16" s="131"/>
      <c r="G16" s="131"/>
      <c r="H16" s="131"/>
      <c r="I16" s="131"/>
      <c r="J16" s="16"/>
      <c r="K16" s="16"/>
      <c r="L16" s="17"/>
    </row>
    <row r="17" spans="2:12" s="18" customFormat="1" ht="21" customHeight="1" x14ac:dyDescent="0.2">
      <c r="B17" s="19" t="s">
        <v>11</v>
      </c>
      <c r="C17" s="19"/>
      <c r="D17" s="19"/>
      <c r="E17" s="19"/>
      <c r="F17" s="19"/>
      <c r="G17" s="19"/>
      <c r="H17" s="19"/>
      <c r="I17" s="19"/>
      <c r="J17" s="20"/>
      <c r="K17" s="20"/>
      <c r="L17" s="19"/>
    </row>
    <row r="18" spans="2:12" ht="21" customHeight="1" x14ac:dyDescent="0.2">
      <c r="B18" s="130" t="s">
        <v>12</v>
      </c>
      <c r="C18" s="131"/>
      <c r="D18" s="131"/>
      <c r="E18" s="131"/>
      <c r="F18" s="131"/>
      <c r="G18" s="131"/>
      <c r="H18" s="131"/>
      <c r="I18" s="131"/>
      <c r="J18" s="16"/>
      <c r="K18" s="16"/>
      <c r="L18" s="21"/>
    </row>
    <row r="19" spans="2:12" s="18" customFormat="1" ht="21" customHeight="1" x14ac:dyDescent="0.2">
      <c r="B19" s="19" t="s">
        <v>11</v>
      </c>
      <c r="C19" s="19"/>
      <c r="D19" s="19"/>
      <c r="E19" s="19"/>
      <c r="F19" s="19"/>
      <c r="G19" s="19"/>
      <c r="H19" s="19"/>
      <c r="I19" s="19"/>
      <c r="J19" s="20"/>
      <c r="K19" s="20"/>
      <c r="L19" s="19"/>
    </row>
    <row r="20" spans="2:12" ht="21" customHeight="1" x14ac:dyDescent="0.2">
      <c r="B20" s="130" t="s">
        <v>13</v>
      </c>
      <c r="C20" s="131"/>
      <c r="D20" s="131"/>
      <c r="E20" s="131"/>
      <c r="F20" s="131"/>
      <c r="G20" s="131"/>
      <c r="H20" s="131"/>
      <c r="I20" s="131"/>
      <c r="J20" s="16"/>
      <c r="K20" s="16"/>
      <c r="L20" s="21"/>
    </row>
    <row r="21" spans="2:12" s="18" customFormat="1" ht="21" customHeight="1" x14ac:dyDescent="0.2">
      <c r="B21" s="19" t="s">
        <v>11</v>
      </c>
      <c r="C21" s="19"/>
      <c r="D21" s="19"/>
      <c r="E21" s="19"/>
      <c r="F21" s="19"/>
      <c r="G21" s="19"/>
      <c r="H21" s="19"/>
      <c r="I21" s="19"/>
      <c r="J21" s="20"/>
      <c r="K21" s="20"/>
      <c r="L21" s="19"/>
    </row>
    <row r="22" spans="2:12" s="18" customFormat="1" ht="21" customHeight="1" x14ac:dyDescent="0.2">
      <c r="B22" s="114" t="s">
        <v>14</v>
      </c>
      <c r="C22" s="115"/>
      <c r="D22" s="115"/>
      <c r="E22" s="115"/>
      <c r="F22" s="115"/>
      <c r="G22" s="115"/>
      <c r="H22" s="115"/>
      <c r="I22" s="115"/>
      <c r="J22" s="22"/>
      <c r="K22" s="22"/>
      <c r="L22" s="23"/>
    </row>
    <row r="23" spans="2:12" ht="21" hidden="1" customHeight="1" x14ac:dyDescent="0.2">
      <c r="B23" s="4">
        <f>IF(G23&lt;&gt;"",ROW()-22,"")</f>
        <v>1</v>
      </c>
      <c r="C23" s="28" t="s">
        <v>85</v>
      </c>
      <c r="D23" s="28" t="s">
        <v>86</v>
      </c>
      <c r="E23" s="5" t="s">
        <v>126</v>
      </c>
      <c r="F23" s="29">
        <v>41276</v>
      </c>
      <c r="G23" s="6" t="s">
        <v>379</v>
      </c>
      <c r="H23" s="30" t="str">
        <f t="shared" ref="H23:H47" si="0">IF(ISNA(VLOOKUP(G23,DSBR,2,0)),"",VLOOKUP(G23,DSBR,2,0))</f>
        <v>3701760653</v>
      </c>
      <c r="I23" s="7" t="s">
        <v>125</v>
      </c>
      <c r="J23" s="8">
        <v>24235000</v>
      </c>
      <c r="K23" s="8">
        <v>2423500</v>
      </c>
      <c r="L23" s="9">
        <v>1</v>
      </c>
    </row>
    <row r="24" spans="2:12" ht="21" hidden="1" customHeight="1" x14ac:dyDescent="0.2">
      <c r="B24" s="4">
        <f t="shared" ref="B24:B87" si="1">IF(G24&lt;&gt;"",ROW()-22,"")</f>
        <v>2</v>
      </c>
      <c r="C24" s="28" t="s">
        <v>85</v>
      </c>
      <c r="D24" s="28" t="s">
        <v>86</v>
      </c>
      <c r="E24" s="5" t="s">
        <v>127</v>
      </c>
      <c r="F24" s="29">
        <v>41282</v>
      </c>
      <c r="G24" s="6" t="s">
        <v>114</v>
      </c>
      <c r="H24" s="30" t="str">
        <f t="shared" si="0"/>
        <v>0310999127</v>
      </c>
      <c r="I24" s="7" t="s">
        <v>125</v>
      </c>
      <c r="J24" s="8">
        <v>12160800</v>
      </c>
      <c r="K24" s="8">
        <v>1216080</v>
      </c>
      <c r="L24" s="9">
        <v>1</v>
      </c>
    </row>
    <row r="25" spans="2:12" ht="21" hidden="1" customHeight="1" x14ac:dyDescent="0.2">
      <c r="B25" s="4">
        <f t="shared" si="1"/>
        <v>3</v>
      </c>
      <c r="C25" s="28" t="s">
        <v>85</v>
      </c>
      <c r="D25" s="28" t="s">
        <v>86</v>
      </c>
      <c r="E25" s="5" t="s">
        <v>128</v>
      </c>
      <c r="F25" s="29">
        <v>41283</v>
      </c>
      <c r="G25" s="6" t="s">
        <v>114</v>
      </c>
      <c r="H25" s="30" t="str">
        <f t="shared" si="0"/>
        <v>0310999127</v>
      </c>
      <c r="I25" s="7" t="s">
        <v>125</v>
      </c>
      <c r="J25" s="8">
        <v>16294000</v>
      </c>
      <c r="K25" s="8">
        <v>1629400</v>
      </c>
      <c r="L25" s="9">
        <v>1</v>
      </c>
    </row>
    <row r="26" spans="2:12" ht="21" hidden="1" customHeight="1" x14ac:dyDescent="0.2">
      <c r="B26" s="4">
        <f t="shared" si="1"/>
        <v>4</v>
      </c>
      <c r="C26" s="28" t="s">
        <v>85</v>
      </c>
      <c r="D26" s="28" t="s">
        <v>86</v>
      </c>
      <c r="E26" s="5" t="s">
        <v>129</v>
      </c>
      <c r="F26" s="29">
        <v>41283</v>
      </c>
      <c r="G26" s="6" t="s">
        <v>367</v>
      </c>
      <c r="H26" s="30" t="str">
        <f t="shared" si="0"/>
        <v>3702087173</v>
      </c>
      <c r="I26" s="7" t="s">
        <v>125</v>
      </c>
      <c r="J26" s="8">
        <v>11638400</v>
      </c>
      <c r="K26" s="8">
        <v>1163840</v>
      </c>
      <c r="L26" s="9">
        <v>1</v>
      </c>
    </row>
    <row r="27" spans="2:12" ht="21" hidden="1" customHeight="1" x14ac:dyDescent="0.2">
      <c r="B27" s="4">
        <f t="shared" si="1"/>
        <v>5</v>
      </c>
      <c r="C27" s="28" t="s">
        <v>85</v>
      </c>
      <c r="D27" s="28" t="s">
        <v>86</v>
      </c>
      <c r="E27" s="5" t="s">
        <v>130</v>
      </c>
      <c r="F27" s="29">
        <v>41295</v>
      </c>
      <c r="G27" s="6" t="s">
        <v>350</v>
      </c>
      <c r="H27" s="30" t="str">
        <f t="shared" si="0"/>
        <v>0305002280-001</v>
      </c>
      <c r="I27" s="7" t="s">
        <v>125</v>
      </c>
      <c r="J27" s="8">
        <v>11769150</v>
      </c>
      <c r="K27" s="8">
        <v>1176915</v>
      </c>
      <c r="L27" s="9">
        <v>1</v>
      </c>
    </row>
    <row r="28" spans="2:12" ht="21" hidden="1" customHeight="1" x14ac:dyDescent="0.2">
      <c r="B28" s="4">
        <f t="shared" si="1"/>
        <v>6</v>
      </c>
      <c r="C28" s="28" t="s">
        <v>85</v>
      </c>
      <c r="D28" s="28" t="s">
        <v>86</v>
      </c>
      <c r="E28" s="5" t="s">
        <v>131</v>
      </c>
      <c r="F28" s="29">
        <v>41297</v>
      </c>
      <c r="G28" s="6" t="s">
        <v>114</v>
      </c>
      <c r="H28" s="30" t="str">
        <f t="shared" si="0"/>
        <v>0310999127</v>
      </c>
      <c r="I28" s="7" t="s">
        <v>125</v>
      </c>
      <c r="J28" s="8">
        <v>6200000</v>
      </c>
      <c r="K28" s="8">
        <v>620000</v>
      </c>
      <c r="L28" s="9">
        <v>1</v>
      </c>
    </row>
    <row r="29" spans="2:12" ht="21" hidden="1" customHeight="1" x14ac:dyDescent="0.2">
      <c r="B29" s="4">
        <f t="shared" si="1"/>
        <v>7</v>
      </c>
      <c r="C29" s="28" t="s">
        <v>85</v>
      </c>
      <c r="D29" s="28" t="s">
        <v>86</v>
      </c>
      <c r="E29" s="5" t="s">
        <v>132</v>
      </c>
      <c r="F29" s="29">
        <v>41299</v>
      </c>
      <c r="G29" s="6" t="s">
        <v>367</v>
      </c>
      <c r="H29" s="30" t="str">
        <f t="shared" si="0"/>
        <v>3702087173</v>
      </c>
      <c r="I29" s="7" t="s">
        <v>125</v>
      </c>
      <c r="J29" s="8">
        <v>32604000</v>
      </c>
      <c r="K29" s="8">
        <v>3260400</v>
      </c>
      <c r="L29" s="9">
        <v>1</v>
      </c>
    </row>
    <row r="30" spans="2:12" ht="21" hidden="1" customHeight="1" x14ac:dyDescent="0.2">
      <c r="B30" s="4">
        <f t="shared" si="1"/>
        <v>8</v>
      </c>
      <c r="C30" s="28" t="s">
        <v>85</v>
      </c>
      <c r="D30" s="28" t="s">
        <v>86</v>
      </c>
      <c r="E30" s="5" t="s">
        <v>133</v>
      </c>
      <c r="F30" s="29">
        <v>41305</v>
      </c>
      <c r="G30" s="6" t="s">
        <v>367</v>
      </c>
      <c r="H30" s="30" t="str">
        <f t="shared" si="0"/>
        <v>3702087173</v>
      </c>
      <c r="I30" s="7" t="s">
        <v>125</v>
      </c>
      <c r="J30" s="8">
        <v>6700000</v>
      </c>
      <c r="K30" s="8">
        <v>670000</v>
      </c>
      <c r="L30" s="9">
        <v>1</v>
      </c>
    </row>
    <row r="31" spans="2:12" ht="21" hidden="1" customHeight="1" x14ac:dyDescent="0.2">
      <c r="B31" s="4">
        <f t="shared" si="1"/>
        <v>9</v>
      </c>
      <c r="C31" s="28" t="s">
        <v>85</v>
      </c>
      <c r="D31" s="28" t="s">
        <v>86</v>
      </c>
      <c r="E31" s="5" t="s">
        <v>134</v>
      </c>
      <c r="F31" s="29">
        <v>41307</v>
      </c>
      <c r="G31" s="6" t="s">
        <v>114</v>
      </c>
      <c r="H31" s="30" t="str">
        <f t="shared" si="0"/>
        <v>0310999127</v>
      </c>
      <c r="I31" s="7" t="s">
        <v>125</v>
      </c>
      <c r="J31" s="8">
        <v>17659450</v>
      </c>
      <c r="K31" s="8">
        <v>1765945</v>
      </c>
      <c r="L31" s="9">
        <v>2</v>
      </c>
    </row>
    <row r="32" spans="2:12" ht="21" hidden="1" customHeight="1" x14ac:dyDescent="0.2">
      <c r="B32" s="4">
        <f t="shared" si="1"/>
        <v>10</v>
      </c>
      <c r="C32" s="28" t="s">
        <v>85</v>
      </c>
      <c r="D32" s="28" t="s">
        <v>86</v>
      </c>
      <c r="E32" s="5" t="s">
        <v>135</v>
      </c>
      <c r="F32" s="29">
        <v>41327</v>
      </c>
      <c r="G32" s="6" t="s">
        <v>367</v>
      </c>
      <c r="H32" s="30" t="str">
        <f t="shared" si="0"/>
        <v>3702087173</v>
      </c>
      <c r="I32" s="7" t="s">
        <v>125</v>
      </c>
      <c r="J32" s="8">
        <v>13965000</v>
      </c>
      <c r="K32" s="8">
        <v>1396500</v>
      </c>
      <c r="L32" s="9">
        <v>2</v>
      </c>
    </row>
    <row r="33" spans="2:12" ht="21" hidden="1" customHeight="1" x14ac:dyDescent="0.2">
      <c r="B33" s="4">
        <f t="shared" si="1"/>
        <v>11</v>
      </c>
      <c r="C33" s="28" t="s">
        <v>85</v>
      </c>
      <c r="D33" s="28" t="s">
        <v>86</v>
      </c>
      <c r="E33" s="5" t="s">
        <v>136</v>
      </c>
      <c r="F33" s="29">
        <v>41330</v>
      </c>
      <c r="G33" s="6" t="s">
        <v>350</v>
      </c>
      <c r="H33" s="30" t="str">
        <f t="shared" si="0"/>
        <v>0305002280-001</v>
      </c>
      <c r="I33" s="7" t="s">
        <v>125</v>
      </c>
      <c r="J33" s="8">
        <v>7866000</v>
      </c>
      <c r="K33" s="8">
        <v>786600</v>
      </c>
      <c r="L33" s="9">
        <v>2</v>
      </c>
    </row>
    <row r="34" spans="2:12" ht="21" hidden="1" customHeight="1" x14ac:dyDescent="0.2">
      <c r="B34" s="4">
        <f t="shared" si="1"/>
        <v>12</v>
      </c>
      <c r="C34" s="28" t="s">
        <v>85</v>
      </c>
      <c r="D34" s="28" t="s">
        <v>86</v>
      </c>
      <c r="E34" s="5" t="s">
        <v>137</v>
      </c>
      <c r="F34" s="29">
        <v>41331</v>
      </c>
      <c r="G34" s="6" t="s">
        <v>367</v>
      </c>
      <c r="H34" s="30" t="str">
        <f t="shared" si="0"/>
        <v>3702087173</v>
      </c>
      <c r="I34" s="7" t="s">
        <v>125</v>
      </c>
      <c r="J34" s="8">
        <v>14626900</v>
      </c>
      <c r="K34" s="8">
        <v>1462690</v>
      </c>
      <c r="L34" s="9">
        <v>2</v>
      </c>
    </row>
    <row r="35" spans="2:12" ht="21" hidden="1" customHeight="1" x14ac:dyDescent="0.2">
      <c r="B35" s="4">
        <f t="shared" si="1"/>
        <v>13</v>
      </c>
      <c r="C35" s="28" t="s">
        <v>85</v>
      </c>
      <c r="D35" s="28" t="s">
        <v>86</v>
      </c>
      <c r="E35" s="5" t="s">
        <v>138</v>
      </c>
      <c r="F35" s="29">
        <v>41333</v>
      </c>
      <c r="G35" s="6" t="s">
        <v>367</v>
      </c>
      <c r="H35" s="30" t="str">
        <f t="shared" si="0"/>
        <v>3702087173</v>
      </c>
      <c r="I35" s="7" t="s">
        <v>125</v>
      </c>
      <c r="J35" s="8">
        <v>16484870</v>
      </c>
      <c r="K35" s="8">
        <v>1648487</v>
      </c>
      <c r="L35" s="9">
        <v>2</v>
      </c>
    </row>
    <row r="36" spans="2:12" ht="21" hidden="1" customHeight="1" x14ac:dyDescent="0.2">
      <c r="B36" s="4">
        <f t="shared" si="1"/>
        <v>14</v>
      </c>
      <c r="C36" s="28" t="s">
        <v>85</v>
      </c>
      <c r="D36" s="28" t="s">
        <v>86</v>
      </c>
      <c r="E36" s="5" t="s">
        <v>139</v>
      </c>
      <c r="F36" s="29">
        <v>41338</v>
      </c>
      <c r="G36" s="6" t="s">
        <v>114</v>
      </c>
      <c r="H36" s="30" t="str">
        <f t="shared" si="0"/>
        <v>0310999127</v>
      </c>
      <c r="I36" s="7" t="s">
        <v>125</v>
      </c>
      <c r="J36" s="8">
        <v>12236000</v>
      </c>
      <c r="K36" s="8">
        <v>1223600</v>
      </c>
      <c r="L36" s="9">
        <v>3</v>
      </c>
    </row>
    <row r="37" spans="2:12" ht="21" hidden="1" customHeight="1" x14ac:dyDescent="0.2">
      <c r="B37" s="4">
        <f t="shared" si="1"/>
        <v>15</v>
      </c>
      <c r="C37" s="28" t="s">
        <v>85</v>
      </c>
      <c r="D37" s="28" t="s">
        <v>86</v>
      </c>
      <c r="E37" s="5" t="s">
        <v>140</v>
      </c>
      <c r="F37" s="29">
        <v>41345</v>
      </c>
      <c r="G37" s="6" t="s">
        <v>367</v>
      </c>
      <c r="H37" s="30" t="str">
        <f t="shared" si="0"/>
        <v>3702087173</v>
      </c>
      <c r="I37" s="7" t="s">
        <v>125</v>
      </c>
      <c r="J37" s="8">
        <v>10370000</v>
      </c>
      <c r="K37" s="8">
        <v>1037000</v>
      </c>
      <c r="L37" s="9">
        <v>3</v>
      </c>
    </row>
    <row r="38" spans="2:12" ht="21" hidden="1" customHeight="1" x14ac:dyDescent="0.2">
      <c r="B38" s="4">
        <f t="shared" si="1"/>
        <v>16</v>
      </c>
      <c r="C38" s="28" t="s">
        <v>85</v>
      </c>
      <c r="D38" s="28" t="s">
        <v>86</v>
      </c>
      <c r="E38" s="5" t="s">
        <v>141</v>
      </c>
      <c r="F38" s="29">
        <v>41351</v>
      </c>
      <c r="G38" s="6" t="s">
        <v>367</v>
      </c>
      <c r="H38" s="30" t="str">
        <f t="shared" si="0"/>
        <v>3702087173</v>
      </c>
      <c r="I38" s="7" t="s">
        <v>125</v>
      </c>
      <c r="J38" s="8">
        <v>16599536</v>
      </c>
      <c r="K38" s="8">
        <v>1659954</v>
      </c>
      <c r="L38" s="9">
        <v>3</v>
      </c>
    </row>
    <row r="39" spans="2:12" ht="21" hidden="1" customHeight="1" x14ac:dyDescent="0.2">
      <c r="B39" s="4">
        <f t="shared" si="1"/>
        <v>17</v>
      </c>
      <c r="C39" s="28" t="s">
        <v>85</v>
      </c>
      <c r="D39" s="28" t="s">
        <v>86</v>
      </c>
      <c r="E39" s="5" t="s">
        <v>142</v>
      </c>
      <c r="F39" s="29">
        <v>41352</v>
      </c>
      <c r="G39" s="6" t="s">
        <v>367</v>
      </c>
      <c r="H39" s="30" t="str">
        <f t="shared" si="0"/>
        <v>3702087173</v>
      </c>
      <c r="I39" s="7" t="s">
        <v>125</v>
      </c>
      <c r="J39" s="8">
        <v>17296879</v>
      </c>
      <c r="K39" s="8">
        <v>1729688</v>
      </c>
      <c r="L39" s="9">
        <v>3</v>
      </c>
    </row>
    <row r="40" spans="2:12" ht="21" hidden="1" customHeight="1" x14ac:dyDescent="0.2">
      <c r="B40" s="4">
        <f t="shared" si="1"/>
        <v>18</v>
      </c>
      <c r="C40" s="28" t="s">
        <v>85</v>
      </c>
      <c r="D40" s="28" t="s">
        <v>86</v>
      </c>
      <c r="E40" s="5" t="s">
        <v>143</v>
      </c>
      <c r="F40" s="29">
        <v>41353</v>
      </c>
      <c r="G40" s="6" t="s">
        <v>367</v>
      </c>
      <c r="H40" s="30" t="str">
        <f t="shared" si="0"/>
        <v>3702087173</v>
      </c>
      <c r="I40" s="7" t="s">
        <v>125</v>
      </c>
      <c r="J40" s="8">
        <v>10370000</v>
      </c>
      <c r="K40" s="8">
        <v>1037000</v>
      </c>
      <c r="L40" s="9">
        <v>3</v>
      </c>
    </row>
    <row r="41" spans="2:12" ht="21" hidden="1" customHeight="1" x14ac:dyDescent="0.2">
      <c r="B41" s="4">
        <f t="shared" si="1"/>
        <v>19</v>
      </c>
      <c r="C41" s="28" t="s">
        <v>85</v>
      </c>
      <c r="D41" s="28" t="s">
        <v>86</v>
      </c>
      <c r="E41" s="5" t="s">
        <v>144</v>
      </c>
      <c r="F41" s="29">
        <v>41361</v>
      </c>
      <c r="G41" s="6" t="s">
        <v>114</v>
      </c>
      <c r="H41" s="30" t="str">
        <f t="shared" si="0"/>
        <v>0310999127</v>
      </c>
      <c r="I41" s="7" t="s">
        <v>125</v>
      </c>
      <c r="J41" s="8">
        <v>13695000</v>
      </c>
      <c r="K41" s="8">
        <v>1369500</v>
      </c>
      <c r="L41" s="9">
        <v>3</v>
      </c>
    </row>
    <row r="42" spans="2:12" ht="21" hidden="1" customHeight="1" x14ac:dyDescent="0.2">
      <c r="B42" s="4">
        <f t="shared" si="1"/>
        <v>20</v>
      </c>
      <c r="C42" s="28" t="s">
        <v>85</v>
      </c>
      <c r="D42" s="28" t="s">
        <v>86</v>
      </c>
      <c r="E42" s="5" t="s">
        <v>145</v>
      </c>
      <c r="F42" s="29">
        <v>41365</v>
      </c>
      <c r="G42" s="6" t="s">
        <v>350</v>
      </c>
      <c r="H42" s="30" t="str">
        <f t="shared" si="0"/>
        <v>0305002280-001</v>
      </c>
      <c r="I42" s="7" t="s">
        <v>125</v>
      </c>
      <c r="J42" s="8">
        <v>14337060</v>
      </c>
      <c r="K42" s="8">
        <v>1433706</v>
      </c>
      <c r="L42" s="9">
        <v>4</v>
      </c>
    </row>
    <row r="43" spans="2:12" ht="21" hidden="1" customHeight="1" x14ac:dyDescent="0.2">
      <c r="B43" s="4">
        <f t="shared" si="1"/>
        <v>21</v>
      </c>
      <c r="C43" s="28" t="s">
        <v>85</v>
      </c>
      <c r="D43" s="28" t="s">
        <v>86</v>
      </c>
      <c r="E43" s="5" t="s">
        <v>146</v>
      </c>
      <c r="F43" s="29">
        <v>41367</v>
      </c>
      <c r="G43" s="6" t="s">
        <v>367</v>
      </c>
      <c r="H43" s="30" t="str">
        <f t="shared" si="0"/>
        <v>3702087173</v>
      </c>
      <c r="I43" s="7" t="s">
        <v>125</v>
      </c>
      <c r="J43" s="8">
        <v>14265900</v>
      </c>
      <c r="K43" s="8">
        <v>1426590</v>
      </c>
      <c r="L43" s="9">
        <v>4</v>
      </c>
    </row>
    <row r="44" spans="2:12" ht="21" hidden="1" customHeight="1" x14ac:dyDescent="0.2">
      <c r="B44" s="4">
        <f t="shared" si="1"/>
        <v>22</v>
      </c>
      <c r="C44" s="28" t="s">
        <v>85</v>
      </c>
      <c r="D44" s="28" t="s">
        <v>86</v>
      </c>
      <c r="E44" s="5" t="s">
        <v>147</v>
      </c>
      <c r="F44" s="29">
        <v>41368</v>
      </c>
      <c r="G44" s="6" t="s">
        <v>350</v>
      </c>
      <c r="H44" s="30" t="str">
        <f t="shared" si="0"/>
        <v>0305002280-001</v>
      </c>
      <c r="I44" s="7" t="s">
        <v>125</v>
      </c>
      <c r="J44" s="8">
        <v>18135440</v>
      </c>
      <c r="K44" s="8">
        <v>1813544</v>
      </c>
      <c r="L44" s="9">
        <v>4</v>
      </c>
    </row>
    <row r="45" spans="2:12" ht="21" hidden="1" customHeight="1" x14ac:dyDescent="0.2">
      <c r="B45" s="4">
        <f t="shared" si="1"/>
        <v>23</v>
      </c>
      <c r="C45" s="28" t="s">
        <v>85</v>
      </c>
      <c r="D45" s="28" t="s">
        <v>86</v>
      </c>
      <c r="E45" s="5" t="s">
        <v>148</v>
      </c>
      <c r="F45" s="29">
        <v>41369</v>
      </c>
      <c r="G45" s="6" t="s">
        <v>367</v>
      </c>
      <c r="H45" s="30" t="str">
        <f t="shared" si="0"/>
        <v>3702087173</v>
      </c>
      <c r="I45" s="7" t="s">
        <v>125</v>
      </c>
      <c r="J45" s="8">
        <v>15500000</v>
      </c>
      <c r="K45" s="8">
        <v>1550000</v>
      </c>
      <c r="L45" s="9">
        <v>4</v>
      </c>
    </row>
    <row r="46" spans="2:12" ht="21" hidden="1" customHeight="1" x14ac:dyDescent="0.2">
      <c r="B46" s="4">
        <f t="shared" si="1"/>
        <v>24</v>
      </c>
      <c r="C46" s="28" t="s">
        <v>85</v>
      </c>
      <c r="D46" s="28" t="s">
        <v>86</v>
      </c>
      <c r="E46" s="5" t="s">
        <v>149</v>
      </c>
      <c r="F46" s="29">
        <v>41380</v>
      </c>
      <c r="G46" s="6" t="s">
        <v>114</v>
      </c>
      <c r="H46" s="30" t="str">
        <f t="shared" si="0"/>
        <v>0310999127</v>
      </c>
      <c r="I46" s="7" t="s">
        <v>125</v>
      </c>
      <c r="J46" s="8">
        <v>13945500</v>
      </c>
      <c r="K46" s="8">
        <v>1394550</v>
      </c>
      <c r="L46" s="9">
        <v>4</v>
      </c>
    </row>
    <row r="47" spans="2:12" ht="21" hidden="1" customHeight="1" x14ac:dyDescent="0.2">
      <c r="B47" s="4">
        <f t="shared" si="1"/>
        <v>25</v>
      </c>
      <c r="C47" s="28" t="s">
        <v>85</v>
      </c>
      <c r="D47" s="28" t="s">
        <v>86</v>
      </c>
      <c r="E47" s="5" t="s">
        <v>150</v>
      </c>
      <c r="F47" s="29">
        <v>41380</v>
      </c>
      <c r="G47" s="6" t="s">
        <v>367</v>
      </c>
      <c r="H47" s="30" t="str">
        <f t="shared" si="0"/>
        <v>3702087173</v>
      </c>
      <c r="I47" s="7" t="s">
        <v>125</v>
      </c>
      <c r="J47" s="8">
        <v>9987600</v>
      </c>
      <c r="K47" s="8">
        <v>998760</v>
      </c>
      <c r="L47" s="9">
        <v>4</v>
      </c>
    </row>
    <row r="48" spans="2:12" ht="21" hidden="1" customHeight="1" x14ac:dyDescent="0.2">
      <c r="B48" s="4">
        <f t="shared" si="1"/>
        <v>26</v>
      </c>
      <c r="C48" s="28" t="s">
        <v>85</v>
      </c>
      <c r="D48" s="28" t="s">
        <v>86</v>
      </c>
      <c r="E48" s="5" t="s">
        <v>151</v>
      </c>
      <c r="F48" s="29">
        <v>41388</v>
      </c>
      <c r="G48" s="6" t="s">
        <v>367</v>
      </c>
      <c r="H48" s="30" t="str">
        <f t="shared" ref="H48:H111" si="2">IF(ISNA(VLOOKUP(G48,DSBR,2,0)),"",VLOOKUP(G48,DSBR,2,0))</f>
        <v>3702087173</v>
      </c>
      <c r="I48" s="7" t="s">
        <v>125</v>
      </c>
      <c r="J48" s="8">
        <v>11170000</v>
      </c>
      <c r="K48" s="8">
        <v>1117000</v>
      </c>
      <c r="L48" s="9">
        <v>4</v>
      </c>
    </row>
    <row r="49" spans="2:12" ht="21" hidden="1" customHeight="1" x14ac:dyDescent="0.2">
      <c r="B49" s="4">
        <f t="shared" si="1"/>
        <v>27</v>
      </c>
      <c r="C49" s="28" t="s">
        <v>85</v>
      </c>
      <c r="D49" s="28" t="s">
        <v>86</v>
      </c>
      <c r="E49" s="5" t="s">
        <v>153</v>
      </c>
      <c r="F49" s="29">
        <v>41396</v>
      </c>
      <c r="G49" s="6" t="s">
        <v>352</v>
      </c>
      <c r="H49" s="30" t="str">
        <f t="shared" si="2"/>
        <v>0305135273</v>
      </c>
      <c r="I49" s="7" t="s">
        <v>125</v>
      </c>
      <c r="J49" s="8">
        <v>11331000</v>
      </c>
      <c r="K49" s="8">
        <v>1133100</v>
      </c>
      <c r="L49" s="9">
        <v>5</v>
      </c>
    </row>
    <row r="50" spans="2:12" ht="21" hidden="1" customHeight="1" x14ac:dyDescent="0.2">
      <c r="B50" s="4">
        <f t="shared" si="1"/>
        <v>28</v>
      </c>
      <c r="C50" s="28" t="s">
        <v>85</v>
      </c>
      <c r="D50" s="28" t="s">
        <v>86</v>
      </c>
      <c r="E50" s="5" t="s">
        <v>154</v>
      </c>
      <c r="F50" s="29">
        <v>41396</v>
      </c>
      <c r="G50" s="6" t="s">
        <v>352</v>
      </c>
      <c r="H50" s="30" t="str">
        <f t="shared" si="2"/>
        <v>0305135273</v>
      </c>
      <c r="I50" s="7" t="s">
        <v>125</v>
      </c>
      <c r="J50" s="8">
        <v>4892776</v>
      </c>
      <c r="K50" s="8">
        <v>489278</v>
      </c>
      <c r="L50" s="9">
        <v>5</v>
      </c>
    </row>
    <row r="51" spans="2:12" ht="21" hidden="1" customHeight="1" x14ac:dyDescent="0.2">
      <c r="B51" s="4">
        <f t="shared" si="1"/>
        <v>29</v>
      </c>
      <c r="C51" s="28" t="s">
        <v>85</v>
      </c>
      <c r="D51" s="28" t="s">
        <v>86</v>
      </c>
      <c r="E51" s="5" t="s">
        <v>155</v>
      </c>
      <c r="F51" s="29">
        <v>41396</v>
      </c>
      <c r="G51" s="6" t="s">
        <v>374</v>
      </c>
      <c r="H51" s="30" t="str">
        <f t="shared" si="2"/>
        <v>0310228011</v>
      </c>
      <c r="I51" s="7" t="s">
        <v>125</v>
      </c>
      <c r="J51" s="8">
        <v>14243850</v>
      </c>
      <c r="K51" s="8">
        <v>1424385</v>
      </c>
      <c r="L51" s="9">
        <v>5</v>
      </c>
    </row>
    <row r="52" spans="2:12" ht="21" hidden="1" customHeight="1" x14ac:dyDescent="0.2">
      <c r="B52" s="4">
        <f t="shared" si="1"/>
        <v>30</v>
      </c>
      <c r="C52" s="28" t="s">
        <v>85</v>
      </c>
      <c r="D52" s="28" t="s">
        <v>86</v>
      </c>
      <c r="E52" s="5" t="s">
        <v>156</v>
      </c>
      <c r="F52" s="29">
        <v>41397</v>
      </c>
      <c r="G52" s="6" t="s">
        <v>114</v>
      </c>
      <c r="H52" s="30" t="str">
        <f t="shared" si="2"/>
        <v>0310999127</v>
      </c>
      <c r="I52" s="7" t="s">
        <v>125</v>
      </c>
      <c r="J52" s="8">
        <v>11600000</v>
      </c>
      <c r="K52" s="8">
        <v>1160000</v>
      </c>
      <c r="L52" s="9">
        <v>5</v>
      </c>
    </row>
    <row r="53" spans="2:12" ht="21" hidden="1" customHeight="1" x14ac:dyDescent="0.2">
      <c r="B53" s="4">
        <f t="shared" si="1"/>
        <v>31</v>
      </c>
      <c r="C53" s="28" t="s">
        <v>85</v>
      </c>
      <c r="D53" s="28" t="s">
        <v>86</v>
      </c>
      <c r="E53" s="5" t="s">
        <v>157</v>
      </c>
      <c r="F53" s="29">
        <v>41401</v>
      </c>
      <c r="G53" s="6" t="s">
        <v>350</v>
      </c>
      <c r="H53" s="30" t="str">
        <f t="shared" si="2"/>
        <v>0305002280-001</v>
      </c>
      <c r="I53" s="7" t="s">
        <v>125</v>
      </c>
      <c r="J53" s="8">
        <v>13137500</v>
      </c>
      <c r="K53" s="8">
        <v>1313750</v>
      </c>
      <c r="L53" s="9">
        <v>5</v>
      </c>
    </row>
    <row r="54" spans="2:12" ht="21" hidden="1" customHeight="1" x14ac:dyDescent="0.2">
      <c r="B54" s="4">
        <f t="shared" si="1"/>
        <v>32</v>
      </c>
      <c r="C54" s="28" t="s">
        <v>85</v>
      </c>
      <c r="D54" s="28" t="s">
        <v>86</v>
      </c>
      <c r="E54" s="5" t="s">
        <v>158</v>
      </c>
      <c r="F54" s="29">
        <v>41402</v>
      </c>
      <c r="G54" s="6" t="s">
        <v>350</v>
      </c>
      <c r="H54" s="30" t="str">
        <f t="shared" si="2"/>
        <v>0305002280-001</v>
      </c>
      <c r="I54" s="7" t="s">
        <v>125</v>
      </c>
      <c r="J54" s="8">
        <v>20619200</v>
      </c>
      <c r="K54" s="8">
        <v>2061920</v>
      </c>
      <c r="L54" s="9">
        <v>5</v>
      </c>
    </row>
    <row r="55" spans="2:12" ht="21" hidden="1" customHeight="1" x14ac:dyDescent="0.2">
      <c r="B55" s="4">
        <f t="shared" si="1"/>
        <v>33</v>
      </c>
      <c r="C55" s="28" t="s">
        <v>85</v>
      </c>
      <c r="D55" s="28" t="s">
        <v>86</v>
      </c>
      <c r="E55" s="5" t="s">
        <v>159</v>
      </c>
      <c r="F55" s="29">
        <v>41403</v>
      </c>
      <c r="G55" s="6" t="s">
        <v>367</v>
      </c>
      <c r="H55" s="30" t="str">
        <f t="shared" si="2"/>
        <v>3702087173</v>
      </c>
      <c r="I55" s="7" t="s">
        <v>125</v>
      </c>
      <c r="J55" s="8">
        <v>11788800</v>
      </c>
      <c r="K55" s="8">
        <v>1178880</v>
      </c>
      <c r="L55" s="9">
        <v>5</v>
      </c>
    </row>
    <row r="56" spans="2:12" ht="21" hidden="1" customHeight="1" x14ac:dyDescent="0.2">
      <c r="B56" s="4">
        <f t="shared" si="1"/>
        <v>34</v>
      </c>
      <c r="C56" s="28" t="s">
        <v>85</v>
      </c>
      <c r="D56" s="28" t="s">
        <v>86</v>
      </c>
      <c r="E56" s="5" t="s">
        <v>160</v>
      </c>
      <c r="F56" s="29">
        <v>41404</v>
      </c>
      <c r="G56" s="6" t="s">
        <v>367</v>
      </c>
      <c r="H56" s="30" t="str">
        <f t="shared" si="2"/>
        <v>3702087173</v>
      </c>
      <c r="I56" s="7" t="s">
        <v>125</v>
      </c>
      <c r="J56" s="8">
        <v>7571614</v>
      </c>
      <c r="K56" s="8">
        <v>757161</v>
      </c>
      <c r="L56" s="9">
        <v>5</v>
      </c>
    </row>
    <row r="57" spans="2:12" ht="21" hidden="1" customHeight="1" x14ac:dyDescent="0.2">
      <c r="B57" s="4">
        <f t="shared" si="1"/>
        <v>35</v>
      </c>
      <c r="C57" s="28" t="s">
        <v>85</v>
      </c>
      <c r="D57" s="28" t="s">
        <v>86</v>
      </c>
      <c r="E57" s="5" t="s">
        <v>161</v>
      </c>
      <c r="F57" s="29">
        <v>41405</v>
      </c>
      <c r="G57" s="6" t="s">
        <v>367</v>
      </c>
      <c r="H57" s="30" t="str">
        <f t="shared" si="2"/>
        <v>3702087173</v>
      </c>
      <c r="I57" s="7" t="s">
        <v>125</v>
      </c>
      <c r="J57" s="8">
        <v>5396876</v>
      </c>
      <c r="K57" s="8">
        <v>539688</v>
      </c>
      <c r="L57" s="9">
        <v>5</v>
      </c>
    </row>
    <row r="58" spans="2:12" ht="21" hidden="1" customHeight="1" x14ac:dyDescent="0.2">
      <c r="B58" s="4">
        <f t="shared" si="1"/>
        <v>36</v>
      </c>
      <c r="C58" s="28" t="s">
        <v>85</v>
      </c>
      <c r="D58" s="28" t="s">
        <v>86</v>
      </c>
      <c r="E58" s="5" t="s">
        <v>162</v>
      </c>
      <c r="F58" s="29">
        <v>41406</v>
      </c>
      <c r="G58" s="6" t="s">
        <v>367</v>
      </c>
      <c r="H58" s="30" t="str">
        <f t="shared" si="2"/>
        <v>3702087173</v>
      </c>
      <c r="I58" s="7" t="s">
        <v>125</v>
      </c>
      <c r="J58" s="8">
        <v>6812200</v>
      </c>
      <c r="K58" s="8">
        <v>681220</v>
      </c>
      <c r="L58" s="9">
        <v>5</v>
      </c>
    </row>
    <row r="59" spans="2:12" ht="21" hidden="1" customHeight="1" x14ac:dyDescent="0.2">
      <c r="B59" s="4">
        <f t="shared" si="1"/>
        <v>37</v>
      </c>
      <c r="C59" s="28" t="s">
        <v>85</v>
      </c>
      <c r="D59" s="28" t="s">
        <v>86</v>
      </c>
      <c r="E59" s="5" t="s">
        <v>163</v>
      </c>
      <c r="F59" s="29">
        <v>41407</v>
      </c>
      <c r="G59" s="6" t="s">
        <v>367</v>
      </c>
      <c r="H59" s="30" t="str">
        <f t="shared" si="2"/>
        <v>3702087173</v>
      </c>
      <c r="I59" s="7" t="s">
        <v>125</v>
      </c>
      <c r="J59" s="8">
        <v>6700000</v>
      </c>
      <c r="K59" s="8">
        <v>670000</v>
      </c>
      <c r="L59" s="9">
        <v>5</v>
      </c>
    </row>
    <row r="60" spans="2:12" ht="21" hidden="1" customHeight="1" x14ac:dyDescent="0.2">
      <c r="B60" s="4">
        <f t="shared" si="1"/>
        <v>38</v>
      </c>
      <c r="C60" s="28" t="s">
        <v>85</v>
      </c>
      <c r="D60" s="28" t="s">
        <v>86</v>
      </c>
      <c r="E60" s="5" t="s">
        <v>164</v>
      </c>
      <c r="F60" s="29">
        <v>41411</v>
      </c>
      <c r="G60" s="6" t="s">
        <v>350</v>
      </c>
      <c r="H60" s="30" t="str">
        <f t="shared" si="2"/>
        <v>0305002280-001</v>
      </c>
      <c r="I60" s="7" t="s">
        <v>125</v>
      </c>
      <c r="J60" s="8">
        <v>16281960</v>
      </c>
      <c r="K60" s="8">
        <v>1628196</v>
      </c>
      <c r="L60" s="9">
        <v>5</v>
      </c>
    </row>
    <row r="61" spans="2:12" ht="21" hidden="1" customHeight="1" x14ac:dyDescent="0.2">
      <c r="B61" s="4">
        <f t="shared" si="1"/>
        <v>39</v>
      </c>
      <c r="C61" s="28" t="s">
        <v>85</v>
      </c>
      <c r="D61" s="28" t="s">
        <v>86</v>
      </c>
      <c r="E61" s="5" t="s">
        <v>166</v>
      </c>
      <c r="F61" s="29">
        <v>41425</v>
      </c>
      <c r="G61" s="6" t="s">
        <v>367</v>
      </c>
      <c r="H61" s="30" t="str">
        <f t="shared" si="2"/>
        <v>3702087173</v>
      </c>
      <c r="I61" s="7" t="s">
        <v>125</v>
      </c>
      <c r="J61" s="8">
        <v>17150000</v>
      </c>
      <c r="K61" s="8">
        <v>1715000</v>
      </c>
      <c r="L61" s="9">
        <v>5</v>
      </c>
    </row>
    <row r="62" spans="2:12" ht="21" hidden="1" customHeight="1" x14ac:dyDescent="0.2">
      <c r="B62" s="4">
        <f t="shared" si="1"/>
        <v>40</v>
      </c>
      <c r="C62" s="28" t="s">
        <v>85</v>
      </c>
      <c r="D62" s="28" t="s">
        <v>86</v>
      </c>
      <c r="E62" s="5" t="s">
        <v>167</v>
      </c>
      <c r="F62" s="29">
        <v>41425</v>
      </c>
      <c r="G62" s="6" t="s">
        <v>367</v>
      </c>
      <c r="H62" s="30" t="str">
        <f t="shared" si="2"/>
        <v>3702087173</v>
      </c>
      <c r="I62" s="7" t="s">
        <v>125</v>
      </c>
      <c r="J62" s="8">
        <v>9920000</v>
      </c>
      <c r="K62" s="8">
        <v>992000</v>
      </c>
      <c r="L62" s="9">
        <v>5</v>
      </c>
    </row>
    <row r="63" spans="2:12" ht="21" hidden="1" customHeight="1" x14ac:dyDescent="0.2">
      <c r="B63" s="4">
        <f t="shared" si="1"/>
        <v>41</v>
      </c>
      <c r="C63" s="28" t="s">
        <v>85</v>
      </c>
      <c r="D63" s="28" t="s">
        <v>86</v>
      </c>
      <c r="E63" s="5" t="s">
        <v>168</v>
      </c>
      <c r="F63" s="29">
        <v>41426</v>
      </c>
      <c r="G63" s="6" t="s">
        <v>114</v>
      </c>
      <c r="H63" s="30" t="str">
        <f t="shared" si="2"/>
        <v>0310999127</v>
      </c>
      <c r="I63" s="7" t="s">
        <v>125</v>
      </c>
      <c r="J63" s="8">
        <v>23284260</v>
      </c>
      <c r="K63" s="8">
        <v>2328426</v>
      </c>
      <c r="L63" s="9">
        <v>6</v>
      </c>
    </row>
    <row r="64" spans="2:12" ht="21" hidden="1" customHeight="1" x14ac:dyDescent="0.2">
      <c r="B64" s="4">
        <f t="shared" si="1"/>
        <v>42</v>
      </c>
      <c r="C64" s="28" t="s">
        <v>85</v>
      </c>
      <c r="D64" s="28" t="s">
        <v>86</v>
      </c>
      <c r="E64" s="5" t="s">
        <v>169</v>
      </c>
      <c r="F64" s="29">
        <v>41428</v>
      </c>
      <c r="G64" s="6" t="s">
        <v>383</v>
      </c>
      <c r="H64" s="30" t="str">
        <f t="shared" si="2"/>
        <v>0312173505</v>
      </c>
      <c r="I64" s="7" t="s">
        <v>125</v>
      </c>
      <c r="J64" s="8">
        <v>6096700</v>
      </c>
      <c r="K64" s="8">
        <v>609670</v>
      </c>
      <c r="L64" s="9">
        <v>6</v>
      </c>
    </row>
    <row r="65" spans="2:12" ht="21" hidden="1" customHeight="1" x14ac:dyDescent="0.2">
      <c r="B65" s="4">
        <f t="shared" si="1"/>
        <v>43</v>
      </c>
      <c r="C65" s="28" t="s">
        <v>85</v>
      </c>
      <c r="D65" s="28" t="s">
        <v>86</v>
      </c>
      <c r="E65" s="5" t="s">
        <v>170</v>
      </c>
      <c r="F65" s="29">
        <v>41429</v>
      </c>
      <c r="G65" s="6" t="s">
        <v>383</v>
      </c>
      <c r="H65" s="30" t="str">
        <f t="shared" si="2"/>
        <v>0312173505</v>
      </c>
      <c r="I65" s="7" t="s">
        <v>125</v>
      </c>
      <c r="J65" s="8">
        <v>16483270</v>
      </c>
      <c r="K65" s="8">
        <v>1648327</v>
      </c>
      <c r="L65" s="9">
        <v>6</v>
      </c>
    </row>
    <row r="66" spans="2:12" ht="21" hidden="1" customHeight="1" x14ac:dyDescent="0.2">
      <c r="B66" s="4">
        <f t="shared" si="1"/>
        <v>44</v>
      </c>
      <c r="C66" s="28" t="s">
        <v>85</v>
      </c>
      <c r="D66" s="28" t="s">
        <v>86</v>
      </c>
      <c r="E66" s="5" t="s">
        <v>171</v>
      </c>
      <c r="F66" s="29">
        <v>41430</v>
      </c>
      <c r="G66" s="6" t="s">
        <v>350</v>
      </c>
      <c r="H66" s="30" t="str">
        <f t="shared" si="2"/>
        <v>0305002280-001</v>
      </c>
      <c r="I66" s="7" t="s">
        <v>125</v>
      </c>
      <c r="J66" s="8">
        <v>16777814</v>
      </c>
      <c r="K66" s="8">
        <v>1677781</v>
      </c>
      <c r="L66" s="9">
        <v>6</v>
      </c>
    </row>
    <row r="67" spans="2:12" ht="21" hidden="1" customHeight="1" x14ac:dyDescent="0.2">
      <c r="B67" s="4">
        <f t="shared" si="1"/>
        <v>45</v>
      </c>
      <c r="C67" s="28" t="s">
        <v>85</v>
      </c>
      <c r="D67" s="28" t="s">
        <v>86</v>
      </c>
      <c r="E67" s="5" t="s">
        <v>172</v>
      </c>
      <c r="F67" s="29">
        <v>41431</v>
      </c>
      <c r="G67" s="6" t="s">
        <v>350</v>
      </c>
      <c r="H67" s="30" t="str">
        <f t="shared" si="2"/>
        <v>0305002280-001</v>
      </c>
      <c r="I67" s="7" t="s">
        <v>125</v>
      </c>
      <c r="J67" s="8">
        <v>6103317</v>
      </c>
      <c r="K67" s="8">
        <v>610332</v>
      </c>
      <c r="L67" s="9">
        <v>6</v>
      </c>
    </row>
    <row r="68" spans="2:12" ht="21" hidden="1" customHeight="1" x14ac:dyDescent="0.2">
      <c r="B68" s="4">
        <f t="shared" si="1"/>
        <v>46</v>
      </c>
      <c r="C68" s="28" t="s">
        <v>85</v>
      </c>
      <c r="D68" s="28" t="s">
        <v>86</v>
      </c>
      <c r="E68" s="5" t="s">
        <v>173</v>
      </c>
      <c r="F68" s="29">
        <v>41437</v>
      </c>
      <c r="G68" s="6" t="s">
        <v>350</v>
      </c>
      <c r="H68" s="30" t="str">
        <f t="shared" si="2"/>
        <v>0305002280-001</v>
      </c>
      <c r="I68" s="7" t="s">
        <v>125</v>
      </c>
      <c r="J68" s="8">
        <v>29848000</v>
      </c>
      <c r="K68" s="8">
        <v>2984800</v>
      </c>
      <c r="L68" s="9">
        <v>6</v>
      </c>
    </row>
    <row r="69" spans="2:12" ht="21" hidden="1" customHeight="1" x14ac:dyDescent="0.2">
      <c r="B69" s="4">
        <f t="shared" si="1"/>
        <v>47</v>
      </c>
      <c r="C69" s="28" t="s">
        <v>85</v>
      </c>
      <c r="D69" s="28" t="s">
        <v>86</v>
      </c>
      <c r="E69" s="5" t="s">
        <v>174</v>
      </c>
      <c r="F69" s="29">
        <v>41444</v>
      </c>
      <c r="G69" s="6" t="s">
        <v>350</v>
      </c>
      <c r="H69" s="30" t="str">
        <f t="shared" si="2"/>
        <v>0305002280-001</v>
      </c>
      <c r="I69" s="7" t="s">
        <v>125</v>
      </c>
      <c r="J69" s="8">
        <v>19350000</v>
      </c>
      <c r="K69" s="8">
        <v>1935000</v>
      </c>
      <c r="L69" s="9">
        <v>6</v>
      </c>
    </row>
    <row r="70" spans="2:12" ht="21" hidden="1" customHeight="1" x14ac:dyDescent="0.2">
      <c r="B70" s="4">
        <f t="shared" si="1"/>
        <v>48</v>
      </c>
      <c r="C70" s="28" t="s">
        <v>85</v>
      </c>
      <c r="D70" s="28" t="s">
        <v>86</v>
      </c>
      <c r="E70" s="5" t="s">
        <v>175</v>
      </c>
      <c r="F70" s="29">
        <v>41445</v>
      </c>
      <c r="G70" s="6" t="s">
        <v>369</v>
      </c>
      <c r="H70" s="30" t="str">
        <f t="shared" si="2"/>
        <v>3702012883</v>
      </c>
      <c r="I70" s="7" t="s">
        <v>125</v>
      </c>
      <c r="J70" s="8">
        <v>3906000</v>
      </c>
      <c r="K70" s="8">
        <v>390600</v>
      </c>
      <c r="L70" s="9">
        <v>6</v>
      </c>
    </row>
    <row r="71" spans="2:12" ht="21" hidden="1" customHeight="1" x14ac:dyDescent="0.2">
      <c r="B71" s="4">
        <f t="shared" si="1"/>
        <v>49</v>
      </c>
      <c r="C71" s="28" t="s">
        <v>85</v>
      </c>
      <c r="D71" s="28" t="s">
        <v>86</v>
      </c>
      <c r="E71" s="5" t="s">
        <v>176</v>
      </c>
      <c r="F71" s="29">
        <v>41449</v>
      </c>
      <c r="G71" s="6" t="s">
        <v>371</v>
      </c>
      <c r="H71" s="30" t="str">
        <f t="shared" si="2"/>
        <v>3701201729</v>
      </c>
      <c r="I71" s="7" t="s">
        <v>125</v>
      </c>
      <c r="J71" s="8">
        <v>5858000</v>
      </c>
      <c r="K71" s="8">
        <v>585800</v>
      </c>
      <c r="L71" s="9">
        <v>6</v>
      </c>
    </row>
    <row r="72" spans="2:12" ht="21" hidden="1" customHeight="1" x14ac:dyDescent="0.2">
      <c r="B72" s="4">
        <f t="shared" si="1"/>
        <v>50</v>
      </c>
      <c r="C72" s="28" t="s">
        <v>85</v>
      </c>
      <c r="D72" s="28" t="s">
        <v>86</v>
      </c>
      <c r="E72" s="5" t="s">
        <v>177</v>
      </c>
      <c r="F72" s="29">
        <v>41451</v>
      </c>
      <c r="G72" s="6" t="s">
        <v>350</v>
      </c>
      <c r="H72" s="30" t="str">
        <f t="shared" si="2"/>
        <v>0305002280-001</v>
      </c>
      <c r="I72" s="7" t="s">
        <v>125</v>
      </c>
      <c r="J72" s="8">
        <v>7527600</v>
      </c>
      <c r="K72" s="8">
        <v>752760</v>
      </c>
      <c r="L72" s="9">
        <v>6</v>
      </c>
    </row>
    <row r="73" spans="2:12" ht="21" hidden="1" customHeight="1" x14ac:dyDescent="0.2">
      <c r="B73" s="4">
        <f t="shared" si="1"/>
        <v>51</v>
      </c>
      <c r="C73" s="28" t="s">
        <v>85</v>
      </c>
      <c r="D73" s="28" t="s">
        <v>86</v>
      </c>
      <c r="E73" s="5" t="s">
        <v>178</v>
      </c>
      <c r="F73" s="29">
        <v>41452</v>
      </c>
      <c r="G73" s="6" t="s">
        <v>350</v>
      </c>
      <c r="H73" s="30" t="str">
        <f t="shared" si="2"/>
        <v>0305002280-001</v>
      </c>
      <c r="I73" s="7" t="s">
        <v>125</v>
      </c>
      <c r="J73" s="8">
        <v>15804586</v>
      </c>
      <c r="K73" s="8">
        <v>1580459</v>
      </c>
      <c r="L73" s="9">
        <v>6</v>
      </c>
    </row>
    <row r="74" spans="2:12" ht="21" hidden="1" customHeight="1" x14ac:dyDescent="0.2">
      <c r="B74" s="4">
        <f t="shared" si="1"/>
        <v>52</v>
      </c>
      <c r="C74" s="28" t="s">
        <v>85</v>
      </c>
      <c r="D74" s="28" t="s">
        <v>86</v>
      </c>
      <c r="E74" s="5" t="s">
        <v>180</v>
      </c>
      <c r="F74" s="29">
        <v>41457</v>
      </c>
      <c r="G74" s="6" t="s">
        <v>350</v>
      </c>
      <c r="H74" s="30" t="str">
        <f t="shared" si="2"/>
        <v>0305002280-001</v>
      </c>
      <c r="I74" s="7" t="s">
        <v>125</v>
      </c>
      <c r="J74" s="8">
        <v>18151028</v>
      </c>
      <c r="K74" s="8">
        <v>1815102</v>
      </c>
      <c r="L74" s="9">
        <v>7</v>
      </c>
    </row>
    <row r="75" spans="2:12" ht="21" hidden="1" customHeight="1" x14ac:dyDescent="0.2">
      <c r="B75" s="4">
        <f t="shared" si="1"/>
        <v>53</v>
      </c>
      <c r="C75" s="28" t="s">
        <v>85</v>
      </c>
      <c r="D75" s="28" t="s">
        <v>86</v>
      </c>
      <c r="E75" s="5" t="s">
        <v>181</v>
      </c>
      <c r="F75" s="29">
        <v>41458</v>
      </c>
      <c r="G75" s="6" t="s">
        <v>350</v>
      </c>
      <c r="H75" s="30" t="str">
        <f t="shared" si="2"/>
        <v>0305002280-001</v>
      </c>
      <c r="I75" s="7" t="s">
        <v>125</v>
      </c>
      <c r="J75" s="8">
        <v>2702019</v>
      </c>
      <c r="K75" s="8">
        <v>270201</v>
      </c>
      <c r="L75" s="9">
        <v>7</v>
      </c>
    </row>
    <row r="76" spans="2:12" ht="21" hidden="1" customHeight="1" x14ac:dyDescent="0.2">
      <c r="B76" s="4">
        <f t="shared" si="1"/>
        <v>54</v>
      </c>
      <c r="C76" s="28" t="s">
        <v>85</v>
      </c>
      <c r="D76" s="28" t="s">
        <v>86</v>
      </c>
      <c r="E76" s="5" t="s">
        <v>182</v>
      </c>
      <c r="F76" s="29">
        <v>41459</v>
      </c>
      <c r="G76" s="6" t="s">
        <v>363</v>
      </c>
      <c r="H76" s="30" t="str">
        <f t="shared" si="2"/>
        <v>3700339499</v>
      </c>
      <c r="I76" s="7" t="s">
        <v>125</v>
      </c>
      <c r="J76" s="8">
        <v>2400000</v>
      </c>
      <c r="K76" s="8">
        <v>240000</v>
      </c>
      <c r="L76" s="9">
        <v>7</v>
      </c>
    </row>
    <row r="77" spans="2:12" ht="21" hidden="1" customHeight="1" x14ac:dyDescent="0.2">
      <c r="B77" s="4">
        <f t="shared" si="1"/>
        <v>55</v>
      </c>
      <c r="C77" s="28" t="s">
        <v>85</v>
      </c>
      <c r="D77" s="28" t="s">
        <v>86</v>
      </c>
      <c r="E77" s="5" t="s">
        <v>183</v>
      </c>
      <c r="F77" s="29">
        <v>41470</v>
      </c>
      <c r="G77" s="6" t="s">
        <v>369</v>
      </c>
      <c r="H77" s="30" t="str">
        <f t="shared" si="2"/>
        <v>3702012883</v>
      </c>
      <c r="I77" s="7" t="s">
        <v>125</v>
      </c>
      <c r="J77" s="8">
        <v>1932900</v>
      </c>
      <c r="K77" s="8">
        <v>193290</v>
      </c>
      <c r="L77" s="9">
        <v>7</v>
      </c>
    </row>
    <row r="78" spans="2:12" ht="21" hidden="1" customHeight="1" x14ac:dyDescent="0.2">
      <c r="B78" s="4">
        <f t="shared" si="1"/>
        <v>56</v>
      </c>
      <c r="C78" s="28" t="s">
        <v>85</v>
      </c>
      <c r="D78" s="28" t="s">
        <v>86</v>
      </c>
      <c r="E78" s="5" t="s">
        <v>184</v>
      </c>
      <c r="F78" s="29">
        <v>41470</v>
      </c>
      <c r="G78" s="6" t="s">
        <v>112</v>
      </c>
      <c r="H78" s="30" t="str">
        <f t="shared" si="2"/>
        <v>3701738908</v>
      </c>
      <c r="I78" s="7" t="s">
        <v>125</v>
      </c>
      <c r="J78" s="8">
        <v>4969660</v>
      </c>
      <c r="K78" s="8">
        <v>496966</v>
      </c>
      <c r="L78" s="9">
        <v>7</v>
      </c>
    </row>
    <row r="79" spans="2:12" ht="21" hidden="1" customHeight="1" x14ac:dyDescent="0.2">
      <c r="B79" s="4">
        <f t="shared" si="1"/>
        <v>57</v>
      </c>
      <c r="C79" s="28" t="s">
        <v>85</v>
      </c>
      <c r="D79" s="28" t="s">
        <v>86</v>
      </c>
      <c r="E79" s="5" t="s">
        <v>185</v>
      </c>
      <c r="F79" s="29">
        <v>41471</v>
      </c>
      <c r="G79" s="6" t="s">
        <v>118</v>
      </c>
      <c r="H79" s="30" t="str">
        <f t="shared" si="2"/>
        <v>3602617980</v>
      </c>
      <c r="I79" s="7" t="s">
        <v>125</v>
      </c>
      <c r="J79" s="8">
        <v>7767100</v>
      </c>
      <c r="K79" s="8">
        <v>776710</v>
      </c>
      <c r="L79" s="9">
        <v>7</v>
      </c>
    </row>
    <row r="80" spans="2:12" ht="21" hidden="1" customHeight="1" x14ac:dyDescent="0.2">
      <c r="B80" s="4">
        <f t="shared" si="1"/>
        <v>58</v>
      </c>
      <c r="C80" s="28" t="s">
        <v>85</v>
      </c>
      <c r="D80" s="28" t="s">
        <v>86</v>
      </c>
      <c r="E80" s="5" t="s">
        <v>186</v>
      </c>
      <c r="F80" s="29">
        <v>41471</v>
      </c>
      <c r="G80" s="6" t="s">
        <v>114</v>
      </c>
      <c r="H80" s="30" t="str">
        <f t="shared" si="2"/>
        <v>0310999127</v>
      </c>
      <c r="I80" s="7" t="s">
        <v>125</v>
      </c>
      <c r="J80" s="8">
        <v>21176400</v>
      </c>
      <c r="K80" s="8">
        <v>2117640</v>
      </c>
      <c r="L80" s="9">
        <v>7</v>
      </c>
    </row>
    <row r="81" spans="2:12" ht="21" hidden="1" customHeight="1" x14ac:dyDescent="0.2">
      <c r="B81" s="4">
        <f t="shared" si="1"/>
        <v>59</v>
      </c>
      <c r="C81" s="28" t="s">
        <v>85</v>
      </c>
      <c r="D81" s="28" t="s">
        <v>86</v>
      </c>
      <c r="E81" s="5" t="s">
        <v>187</v>
      </c>
      <c r="F81" s="29">
        <v>41471</v>
      </c>
      <c r="G81" s="6" t="s">
        <v>367</v>
      </c>
      <c r="H81" s="30" t="str">
        <f t="shared" si="2"/>
        <v>3702087173</v>
      </c>
      <c r="I81" s="7" t="s">
        <v>125</v>
      </c>
      <c r="J81" s="8">
        <v>22340000</v>
      </c>
      <c r="K81" s="8">
        <v>2234000</v>
      </c>
      <c r="L81" s="9">
        <v>7</v>
      </c>
    </row>
    <row r="82" spans="2:12" ht="21" hidden="1" customHeight="1" x14ac:dyDescent="0.2">
      <c r="B82" s="4">
        <f t="shared" si="1"/>
        <v>60</v>
      </c>
      <c r="C82" s="28" t="s">
        <v>85</v>
      </c>
      <c r="D82" s="28" t="s">
        <v>86</v>
      </c>
      <c r="E82" s="5" t="s">
        <v>188</v>
      </c>
      <c r="F82" s="29">
        <v>41477</v>
      </c>
      <c r="G82" s="6" t="s">
        <v>350</v>
      </c>
      <c r="H82" s="30" t="str">
        <f t="shared" si="2"/>
        <v>0305002280-001</v>
      </c>
      <c r="I82" s="7" t="s">
        <v>125</v>
      </c>
      <c r="J82" s="8">
        <v>41892240</v>
      </c>
      <c r="K82" s="8">
        <v>4189224</v>
      </c>
      <c r="L82" s="9">
        <v>7</v>
      </c>
    </row>
    <row r="83" spans="2:12" ht="21" hidden="1" customHeight="1" x14ac:dyDescent="0.2">
      <c r="B83" s="4">
        <f t="shared" si="1"/>
        <v>61</v>
      </c>
      <c r="C83" s="28" t="s">
        <v>85</v>
      </c>
      <c r="D83" s="28" t="s">
        <v>86</v>
      </c>
      <c r="E83" s="5" t="s">
        <v>189</v>
      </c>
      <c r="F83" s="29">
        <v>41478</v>
      </c>
      <c r="G83" s="6" t="s">
        <v>372</v>
      </c>
      <c r="H83" s="30" t="str">
        <f t="shared" si="2"/>
        <v>3701828703</v>
      </c>
      <c r="I83" s="7" t="s">
        <v>125</v>
      </c>
      <c r="J83" s="8">
        <v>3475000</v>
      </c>
      <c r="K83" s="8">
        <v>347500</v>
      </c>
      <c r="L83" s="9">
        <v>7</v>
      </c>
    </row>
    <row r="84" spans="2:12" ht="21" hidden="1" customHeight="1" x14ac:dyDescent="0.2">
      <c r="B84" s="4">
        <f t="shared" si="1"/>
        <v>62</v>
      </c>
      <c r="C84" s="28" t="s">
        <v>85</v>
      </c>
      <c r="D84" s="28" t="s">
        <v>86</v>
      </c>
      <c r="E84" s="5" t="s">
        <v>190</v>
      </c>
      <c r="F84" s="29">
        <v>41478</v>
      </c>
      <c r="G84" s="6" t="s">
        <v>367</v>
      </c>
      <c r="H84" s="30" t="str">
        <f t="shared" si="2"/>
        <v>3702087173</v>
      </c>
      <c r="I84" s="7" t="s">
        <v>125</v>
      </c>
      <c r="J84" s="8">
        <v>7497600</v>
      </c>
      <c r="K84" s="8">
        <v>749760</v>
      </c>
      <c r="L84" s="9">
        <v>7</v>
      </c>
    </row>
    <row r="85" spans="2:12" ht="21" hidden="1" customHeight="1" x14ac:dyDescent="0.2">
      <c r="B85" s="4">
        <f t="shared" si="1"/>
        <v>63</v>
      </c>
      <c r="C85" s="28" t="s">
        <v>85</v>
      </c>
      <c r="D85" s="28" t="s">
        <v>86</v>
      </c>
      <c r="E85" s="5" t="s">
        <v>191</v>
      </c>
      <c r="F85" s="29">
        <v>41479</v>
      </c>
      <c r="G85" s="6" t="s">
        <v>367</v>
      </c>
      <c r="H85" s="30" t="str">
        <f t="shared" si="2"/>
        <v>3702087173</v>
      </c>
      <c r="I85" s="7" t="s">
        <v>125</v>
      </c>
      <c r="J85" s="8">
        <v>2002820</v>
      </c>
      <c r="K85" s="8">
        <v>200282</v>
      </c>
      <c r="L85" s="9">
        <v>7</v>
      </c>
    </row>
    <row r="86" spans="2:12" ht="21" hidden="1" customHeight="1" x14ac:dyDescent="0.2">
      <c r="B86" s="4">
        <f t="shared" si="1"/>
        <v>64</v>
      </c>
      <c r="C86" s="28" t="s">
        <v>85</v>
      </c>
      <c r="D86" s="28" t="s">
        <v>86</v>
      </c>
      <c r="E86" s="5" t="s">
        <v>192</v>
      </c>
      <c r="F86" s="29">
        <v>41487</v>
      </c>
      <c r="G86" s="6" t="s">
        <v>352</v>
      </c>
      <c r="H86" s="30" t="str">
        <f t="shared" si="2"/>
        <v>0305135273</v>
      </c>
      <c r="I86" s="7" t="s">
        <v>125</v>
      </c>
      <c r="J86" s="8">
        <v>13225340</v>
      </c>
      <c r="K86" s="8">
        <v>1322534</v>
      </c>
      <c r="L86" s="9">
        <v>8</v>
      </c>
    </row>
    <row r="87" spans="2:12" ht="21" hidden="1" customHeight="1" x14ac:dyDescent="0.2">
      <c r="B87" s="4">
        <f t="shared" si="1"/>
        <v>65</v>
      </c>
      <c r="C87" s="28" t="s">
        <v>85</v>
      </c>
      <c r="D87" s="28" t="s">
        <v>86</v>
      </c>
      <c r="E87" s="5" t="s">
        <v>193</v>
      </c>
      <c r="F87" s="29">
        <v>41487</v>
      </c>
      <c r="G87" s="6" t="s">
        <v>352</v>
      </c>
      <c r="H87" s="30" t="str">
        <f t="shared" si="2"/>
        <v>0305135273</v>
      </c>
      <c r="I87" s="7" t="s">
        <v>125</v>
      </c>
      <c r="J87" s="8">
        <v>7614900</v>
      </c>
      <c r="K87" s="8">
        <v>761490</v>
      </c>
      <c r="L87" s="9">
        <v>8</v>
      </c>
    </row>
    <row r="88" spans="2:12" ht="21" hidden="1" customHeight="1" x14ac:dyDescent="0.2">
      <c r="B88" s="4">
        <f t="shared" ref="B88:B136" si="3">IF(G88&lt;&gt;"",ROW()-22,"")</f>
        <v>66</v>
      </c>
      <c r="C88" s="28" t="s">
        <v>85</v>
      </c>
      <c r="D88" s="28" t="s">
        <v>86</v>
      </c>
      <c r="E88" s="5" t="s">
        <v>385</v>
      </c>
      <c r="F88" s="29">
        <v>41499</v>
      </c>
      <c r="G88" s="6" t="s">
        <v>367</v>
      </c>
      <c r="H88" s="30" t="str">
        <f t="shared" si="2"/>
        <v>3702087173</v>
      </c>
      <c r="I88" s="7" t="s">
        <v>125</v>
      </c>
      <c r="J88" s="8">
        <v>17171040</v>
      </c>
      <c r="K88" s="8">
        <v>1717104</v>
      </c>
      <c r="L88" s="9">
        <v>8</v>
      </c>
    </row>
    <row r="89" spans="2:12" ht="21" hidden="1" customHeight="1" x14ac:dyDescent="0.2">
      <c r="B89" s="4">
        <f t="shared" si="3"/>
        <v>67</v>
      </c>
      <c r="C89" s="28" t="s">
        <v>85</v>
      </c>
      <c r="D89" s="28" t="s">
        <v>86</v>
      </c>
      <c r="E89" s="5" t="s">
        <v>386</v>
      </c>
      <c r="F89" s="29">
        <v>41499</v>
      </c>
      <c r="G89" s="6" t="s">
        <v>381</v>
      </c>
      <c r="H89" s="30" t="str">
        <f t="shared" si="2"/>
        <v>0310257252</v>
      </c>
      <c r="I89" s="7" t="s">
        <v>125</v>
      </c>
      <c r="J89" s="8">
        <v>7300000</v>
      </c>
      <c r="K89" s="8">
        <v>730000</v>
      </c>
      <c r="L89" s="9">
        <v>8</v>
      </c>
    </row>
    <row r="90" spans="2:12" ht="21" hidden="1" customHeight="1" x14ac:dyDescent="0.2">
      <c r="B90" s="4">
        <f t="shared" si="3"/>
        <v>68</v>
      </c>
      <c r="C90" s="28" t="s">
        <v>85</v>
      </c>
      <c r="D90" s="28" t="s">
        <v>86</v>
      </c>
      <c r="E90" s="5" t="s">
        <v>387</v>
      </c>
      <c r="F90" s="29">
        <v>41507</v>
      </c>
      <c r="G90" s="6" t="s">
        <v>350</v>
      </c>
      <c r="H90" s="30" t="str">
        <f t="shared" si="2"/>
        <v>0305002280-001</v>
      </c>
      <c r="I90" s="7" t="s">
        <v>125</v>
      </c>
      <c r="J90" s="8">
        <v>11271280</v>
      </c>
      <c r="K90" s="8">
        <v>1127128</v>
      </c>
      <c r="L90" s="9">
        <v>8</v>
      </c>
    </row>
    <row r="91" spans="2:12" ht="21" hidden="1" customHeight="1" x14ac:dyDescent="0.2">
      <c r="B91" s="4">
        <f t="shared" si="3"/>
        <v>69</v>
      </c>
      <c r="C91" s="28" t="s">
        <v>85</v>
      </c>
      <c r="D91" s="28" t="s">
        <v>86</v>
      </c>
      <c r="E91" s="5" t="s">
        <v>388</v>
      </c>
      <c r="F91" s="29">
        <v>41508</v>
      </c>
      <c r="G91" s="6" t="s">
        <v>367</v>
      </c>
      <c r="H91" s="30" t="str">
        <f t="shared" si="2"/>
        <v>3702087173</v>
      </c>
      <c r="I91" s="7" t="s">
        <v>125</v>
      </c>
      <c r="J91" s="8">
        <v>18324500</v>
      </c>
      <c r="K91" s="8">
        <v>1832450</v>
      </c>
      <c r="L91" s="9">
        <v>8</v>
      </c>
    </row>
    <row r="92" spans="2:12" ht="21" customHeight="1" x14ac:dyDescent="0.2">
      <c r="B92" s="4">
        <f t="shared" si="3"/>
        <v>70</v>
      </c>
      <c r="C92" s="28" t="s">
        <v>85</v>
      </c>
      <c r="D92" s="28" t="s">
        <v>86</v>
      </c>
      <c r="E92" s="5" t="s">
        <v>389</v>
      </c>
      <c r="F92" s="29">
        <v>41526</v>
      </c>
      <c r="G92" s="6" t="s">
        <v>354</v>
      </c>
      <c r="H92" s="30" t="str">
        <f t="shared" si="2"/>
        <v>0303552514</v>
      </c>
      <c r="I92" s="7" t="s">
        <v>125</v>
      </c>
      <c r="J92" s="8">
        <v>2664000</v>
      </c>
      <c r="K92" s="8">
        <v>266400</v>
      </c>
      <c r="L92" s="9">
        <v>9</v>
      </c>
    </row>
    <row r="93" spans="2:12" ht="21" customHeight="1" x14ac:dyDescent="0.2">
      <c r="B93" s="4">
        <f t="shared" si="3"/>
        <v>71</v>
      </c>
      <c r="C93" s="28" t="s">
        <v>85</v>
      </c>
      <c r="D93" s="28" t="s">
        <v>86</v>
      </c>
      <c r="E93" s="5" t="s">
        <v>270</v>
      </c>
      <c r="F93" s="29">
        <v>41527</v>
      </c>
      <c r="G93" s="6" t="s">
        <v>112</v>
      </c>
      <c r="H93" s="30" t="str">
        <f t="shared" si="2"/>
        <v>3701738908</v>
      </c>
      <c r="I93" s="7" t="s">
        <v>125</v>
      </c>
      <c r="J93" s="8">
        <v>6570085</v>
      </c>
      <c r="K93" s="8">
        <v>657008</v>
      </c>
      <c r="L93" s="9">
        <v>9</v>
      </c>
    </row>
    <row r="94" spans="2:12" ht="21" customHeight="1" x14ac:dyDescent="0.2">
      <c r="B94" s="4">
        <f t="shared" si="3"/>
        <v>72</v>
      </c>
      <c r="C94" s="28" t="s">
        <v>85</v>
      </c>
      <c r="D94" s="28" t="s">
        <v>86</v>
      </c>
      <c r="E94" s="5" t="s">
        <v>390</v>
      </c>
      <c r="F94" s="29">
        <v>41534</v>
      </c>
      <c r="G94" s="6" t="s">
        <v>350</v>
      </c>
      <c r="H94" s="30" t="str">
        <f t="shared" si="2"/>
        <v>0305002280-001</v>
      </c>
      <c r="I94" s="7" t="s">
        <v>125</v>
      </c>
      <c r="J94" s="8">
        <v>13675000</v>
      </c>
      <c r="K94" s="8">
        <v>1367500</v>
      </c>
      <c r="L94" s="9">
        <v>9</v>
      </c>
    </row>
    <row r="95" spans="2:12" ht="21" customHeight="1" x14ac:dyDescent="0.2">
      <c r="B95" s="4">
        <f t="shared" si="3"/>
        <v>73</v>
      </c>
      <c r="C95" s="28" t="s">
        <v>85</v>
      </c>
      <c r="D95" s="28" t="s">
        <v>86</v>
      </c>
      <c r="E95" s="5" t="s">
        <v>391</v>
      </c>
      <c r="F95" s="29">
        <v>41535</v>
      </c>
      <c r="G95" s="6" t="s">
        <v>383</v>
      </c>
      <c r="H95" s="30" t="str">
        <f t="shared" si="2"/>
        <v>0312173505</v>
      </c>
      <c r="I95" s="7" t="s">
        <v>125</v>
      </c>
      <c r="J95" s="8">
        <v>16720000</v>
      </c>
      <c r="K95" s="8">
        <v>1672000</v>
      </c>
      <c r="L95" s="9">
        <v>9</v>
      </c>
    </row>
    <row r="96" spans="2:12" ht="21" customHeight="1" x14ac:dyDescent="0.2">
      <c r="B96" s="4">
        <f t="shared" si="3"/>
        <v>74</v>
      </c>
      <c r="C96" s="28" t="s">
        <v>85</v>
      </c>
      <c r="D96" s="28" t="s">
        <v>86</v>
      </c>
      <c r="E96" s="5" t="s">
        <v>271</v>
      </c>
      <c r="F96" s="29">
        <v>41535</v>
      </c>
      <c r="G96" s="6" t="s">
        <v>350</v>
      </c>
      <c r="H96" s="30" t="str">
        <f t="shared" si="2"/>
        <v>0305002280-001</v>
      </c>
      <c r="I96" s="7" t="s">
        <v>125</v>
      </c>
      <c r="J96" s="8">
        <v>47283610</v>
      </c>
      <c r="K96" s="8">
        <v>4728361</v>
      </c>
      <c r="L96" s="9">
        <v>9</v>
      </c>
    </row>
    <row r="97" spans="2:12" ht="21" customHeight="1" x14ac:dyDescent="0.2">
      <c r="B97" s="4">
        <f t="shared" si="3"/>
        <v>75</v>
      </c>
      <c r="C97" s="28" t="s">
        <v>85</v>
      </c>
      <c r="D97" s="28" t="s">
        <v>86</v>
      </c>
      <c r="E97" s="5" t="s">
        <v>392</v>
      </c>
      <c r="F97" s="29">
        <v>41536</v>
      </c>
      <c r="G97" s="6" t="s">
        <v>371</v>
      </c>
      <c r="H97" s="30" t="str">
        <f t="shared" si="2"/>
        <v>3701201729</v>
      </c>
      <c r="I97" s="7" t="s">
        <v>125</v>
      </c>
      <c r="J97" s="8">
        <v>5858000</v>
      </c>
      <c r="K97" s="8">
        <v>585800</v>
      </c>
      <c r="L97" s="9">
        <v>9</v>
      </c>
    </row>
    <row r="98" spans="2:12" ht="21" customHeight="1" x14ac:dyDescent="0.2">
      <c r="B98" s="4">
        <f t="shared" si="3"/>
        <v>76</v>
      </c>
      <c r="C98" s="28" t="s">
        <v>85</v>
      </c>
      <c r="D98" s="28" t="s">
        <v>86</v>
      </c>
      <c r="E98" s="5" t="s">
        <v>393</v>
      </c>
      <c r="F98" s="29">
        <v>41536</v>
      </c>
      <c r="G98" s="6" t="s">
        <v>367</v>
      </c>
      <c r="H98" s="30" t="str">
        <f t="shared" si="2"/>
        <v>3702087173</v>
      </c>
      <c r="I98" s="7" t="s">
        <v>125</v>
      </c>
      <c r="J98" s="8">
        <v>28432675</v>
      </c>
      <c r="K98" s="8">
        <v>2843267</v>
      </c>
      <c r="L98" s="9">
        <v>9</v>
      </c>
    </row>
    <row r="99" spans="2:12" ht="21" customHeight="1" x14ac:dyDescent="0.2">
      <c r="B99" s="4">
        <f t="shared" si="3"/>
        <v>77</v>
      </c>
      <c r="C99" s="28" t="s">
        <v>85</v>
      </c>
      <c r="D99" s="28" t="s">
        <v>86</v>
      </c>
      <c r="E99" s="5" t="s">
        <v>394</v>
      </c>
      <c r="F99" s="29">
        <v>41537</v>
      </c>
      <c r="G99" s="6" t="s">
        <v>367</v>
      </c>
      <c r="H99" s="30" t="str">
        <f t="shared" si="2"/>
        <v>3702087173</v>
      </c>
      <c r="I99" s="7" t="s">
        <v>125</v>
      </c>
      <c r="J99" s="8">
        <v>11688200</v>
      </c>
      <c r="K99" s="8">
        <v>1168820</v>
      </c>
      <c r="L99" s="9">
        <v>9</v>
      </c>
    </row>
    <row r="100" spans="2:12" ht="21" customHeight="1" x14ac:dyDescent="0.2">
      <c r="B100" s="4">
        <f t="shared" si="3"/>
        <v>78</v>
      </c>
      <c r="C100" s="28" t="s">
        <v>85</v>
      </c>
      <c r="D100" s="28" t="s">
        <v>86</v>
      </c>
      <c r="E100" s="5" t="s">
        <v>395</v>
      </c>
      <c r="F100" s="29">
        <v>41539</v>
      </c>
      <c r="G100" s="6" t="s">
        <v>367</v>
      </c>
      <c r="H100" s="30" t="str">
        <f t="shared" si="2"/>
        <v>3702087173</v>
      </c>
      <c r="I100" s="7" t="s">
        <v>125</v>
      </c>
      <c r="J100" s="8">
        <v>19524428</v>
      </c>
      <c r="K100" s="8">
        <v>1952442</v>
      </c>
      <c r="L100" s="9">
        <v>9</v>
      </c>
    </row>
    <row r="101" spans="2:12" ht="21" customHeight="1" x14ac:dyDescent="0.2">
      <c r="B101" s="4">
        <f t="shared" si="3"/>
        <v>79</v>
      </c>
      <c r="C101" s="28" t="s">
        <v>85</v>
      </c>
      <c r="D101" s="28" t="s">
        <v>86</v>
      </c>
      <c r="E101" s="5" t="s">
        <v>325</v>
      </c>
      <c r="F101" s="29">
        <v>41540</v>
      </c>
      <c r="G101" s="6" t="s">
        <v>367</v>
      </c>
      <c r="H101" s="30" t="str">
        <f t="shared" si="2"/>
        <v>3702087173</v>
      </c>
      <c r="I101" s="7" t="s">
        <v>125</v>
      </c>
      <c r="J101" s="8">
        <v>12948000</v>
      </c>
      <c r="K101" s="8">
        <v>1294800</v>
      </c>
      <c r="L101" s="9">
        <v>9</v>
      </c>
    </row>
    <row r="102" spans="2:12" ht="21" customHeight="1" x14ac:dyDescent="0.2">
      <c r="B102" s="4">
        <f t="shared" si="3"/>
        <v>80</v>
      </c>
      <c r="C102" s="28" t="s">
        <v>85</v>
      </c>
      <c r="D102" s="28" t="s">
        <v>86</v>
      </c>
      <c r="E102" s="5" t="s">
        <v>396</v>
      </c>
      <c r="F102" s="29">
        <v>41541</v>
      </c>
      <c r="G102" s="6" t="s">
        <v>367</v>
      </c>
      <c r="H102" s="30" t="str">
        <f t="shared" si="2"/>
        <v>3702087173</v>
      </c>
      <c r="I102" s="7" t="s">
        <v>125</v>
      </c>
      <c r="J102" s="8">
        <v>18850600</v>
      </c>
      <c r="K102" s="8">
        <v>1885060</v>
      </c>
      <c r="L102" s="9">
        <v>9</v>
      </c>
    </row>
    <row r="103" spans="2:12" ht="21" customHeight="1" x14ac:dyDescent="0.2">
      <c r="B103" s="4">
        <f t="shared" si="3"/>
        <v>81</v>
      </c>
      <c r="C103" s="28" t="s">
        <v>85</v>
      </c>
      <c r="D103" s="28" t="s">
        <v>86</v>
      </c>
      <c r="E103" s="5" t="s">
        <v>397</v>
      </c>
      <c r="F103" s="29">
        <v>41547</v>
      </c>
      <c r="G103" s="6" t="s">
        <v>365</v>
      </c>
      <c r="H103" s="30" t="str">
        <f t="shared" si="2"/>
        <v>3700663022</v>
      </c>
      <c r="I103" s="7" t="s">
        <v>125</v>
      </c>
      <c r="J103" s="8">
        <v>24450000</v>
      </c>
      <c r="K103" s="8"/>
      <c r="L103" s="9">
        <v>9</v>
      </c>
    </row>
    <row r="104" spans="2:12" ht="21" hidden="1" customHeight="1" x14ac:dyDescent="0.2">
      <c r="B104" s="4">
        <f t="shared" si="3"/>
        <v>82</v>
      </c>
      <c r="C104" s="28" t="s">
        <v>85</v>
      </c>
      <c r="D104" s="28" t="s">
        <v>86</v>
      </c>
      <c r="E104" s="5" t="s">
        <v>398</v>
      </c>
      <c r="F104" s="29">
        <v>41554</v>
      </c>
      <c r="G104" s="6" t="s">
        <v>350</v>
      </c>
      <c r="H104" s="30" t="str">
        <f t="shared" si="2"/>
        <v>0305002280-001</v>
      </c>
      <c r="I104" s="7" t="s">
        <v>125</v>
      </c>
      <c r="J104" s="8">
        <v>9180000</v>
      </c>
      <c r="K104" s="8">
        <v>918000</v>
      </c>
      <c r="L104" s="63" t="s">
        <v>348</v>
      </c>
    </row>
    <row r="105" spans="2:12" ht="21" hidden="1" customHeight="1" x14ac:dyDescent="0.2">
      <c r="B105" s="4">
        <f t="shared" si="3"/>
        <v>83</v>
      </c>
      <c r="C105" s="28" t="s">
        <v>85</v>
      </c>
      <c r="D105" s="28" t="s">
        <v>86</v>
      </c>
      <c r="E105" s="5" t="s">
        <v>399</v>
      </c>
      <c r="F105" s="29">
        <v>41569</v>
      </c>
      <c r="G105" s="6" t="s">
        <v>118</v>
      </c>
      <c r="H105" s="30" t="str">
        <f t="shared" si="2"/>
        <v>3602617980</v>
      </c>
      <c r="I105" s="7" t="s">
        <v>125</v>
      </c>
      <c r="J105" s="8">
        <v>7700000</v>
      </c>
      <c r="K105" s="8">
        <v>770000</v>
      </c>
      <c r="L105" s="63" t="s">
        <v>348</v>
      </c>
    </row>
    <row r="106" spans="2:12" ht="21" hidden="1" customHeight="1" x14ac:dyDescent="0.2">
      <c r="B106" s="4">
        <f t="shared" si="3"/>
        <v>84</v>
      </c>
      <c r="C106" s="28" t="s">
        <v>85</v>
      </c>
      <c r="D106" s="28" t="s">
        <v>86</v>
      </c>
      <c r="E106" s="5" t="s">
        <v>400</v>
      </c>
      <c r="F106" s="29">
        <v>41569</v>
      </c>
      <c r="G106" s="6" t="s">
        <v>363</v>
      </c>
      <c r="H106" s="30" t="str">
        <f t="shared" si="2"/>
        <v>3700339499</v>
      </c>
      <c r="I106" s="7" t="s">
        <v>125</v>
      </c>
      <c r="J106" s="8">
        <v>6060000</v>
      </c>
      <c r="K106" s="8">
        <v>606000</v>
      </c>
      <c r="L106" s="63" t="s">
        <v>348</v>
      </c>
    </row>
    <row r="107" spans="2:12" ht="21" hidden="1" customHeight="1" x14ac:dyDescent="0.2">
      <c r="B107" s="4">
        <f t="shared" si="3"/>
        <v>85</v>
      </c>
      <c r="C107" s="28" t="s">
        <v>85</v>
      </c>
      <c r="D107" s="28" t="s">
        <v>86</v>
      </c>
      <c r="E107" s="5" t="s">
        <v>401</v>
      </c>
      <c r="F107" s="29">
        <v>41570</v>
      </c>
      <c r="G107" s="6" t="s">
        <v>350</v>
      </c>
      <c r="H107" s="30" t="str">
        <f t="shared" si="2"/>
        <v>0305002280-001</v>
      </c>
      <c r="I107" s="7" t="s">
        <v>125</v>
      </c>
      <c r="J107" s="8">
        <v>39147400</v>
      </c>
      <c r="K107" s="8">
        <v>3914740</v>
      </c>
      <c r="L107" s="63" t="s">
        <v>348</v>
      </c>
    </row>
    <row r="108" spans="2:12" ht="21" hidden="1" customHeight="1" x14ac:dyDescent="0.2">
      <c r="B108" s="4">
        <f t="shared" si="3"/>
        <v>86</v>
      </c>
      <c r="C108" s="28" t="s">
        <v>85</v>
      </c>
      <c r="D108" s="28" t="s">
        <v>86</v>
      </c>
      <c r="E108" s="5" t="s">
        <v>402</v>
      </c>
      <c r="F108" s="29">
        <v>41577</v>
      </c>
      <c r="G108" s="6" t="s">
        <v>369</v>
      </c>
      <c r="H108" s="30" t="str">
        <f t="shared" si="2"/>
        <v>3702012883</v>
      </c>
      <c r="I108" s="7" t="s">
        <v>125</v>
      </c>
      <c r="J108" s="8">
        <v>8238600</v>
      </c>
      <c r="K108" s="8">
        <v>823860</v>
      </c>
      <c r="L108" s="63" t="s">
        <v>348</v>
      </c>
    </row>
    <row r="109" spans="2:12" ht="21" hidden="1" customHeight="1" x14ac:dyDescent="0.2">
      <c r="B109" s="4">
        <f t="shared" si="3"/>
        <v>87</v>
      </c>
      <c r="C109" s="28" t="s">
        <v>85</v>
      </c>
      <c r="D109" s="28" t="s">
        <v>86</v>
      </c>
      <c r="E109" s="5" t="s">
        <v>274</v>
      </c>
      <c r="F109" s="29">
        <v>41580</v>
      </c>
      <c r="G109" s="6" t="s">
        <v>372</v>
      </c>
      <c r="H109" s="30" t="str">
        <f t="shared" si="2"/>
        <v>3701828703</v>
      </c>
      <c r="I109" s="7" t="s">
        <v>125</v>
      </c>
      <c r="J109" s="8">
        <v>3475000</v>
      </c>
      <c r="K109" s="8">
        <v>347500</v>
      </c>
      <c r="L109" s="63" t="s">
        <v>348</v>
      </c>
    </row>
    <row r="110" spans="2:12" ht="21" hidden="1" customHeight="1" x14ac:dyDescent="0.2">
      <c r="B110" s="4">
        <f t="shared" si="3"/>
        <v>88</v>
      </c>
      <c r="C110" s="28" t="s">
        <v>85</v>
      </c>
      <c r="D110" s="28" t="s">
        <v>86</v>
      </c>
      <c r="E110" s="5" t="s">
        <v>403</v>
      </c>
      <c r="F110" s="29">
        <v>41580</v>
      </c>
      <c r="G110" s="6" t="s">
        <v>356</v>
      </c>
      <c r="H110" s="30" t="str">
        <f t="shared" si="2"/>
        <v>3702209047</v>
      </c>
      <c r="I110" s="7" t="s">
        <v>125</v>
      </c>
      <c r="J110" s="8">
        <v>5365885</v>
      </c>
      <c r="K110" s="8">
        <v>536589</v>
      </c>
      <c r="L110" s="63" t="s">
        <v>348</v>
      </c>
    </row>
    <row r="111" spans="2:12" ht="21" hidden="1" customHeight="1" x14ac:dyDescent="0.2">
      <c r="B111" s="4">
        <f t="shared" si="3"/>
        <v>89</v>
      </c>
      <c r="C111" s="28" t="s">
        <v>85</v>
      </c>
      <c r="D111" s="28" t="s">
        <v>86</v>
      </c>
      <c r="E111" s="5" t="s">
        <v>404</v>
      </c>
      <c r="F111" s="29">
        <v>41587</v>
      </c>
      <c r="G111" s="6" t="s">
        <v>378</v>
      </c>
      <c r="H111" s="30">
        <f t="shared" si="2"/>
        <v>0</v>
      </c>
      <c r="I111" s="7" t="s">
        <v>125</v>
      </c>
      <c r="J111" s="8">
        <v>73970000</v>
      </c>
      <c r="K111" s="8">
        <v>7397000</v>
      </c>
      <c r="L111" s="63" t="s">
        <v>348</v>
      </c>
    </row>
    <row r="112" spans="2:12" ht="21" hidden="1" customHeight="1" x14ac:dyDescent="0.2">
      <c r="B112" s="4">
        <f t="shared" si="3"/>
        <v>90</v>
      </c>
      <c r="C112" s="28" t="s">
        <v>85</v>
      </c>
      <c r="D112" s="28" t="s">
        <v>86</v>
      </c>
      <c r="E112" s="5" t="s">
        <v>405</v>
      </c>
      <c r="F112" s="29">
        <v>41589</v>
      </c>
      <c r="G112" s="6" t="s">
        <v>359</v>
      </c>
      <c r="H112" s="30" t="str">
        <f t="shared" ref="H112:H118" si="4">IF(ISNA(VLOOKUP(G112,DSBR,2,0)),"",VLOOKUP(G112,DSBR,2,0))</f>
        <v>0311195055</v>
      </c>
      <c r="I112" s="7" t="s">
        <v>125</v>
      </c>
      <c r="J112" s="8">
        <v>15904000</v>
      </c>
      <c r="K112" s="8">
        <v>1590400</v>
      </c>
      <c r="L112" s="63" t="s">
        <v>348</v>
      </c>
    </row>
    <row r="113" spans="2:12" ht="21" hidden="1" customHeight="1" x14ac:dyDescent="0.2">
      <c r="B113" s="4">
        <f t="shared" si="3"/>
        <v>91</v>
      </c>
      <c r="C113" s="28" t="s">
        <v>85</v>
      </c>
      <c r="D113" s="28" t="s">
        <v>86</v>
      </c>
      <c r="E113" s="5" t="s">
        <v>406</v>
      </c>
      <c r="F113" s="29">
        <v>41592</v>
      </c>
      <c r="G113" s="6" t="s">
        <v>383</v>
      </c>
      <c r="H113" s="30" t="str">
        <f t="shared" si="4"/>
        <v>0312173505</v>
      </c>
      <c r="I113" s="7" t="s">
        <v>125</v>
      </c>
      <c r="J113" s="8">
        <v>12797600</v>
      </c>
      <c r="K113" s="8">
        <v>1279760</v>
      </c>
      <c r="L113" s="63" t="s">
        <v>348</v>
      </c>
    </row>
    <row r="114" spans="2:12" ht="21" hidden="1" customHeight="1" x14ac:dyDescent="0.2">
      <c r="B114" s="4">
        <f t="shared" si="3"/>
        <v>92</v>
      </c>
      <c r="C114" s="28" t="s">
        <v>85</v>
      </c>
      <c r="D114" s="28" t="s">
        <v>86</v>
      </c>
      <c r="E114" s="5" t="s">
        <v>407</v>
      </c>
      <c r="F114" s="29">
        <v>41598</v>
      </c>
      <c r="G114" s="6" t="s">
        <v>363</v>
      </c>
      <c r="H114" s="30" t="str">
        <f t="shared" si="4"/>
        <v>3700339499</v>
      </c>
      <c r="I114" s="7" t="s">
        <v>125</v>
      </c>
      <c r="J114" s="8">
        <v>6060000</v>
      </c>
      <c r="K114" s="8">
        <v>606000</v>
      </c>
      <c r="L114" s="63" t="s">
        <v>348</v>
      </c>
    </row>
    <row r="115" spans="2:12" ht="21" hidden="1" customHeight="1" x14ac:dyDescent="0.2">
      <c r="B115" s="4">
        <f t="shared" si="3"/>
        <v>93</v>
      </c>
      <c r="C115" s="28" t="s">
        <v>85</v>
      </c>
      <c r="D115" s="28" t="s">
        <v>86</v>
      </c>
      <c r="E115" s="5" t="s">
        <v>408</v>
      </c>
      <c r="F115" s="29">
        <v>41599</v>
      </c>
      <c r="G115" s="6" t="s">
        <v>350</v>
      </c>
      <c r="H115" s="30" t="str">
        <f t="shared" si="4"/>
        <v>0305002280-001</v>
      </c>
      <c r="I115" s="7" t="s">
        <v>125</v>
      </c>
      <c r="J115" s="8">
        <v>9829380</v>
      </c>
      <c r="K115" s="8">
        <v>982938</v>
      </c>
      <c r="L115" s="63" t="s">
        <v>348</v>
      </c>
    </row>
    <row r="116" spans="2:12" ht="21" hidden="1" customHeight="1" x14ac:dyDescent="0.2">
      <c r="B116" s="4">
        <f t="shared" si="3"/>
        <v>94</v>
      </c>
      <c r="C116" s="28" t="s">
        <v>85</v>
      </c>
      <c r="D116" s="28" t="s">
        <v>86</v>
      </c>
      <c r="E116" s="5" t="s">
        <v>409</v>
      </c>
      <c r="F116" s="29">
        <v>41599</v>
      </c>
      <c r="G116" s="6" t="s">
        <v>361</v>
      </c>
      <c r="H116" s="30" t="str">
        <f t="shared" si="4"/>
        <v>3700351457</v>
      </c>
      <c r="I116" s="7" t="s">
        <v>125</v>
      </c>
      <c r="J116" s="8">
        <v>21222000</v>
      </c>
      <c r="K116" s="8">
        <v>2122200</v>
      </c>
      <c r="L116" s="63" t="s">
        <v>348</v>
      </c>
    </row>
    <row r="117" spans="2:12" ht="21" hidden="1" customHeight="1" x14ac:dyDescent="0.2">
      <c r="B117" s="4">
        <f t="shared" si="3"/>
        <v>95</v>
      </c>
      <c r="C117" s="28" t="s">
        <v>85</v>
      </c>
      <c r="D117" s="28" t="s">
        <v>86</v>
      </c>
      <c r="E117" s="5" t="s">
        <v>410</v>
      </c>
      <c r="F117" s="29">
        <v>41605</v>
      </c>
      <c r="G117" s="6" t="s">
        <v>356</v>
      </c>
      <c r="H117" s="30" t="str">
        <f t="shared" si="4"/>
        <v>3702209047</v>
      </c>
      <c r="I117" s="7" t="s">
        <v>125</v>
      </c>
      <c r="J117" s="8">
        <v>3001143</v>
      </c>
      <c r="K117" s="8">
        <v>300115</v>
      </c>
      <c r="L117" s="63" t="s">
        <v>348</v>
      </c>
    </row>
    <row r="118" spans="2:12" ht="21" hidden="1" customHeight="1" x14ac:dyDescent="0.2">
      <c r="B118" s="4">
        <f t="shared" si="3"/>
        <v>96</v>
      </c>
      <c r="C118" s="28" t="s">
        <v>85</v>
      </c>
      <c r="D118" s="28" t="s">
        <v>86</v>
      </c>
      <c r="E118" s="5" t="s">
        <v>411</v>
      </c>
      <c r="F118" s="29">
        <v>41607</v>
      </c>
      <c r="G118" s="6" t="s">
        <v>365</v>
      </c>
      <c r="H118" s="30" t="str">
        <f t="shared" si="4"/>
        <v>3700663022</v>
      </c>
      <c r="I118" s="7" t="s">
        <v>125</v>
      </c>
      <c r="J118" s="8">
        <v>24450000</v>
      </c>
      <c r="K118" s="8"/>
      <c r="L118" s="63" t="s">
        <v>348</v>
      </c>
    </row>
    <row r="119" spans="2:12" ht="21" hidden="1" customHeight="1" x14ac:dyDescent="0.2">
      <c r="B119" s="4">
        <f t="shared" si="3"/>
        <v>97</v>
      </c>
      <c r="C119" s="28" t="s">
        <v>85</v>
      </c>
      <c r="D119" s="28" t="s">
        <v>86</v>
      </c>
      <c r="E119" s="5" t="s">
        <v>279</v>
      </c>
      <c r="F119" s="29">
        <v>41607</v>
      </c>
      <c r="G119" s="6" t="s">
        <v>350</v>
      </c>
      <c r="H119" s="30" t="str">
        <f t="shared" ref="H119:H122" si="5">IF(ISNA(VLOOKUP(G119,DSBR,2,0)),"",VLOOKUP(G119,DSBR,2,0))</f>
        <v>0305002280-001</v>
      </c>
      <c r="I119" s="7" t="s">
        <v>125</v>
      </c>
      <c r="J119" s="8">
        <v>16150000</v>
      </c>
      <c r="K119" s="8">
        <v>1615000</v>
      </c>
      <c r="L119" s="63" t="s">
        <v>348</v>
      </c>
    </row>
    <row r="120" spans="2:12" ht="21" hidden="1" customHeight="1" x14ac:dyDescent="0.2">
      <c r="B120" s="4">
        <f t="shared" si="3"/>
        <v>98</v>
      </c>
      <c r="C120" s="28" t="s">
        <v>85</v>
      </c>
      <c r="D120" s="28" t="s">
        <v>86</v>
      </c>
      <c r="E120" s="5" t="s">
        <v>412</v>
      </c>
      <c r="F120" s="29">
        <v>41615</v>
      </c>
      <c r="G120" s="6" t="s">
        <v>363</v>
      </c>
      <c r="H120" s="30" t="str">
        <f t="shared" si="5"/>
        <v>3700339499</v>
      </c>
      <c r="I120" s="7" t="s">
        <v>125</v>
      </c>
      <c r="J120" s="8">
        <v>8080000</v>
      </c>
      <c r="K120" s="8">
        <v>808000</v>
      </c>
      <c r="L120" s="63" t="s">
        <v>348</v>
      </c>
    </row>
    <row r="121" spans="2:12" ht="21" hidden="1" customHeight="1" x14ac:dyDescent="0.2">
      <c r="B121" s="4">
        <f t="shared" si="3"/>
        <v>99</v>
      </c>
      <c r="C121" s="28" t="s">
        <v>85</v>
      </c>
      <c r="D121" s="28" t="s">
        <v>86</v>
      </c>
      <c r="E121" s="5" t="s">
        <v>413</v>
      </c>
      <c r="F121" s="29">
        <v>41617</v>
      </c>
      <c r="G121" s="6" t="s">
        <v>350</v>
      </c>
      <c r="H121" s="30" t="str">
        <f t="shared" si="5"/>
        <v>0305002280-001</v>
      </c>
      <c r="I121" s="7" t="s">
        <v>125</v>
      </c>
      <c r="J121" s="8">
        <v>41310400</v>
      </c>
      <c r="K121" s="8">
        <v>4131040</v>
      </c>
      <c r="L121" s="63" t="s">
        <v>348</v>
      </c>
    </row>
    <row r="122" spans="2:12" ht="21" hidden="1" customHeight="1" x14ac:dyDescent="0.2">
      <c r="B122" s="4">
        <f t="shared" si="3"/>
        <v>100</v>
      </c>
      <c r="C122" s="28" t="s">
        <v>85</v>
      </c>
      <c r="D122" s="28" t="s">
        <v>86</v>
      </c>
      <c r="E122" s="5" t="s">
        <v>414</v>
      </c>
      <c r="F122" s="29">
        <v>41617</v>
      </c>
      <c r="G122" s="6" t="s">
        <v>350</v>
      </c>
      <c r="H122" s="30" t="str">
        <f t="shared" si="5"/>
        <v>0305002280-001</v>
      </c>
      <c r="I122" s="7" t="s">
        <v>125</v>
      </c>
      <c r="J122" s="8">
        <v>19777000</v>
      </c>
      <c r="K122" s="8">
        <v>1977700</v>
      </c>
      <c r="L122" s="63" t="s">
        <v>348</v>
      </c>
    </row>
    <row r="123" spans="2:12" ht="21" hidden="1" customHeight="1" x14ac:dyDescent="0.2">
      <c r="B123" s="4">
        <f t="shared" si="3"/>
        <v>101</v>
      </c>
      <c r="C123" s="28" t="s">
        <v>85</v>
      </c>
      <c r="D123" s="28" t="s">
        <v>86</v>
      </c>
      <c r="E123" s="5" t="s">
        <v>415</v>
      </c>
      <c r="F123" s="29">
        <v>41618</v>
      </c>
      <c r="G123" s="6" t="s">
        <v>359</v>
      </c>
      <c r="H123" s="30" t="str">
        <f t="shared" ref="H123:H135" si="6">IF(ISNA(VLOOKUP(G123,DSBR,2,0)),"",VLOOKUP(G123,DSBR,2,0))</f>
        <v>0311195055</v>
      </c>
      <c r="I123" s="7" t="s">
        <v>125</v>
      </c>
      <c r="J123" s="8">
        <v>10571920</v>
      </c>
      <c r="K123" s="8">
        <v>1057192</v>
      </c>
      <c r="L123" s="63" t="s">
        <v>348</v>
      </c>
    </row>
    <row r="124" spans="2:12" ht="21" hidden="1" customHeight="1" x14ac:dyDescent="0.2">
      <c r="B124" s="4">
        <f t="shared" si="3"/>
        <v>102</v>
      </c>
      <c r="C124" s="28" t="s">
        <v>85</v>
      </c>
      <c r="D124" s="28" t="s">
        <v>86</v>
      </c>
      <c r="E124" s="5" t="s">
        <v>416</v>
      </c>
      <c r="F124" s="29">
        <v>41619</v>
      </c>
      <c r="G124" s="6" t="s">
        <v>356</v>
      </c>
      <c r="H124" s="30" t="str">
        <f t="shared" si="6"/>
        <v>3702209047</v>
      </c>
      <c r="I124" s="7" t="s">
        <v>125</v>
      </c>
      <c r="J124" s="8">
        <v>2170500</v>
      </c>
      <c r="K124" s="8">
        <v>217050</v>
      </c>
      <c r="L124" s="63" t="s">
        <v>348</v>
      </c>
    </row>
    <row r="125" spans="2:12" ht="21" hidden="1" customHeight="1" x14ac:dyDescent="0.2">
      <c r="B125" s="4">
        <f t="shared" si="3"/>
        <v>103</v>
      </c>
      <c r="C125" s="28" t="s">
        <v>85</v>
      </c>
      <c r="D125" s="28" t="s">
        <v>86</v>
      </c>
      <c r="E125" s="5" t="s">
        <v>417</v>
      </c>
      <c r="F125" s="29">
        <v>41621</v>
      </c>
      <c r="G125" s="6" t="s">
        <v>376</v>
      </c>
      <c r="H125" s="30" t="str">
        <f t="shared" si="6"/>
        <v>3700333385</v>
      </c>
      <c r="I125" s="7" t="s">
        <v>125</v>
      </c>
      <c r="J125" s="8">
        <v>9712166</v>
      </c>
      <c r="K125" s="8">
        <v>971217</v>
      </c>
      <c r="L125" s="63" t="s">
        <v>348</v>
      </c>
    </row>
    <row r="126" spans="2:12" ht="21" hidden="1" customHeight="1" x14ac:dyDescent="0.2">
      <c r="B126" s="4">
        <f t="shared" si="3"/>
        <v>104</v>
      </c>
      <c r="C126" s="28" t="s">
        <v>85</v>
      </c>
      <c r="D126" s="28" t="s">
        <v>86</v>
      </c>
      <c r="E126" s="5" t="s">
        <v>418</v>
      </c>
      <c r="F126" s="29">
        <v>41622</v>
      </c>
      <c r="G126" s="6" t="s">
        <v>361</v>
      </c>
      <c r="H126" s="30" t="str">
        <f t="shared" si="6"/>
        <v>3700351457</v>
      </c>
      <c r="I126" s="7" t="s">
        <v>125</v>
      </c>
      <c r="J126" s="8">
        <v>26839710</v>
      </c>
      <c r="K126" s="8">
        <v>2683971</v>
      </c>
      <c r="L126" s="63" t="s">
        <v>348</v>
      </c>
    </row>
    <row r="127" spans="2:12" ht="21" hidden="1" customHeight="1" x14ac:dyDescent="0.2">
      <c r="B127" s="4">
        <f t="shared" si="3"/>
        <v>105</v>
      </c>
      <c r="C127" s="28" t="s">
        <v>85</v>
      </c>
      <c r="D127" s="28" t="s">
        <v>86</v>
      </c>
      <c r="E127" s="5" t="s">
        <v>419</v>
      </c>
      <c r="F127" s="29">
        <v>41624</v>
      </c>
      <c r="G127" s="6" t="s">
        <v>369</v>
      </c>
      <c r="H127" s="30" t="str">
        <f t="shared" si="6"/>
        <v>3702012883</v>
      </c>
      <c r="I127" s="7" t="s">
        <v>125</v>
      </c>
      <c r="J127" s="8">
        <v>3044000</v>
      </c>
      <c r="K127" s="8">
        <v>304400</v>
      </c>
      <c r="L127" s="63" t="s">
        <v>348</v>
      </c>
    </row>
    <row r="128" spans="2:12" ht="21" hidden="1" customHeight="1" x14ac:dyDescent="0.2">
      <c r="B128" s="4">
        <f t="shared" si="3"/>
        <v>106</v>
      </c>
      <c r="C128" s="28" t="s">
        <v>85</v>
      </c>
      <c r="D128" s="28" t="s">
        <v>86</v>
      </c>
      <c r="E128" s="5" t="s">
        <v>420</v>
      </c>
      <c r="F128" s="29">
        <v>41624</v>
      </c>
      <c r="G128" s="6" t="s">
        <v>383</v>
      </c>
      <c r="H128" s="30" t="str">
        <f t="shared" si="6"/>
        <v>0312173505</v>
      </c>
      <c r="I128" s="7" t="s">
        <v>125</v>
      </c>
      <c r="J128" s="8">
        <v>10180440</v>
      </c>
      <c r="K128" s="8">
        <v>1018044</v>
      </c>
      <c r="L128" s="63" t="s">
        <v>348</v>
      </c>
    </row>
    <row r="129" spans="2:12" ht="21" hidden="1" customHeight="1" x14ac:dyDescent="0.2">
      <c r="B129" s="4">
        <f t="shared" si="3"/>
        <v>107</v>
      </c>
      <c r="C129" s="28" t="s">
        <v>85</v>
      </c>
      <c r="D129" s="28" t="s">
        <v>86</v>
      </c>
      <c r="E129" s="5" t="s">
        <v>421</v>
      </c>
      <c r="F129" s="29">
        <v>41625</v>
      </c>
      <c r="G129" s="6" t="s">
        <v>361</v>
      </c>
      <c r="H129" s="30" t="str">
        <f t="shared" si="6"/>
        <v>3700351457</v>
      </c>
      <c r="I129" s="7" t="s">
        <v>125</v>
      </c>
      <c r="J129" s="8">
        <v>2287500</v>
      </c>
      <c r="K129" s="8">
        <v>228750</v>
      </c>
      <c r="L129" s="63" t="s">
        <v>348</v>
      </c>
    </row>
    <row r="130" spans="2:12" ht="21" hidden="1" customHeight="1" x14ac:dyDescent="0.2">
      <c r="B130" s="4">
        <f t="shared" si="3"/>
        <v>108</v>
      </c>
      <c r="C130" s="28" t="s">
        <v>85</v>
      </c>
      <c r="D130" s="28" t="s">
        <v>86</v>
      </c>
      <c r="E130" s="5" t="s">
        <v>422</v>
      </c>
      <c r="F130" s="29">
        <v>41626</v>
      </c>
      <c r="G130" s="6" t="s">
        <v>369</v>
      </c>
      <c r="H130" s="30" t="str">
        <f t="shared" si="6"/>
        <v>3702012883</v>
      </c>
      <c r="I130" s="7" t="s">
        <v>125</v>
      </c>
      <c r="J130" s="8">
        <v>1785000</v>
      </c>
      <c r="K130" s="8">
        <v>178500</v>
      </c>
      <c r="L130" s="63" t="s">
        <v>348</v>
      </c>
    </row>
    <row r="131" spans="2:12" ht="21" hidden="1" customHeight="1" x14ac:dyDescent="0.2">
      <c r="B131" s="4">
        <f t="shared" si="3"/>
        <v>109</v>
      </c>
      <c r="C131" s="28" t="s">
        <v>85</v>
      </c>
      <c r="D131" s="28" t="s">
        <v>86</v>
      </c>
      <c r="E131" s="5" t="s">
        <v>423</v>
      </c>
      <c r="F131" s="29">
        <v>41626</v>
      </c>
      <c r="G131" s="6" t="s">
        <v>350</v>
      </c>
      <c r="H131" s="30" t="str">
        <f t="shared" si="6"/>
        <v>0305002280-001</v>
      </c>
      <c r="I131" s="7" t="s">
        <v>125</v>
      </c>
      <c r="J131" s="8">
        <v>19133000</v>
      </c>
      <c r="K131" s="8">
        <v>1913300</v>
      </c>
      <c r="L131" s="63" t="s">
        <v>348</v>
      </c>
    </row>
    <row r="132" spans="2:12" ht="21" hidden="1" customHeight="1" x14ac:dyDescent="0.2">
      <c r="B132" s="4">
        <f t="shared" si="3"/>
        <v>110</v>
      </c>
      <c r="C132" s="28" t="s">
        <v>85</v>
      </c>
      <c r="D132" s="28" t="s">
        <v>86</v>
      </c>
      <c r="E132" s="5" t="s">
        <v>424</v>
      </c>
      <c r="F132" s="29">
        <v>41627</v>
      </c>
      <c r="G132" s="6" t="s">
        <v>350</v>
      </c>
      <c r="H132" s="30" t="str">
        <f t="shared" si="6"/>
        <v>0305002280-001</v>
      </c>
      <c r="I132" s="7" t="s">
        <v>125</v>
      </c>
      <c r="J132" s="8">
        <v>14407200</v>
      </c>
      <c r="K132" s="8">
        <v>1440720</v>
      </c>
      <c r="L132" s="63" t="s">
        <v>348</v>
      </c>
    </row>
    <row r="133" spans="2:12" ht="21" hidden="1" customHeight="1" x14ac:dyDescent="0.2">
      <c r="B133" s="4">
        <f t="shared" si="3"/>
        <v>111</v>
      </c>
      <c r="C133" s="28" t="s">
        <v>85</v>
      </c>
      <c r="D133" s="28" t="s">
        <v>86</v>
      </c>
      <c r="E133" s="5" t="s">
        <v>425</v>
      </c>
      <c r="F133" s="29">
        <v>41631</v>
      </c>
      <c r="G133" s="6" t="s">
        <v>376</v>
      </c>
      <c r="H133" s="30" t="str">
        <f t="shared" si="6"/>
        <v>3700333385</v>
      </c>
      <c r="I133" s="7" t="s">
        <v>125</v>
      </c>
      <c r="J133" s="8">
        <v>21936405</v>
      </c>
      <c r="K133" s="8">
        <v>2193641</v>
      </c>
      <c r="L133" s="63" t="s">
        <v>348</v>
      </c>
    </row>
    <row r="134" spans="2:12" ht="21" hidden="1" customHeight="1" x14ac:dyDescent="0.2">
      <c r="B134" s="4">
        <f t="shared" si="3"/>
        <v>112</v>
      </c>
      <c r="C134" s="28" t="s">
        <v>85</v>
      </c>
      <c r="D134" s="28" t="s">
        <v>86</v>
      </c>
      <c r="E134" s="5" t="s">
        <v>426</v>
      </c>
      <c r="F134" s="29">
        <v>41638</v>
      </c>
      <c r="G134" s="6" t="s">
        <v>356</v>
      </c>
      <c r="H134" s="30" t="str">
        <f t="shared" si="6"/>
        <v>3702209047</v>
      </c>
      <c r="I134" s="7" t="s">
        <v>125</v>
      </c>
      <c r="J134" s="8">
        <v>3687000</v>
      </c>
      <c r="K134" s="8">
        <v>368700</v>
      </c>
      <c r="L134" s="63" t="s">
        <v>348</v>
      </c>
    </row>
    <row r="135" spans="2:12" ht="21" hidden="1" customHeight="1" x14ac:dyDescent="0.2">
      <c r="B135" s="4">
        <f t="shared" si="3"/>
        <v>113</v>
      </c>
      <c r="C135" s="28" t="s">
        <v>85</v>
      </c>
      <c r="D135" s="28" t="s">
        <v>86</v>
      </c>
      <c r="E135" s="5" t="s">
        <v>427</v>
      </c>
      <c r="F135" s="29">
        <v>41638</v>
      </c>
      <c r="G135" s="6" t="s">
        <v>376</v>
      </c>
      <c r="H135" s="30" t="str">
        <f t="shared" si="6"/>
        <v>3700333385</v>
      </c>
      <c r="I135" s="7" t="s">
        <v>125</v>
      </c>
      <c r="J135" s="8">
        <v>18645000</v>
      </c>
      <c r="K135" s="8">
        <v>1864500</v>
      </c>
      <c r="L135" s="63" t="s">
        <v>348</v>
      </c>
    </row>
    <row r="136" spans="2:12" ht="21" hidden="1" customHeight="1" x14ac:dyDescent="0.2">
      <c r="B136" s="4" t="str">
        <f t="shared" si="3"/>
        <v/>
      </c>
      <c r="C136" s="28"/>
      <c r="D136" s="28"/>
      <c r="E136" s="5"/>
      <c r="F136" s="29"/>
      <c r="G136" s="6"/>
      <c r="H136" s="30"/>
      <c r="I136" s="7"/>
      <c r="J136" s="8"/>
      <c r="K136" s="8"/>
      <c r="L136" s="9"/>
    </row>
    <row r="137" spans="2:12" s="18" customFormat="1" ht="21" customHeight="1" x14ac:dyDescent="0.2">
      <c r="B137" s="24" t="s">
        <v>11</v>
      </c>
      <c r="C137" s="26"/>
      <c r="D137" s="26"/>
      <c r="E137" s="26"/>
      <c r="F137" s="26"/>
      <c r="G137" s="24"/>
      <c r="H137" s="31"/>
      <c r="I137" s="24"/>
      <c r="J137" s="25">
        <f>SUBTOTAL(9,J23:J136)</f>
        <v>208664598</v>
      </c>
      <c r="K137" s="25">
        <f>SUBTOTAL(9,K23:K136)</f>
        <v>18421458</v>
      </c>
      <c r="L137" s="26"/>
    </row>
    <row r="138" spans="2:12" ht="21" hidden="1" customHeight="1" x14ac:dyDescent="0.2"/>
    <row r="139" spans="2:12" ht="21" customHeight="1" x14ac:dyDescent="0.2">
      <c r="B139" s="130" t="s">
        <v>40</v>
      </c>
      <c r="C139" s="131"/>
      <c r="D139" s="131"/>
      <c r="E139" s="131"/>
      <c r="F139" s="131"/>
      <c r="G139" s="131"/>
      <c r="H139" s="131"/>
      <c r="I139" s="131"/>
      <c r="J139" s="16"/>
      <c r="K139" s="16"/>
      <c r="L139" s="21"/>
    </row>
    <row r="140" spans="2:12" s="18" customFormat="1" ht="21" customHeight="1" x14ac:dyDescent="0.2">
      <c r="B140" s="19" t="s">
        <v>11</v>
      </c>
      <c r="C140" s="19"/>
      <c r="D140" s="19"/>
      <c r="E140" s="19"/>
      <c r="F140" s="19"/>
      <c r="G140" s="19"/>
      <c r="H140" s="19"/>
      <c r="I140" s="19"/>
      <c r="J140" s="20"/>
      <c r="K140" s="20"/>
      <c r="L140" s="19"/>
    </row>
    <row r="141" spans="2:12" x14ac:dyDescent="0.2">
      <c r="B141" s="14"/>
      <c r="C141" s="14"/>
      <c r="D141" s="11"/>
      <c r="E141" s="11"/>
      <c r="F141" s="11" t="s">
        <v>432</v>
      </c>
      <c r="G141" s="11"/>
      <c r="H141" s="112">
        <f>J137</f>
        <v>208664598</v>
      </c>
      <c r="I141" s="11"/>
      <c r="L141" s="11"/>
    </row>
    <row r="142" spans="2:12" x14ac:dyDescent="0.2">
      <c r="B142" s="11"/>
      <c r="C142" s="11"/>
      <c r="D142" s="11"/>
      <c r="E142" s="11"/>
      <c r="F142" s="11" t="s">
        <v>433</v>
      </c>
      <c r="G142" s="11"/>
      <c r="H142" s="112">
        <f>K137</f>
        <v>18421458</v>
      </c>
      <c r="I142" s="11"/>
      <c r="L142" s="11"/>
    </row>
    <row r="143" spans="2:12" x14ac:dyDescent="0.2">
      <c r="B143" s="27"/>
      <c r="C143" s="27"/>
      <c r="D143" s="11"/>
      <c r="E143" s="11"/>
      <c r="F143" s="11"/>
      <c r="G143" s="11"/>
      <c r="H143" s="11"/>
      <c r="I143" s="32" t="str">
        <f>"Bình Dương, Ngày  "&amp;M14&amp;IF(N14="Q4","   Tháng   12","   Tháng   "&amp;N14)&amp;"   Năm  "&amp;YEAR(F135)</f>
        <v>Bình Dương, Ngày  31   Tháng   12   Năm  2013</v>
      </c>
    </row>
    <row r="144" spans="2:12" x14ac:dyDescent="0.2">
      <c r="B144" s="11"/>
      <c r="C144" s="11"/>
      <c r="D144" s="11"/>
      <c r="E144" s="11"/>
      <c r="F144" s="11"/>
      <c r="G144" s="11"/>
      <c r="H144" s="11"/>
      <c r="I144" s="32" t="s">
        <v>15</v>
      </c>
    </row>
    <row r="145" spans="2:12" x14ac:dyDescent="0.2">
      <c r="B145" s="11"/>
      <c r="C145" s="11"/>
      <c r="D145" s="11"/>
      <c r="E145" s="11"/>
      <c r="F145" s="11"/>
      <c r="G145" s="11"/>
      <c r="H145" s="11"/>
      <c r="I145" s="32" t="s">
        <v>16</v>
      </c>
    </row>
    <row r="146" spans="2:12" x14ac:dyDescent="0.2">
      <c r="B146" s="11"/>
      <c r="C146" s="11"/>
      <c r="D146" s="11"/>
      <c r="E146" s="11"/>
      <c r="F146" s="11"/>
      <c r="G146" s="11"/>
      <c r="H146" s="11"/>
      <c r="I146" s="32" t="s">
        <v>17</v>
      </c>
    </row>
    <row r="147" spans="2:12" x14ac:dyDescent="0.2">
      <c r="B147" s="11"/>
      <c r="C147" s="11"/>
      <c r="D147" s="11"/>
      <c r="E147" s="11"/>
      <c r="F147" s="11"/>
      <c r="G147" s="11"/>
      <c r="H147" s="11"/>
      <c r="I147" s="11"/>
      <c r="L147" s="11"/>
    </row>
  </sheetData>
  <autoFilter ref="A22:N136">
    <filterColumn colId="11">
      <filters>
        <filter val="9"/>
      </filters>
    </filterColumn>
  </autoFilter>
  <mergeCells count="17">
    <mergeCell ref="B4:L4"/>
    <mergeCell ref="B5:L5"/>
    <mergeCell ref="B6:L6"/>
    <mergeCell ref="B7:L7"/>
    <mergeCell ref="B16:I16"/>
    <mergeCell ref="B18:I18"/>
    <mergeCell ref="B20:I20"/>
    <mergeCell ref="B139:I139"/>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"1,2,3,4,5,6,7,8,9,Q4"</formula1>
    </dataValidation>
  </dataValidation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2" sqref="R2:S25"/>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4" t="s">
        <v>32</v>
      </c>
      <c r="C2" s="145"/>
      <c r="D2" s="145"/>
      <c r="E2" s="145"/>
      <c r="F2" s="145"/>
      <c r="G2" s="145"/>
      <c r="H2" s="145"/>
      <c r="I2" s="145"/>
      <c r="J2" s="145"/>
      <c r="K2" s="145"/>
      <c r="L2" s="145"/>
      <c r="M2" s="145"/>
      <c r="N2" s="145"/>
      <c r="O2" s="145"/>
      <c r="P2" s="146"/>
      <c r="R2" s="6" t="s">
        <v>350</v>
      </c>
      <c r="S2" s="92" t="s">
        <v>351</v>
      </c>
    </row>
    <row r="3" spans="2:19" x14ac:dyDescent="0.25">
      <c r="B3" s="147" t="s">
        <v>33</v>
      </c>
      <c r="C3" s="148"/>
      <c r="D3" s="148"/>
      <c r="E3" s="148"/>
      <c r="F3" s="148"/>
      <c r="G3" s="148"/>
      <c r="H3" s="148"/>
      <c r="I3" s="148"/>
      <c r="J3" s="148"/>
      <c r="K3" s="148"/>
      <c r="L3" s="148"/>
      <c r="M3" s="148"/>
      <c r="N3" s="148"/>
      <c r="O3" s="148"/>
      <c r="P3" s="149"/>
      <c r="R3" s="6" t="s">
        <v>352</v>
      </c>
      <c r="S3" s="92" t="s">
        <v>353</v>
      </c>
    </row>
    <row r="4" spans="2:19" x14ac:dyDescent="0.25">
      <c r="B4" s="93"/>
      <c r="C4" s="141" t="s">
        <v>34</v>
      </c>
      <c r="D4" s="141"/>
      <c r="E4" s="141"/>
      <c r="F4" s="141"/>
      <c r="G4" s="141"/>
      <c r="H4" s="141"/>
      <c r="I4" s="141"/>
      <c r="J4" s="141"/>
      <c r="K4" s="141"/>
      <c r="L4" s="141"/>
      <c r="M4" s="141"/>
      <c r="N4" s="141"/>
      <c r="O4" s="141"/>
      <c r="P4" s="150"/>
      <c r="R4" s="6" t="s">
        <v>354</v>
      </c>
      <c r="S4" s="92" t="s">
        <v>355</v>
      </c>
    </row>
    <row r="5" spans="2:19" x14ac:dyDescent="0.25">
      <c r="B5" s="93"/>
      <c r="C5" s="141" t="s">
        <v>41</v>
      </c>
      <c r="D5" s="141"/>
      <c r="E5" s="141"/>
      <c r="F5" s="141"/>
      <c r="G5" s="141"/>
      <c r="H5" s="141"/>
      <c r="I5" s="141"/>
      <c r="J5" s="141"/>
      <c r="K5" s="141"/>
      <c r="L5" s="141"/>
      <c r="M5" s="141"/>
      <c r="N5" s="141"/>
      <c r="O5" s="141"/>
      <c r="P5" s="150"/>
      <c r="R5" s="6" t="s">
        <v>356</v>
      </c>
      <c r="S5" s="92" t="s">
        <v>357</v>
      </c>
    </row>
    <row r="6" spans="2:19" x14ac:dyDescent="0.25">
      <c r="B6" s="93"/>
      <c r="C6" s="94"/>
      <c r="D6" s="141" t="s">
        <v>10</v>
      </c>
      <c r="E6" s="142"/>
      <c r="F6" s="142"/>
      <c r="G6" s="142"/>
      <c r="H6" s="142"/>
      <c r="I6" s="142"/>
      <c r="J6" s="142"/>
      <c r="K6" s="142"/>
      <c r="L6" s="142"/>
      <c r="M6" s="142"/>
      <c r="N6" s="142"/>
      <c r="O6" s="142"/>
      <c r="P6" s="143"/>
      <c r="R6" s="6" t="s">
        <v>358</v>
      </c>
      <c r="S6" s="92" t="s">
        <v>117</v>
      </c>
    </row>
    <row r="7" spans="2:19" x14ac:dyDescent="0.25">
      <c r="B7" s="93"/>
      <c r="C7" s="94"/>
      <c r="D7" s="141" t="s">
        <v>12</v>
      </c>
      <c r="E7" s="142"/>
      <c r="F7" s="142"/>
      <c r="G7" s="142"/>
      <c r="H7" s="142"/>
      <c r="I7" s="142"/>
      <c r="J7" s="142"/>
      <c r="K7" s="142"/>
      <c r="L7" s="142"/>
      <c r="M7" s="142"/>
      <c r="N7" s="142"/>
      <c r="O7" s="142"/>
      <c r="P7" s="143"/>
      <c r="R7" s="6" t="s">
        <v>359</v>
      </c>
      <c r="S7" s="92" t="s">
        <v>360</v>
      </c>
    </row>
    <row r="8" spans="2:19" x14ac:dyDescent="0.25">
      <c r="B8" s="93"/>
      <c r="C8" s="94"/>
      <c r="D8" s="141" t="s">
        <v>13</v>
      </c>
      <c r="E8" s="142"/>
      <c r="F8" s="142"/>
      <c r="G8" s="142"/>
      <c r="H8" s="142"/>
      <c r="I8" s="142"/>
      <c r="J8" s="142"/>
      <c r="K8" s="142"/>
      <c r="L8" s="142"/>
      <c r="M8" s="142"/>
      <c r="N8" s="142"/>
      <c r="O8" s="142"/>
      <c r="P8" s="143"/>
      <c r="R8" s="6" t="s">
        <v>361</v>
      </c>
      <c r="S8" s="92" t="s">
        <v>362</v>
      </c>
    </row>
    <row r="9" spans="2:19" x14ac:dyDescent="0.25">
      <c r="B9" s="93"/>
      <c r="C9" s="94"/>
      <c r="D9" s="141" t="s">
        <v>14</v>
      </c>
      <c r="E9" s="142"/>
      <c r="F9" s="142"/>
      <c r="G9" s="142"/>
      <c r="H9" s="142"/>
      <c r="I9" s="142"/>
      <c r="J9" s="142"/>
      <c r="K9" s="142"/>
      <c r="L9" s="142"/>
      <c r="M9" s="142"/>
      <c r="N9" s="142"/>
      <c r="O9" s="142"/>
      <c r="P9" s="143"/>
      <c r="R9" s="6" t="s">
        <v>363</v>
      </c>
      <c r="S9" s="92" t="s">
        <v>364</v>
      </c>
    </row>
    <row r="10" spans="2:19" x14ac:dyDescent="0.25">
      <c r="B10" s="93"/>
      <c r="C10" s="94"/>
      <c r="D10" s="141" t="s">
        <v>40</v>
      </c>
      <c r="E10" s="142"/>
      <c r="F10" s="142"/>
      <c r="G10" s="142"/>
      <c r="H10" s="142"/>
      <c r="I10" s="142"/>
      <c r="J10" s="142"/>
      <c r="K10" s="142"/>
      <c r="L10" s="142"/>
      <c r="M10" s="142"/>
      <c r="N10" s="142"/>
      <c r="O10" s="142"/>
      <c r="P10" s="143"/>
      <c r="R10" s="6" t="s">
        <v>365</v>
      </c>
      <c r="S10" s="92" t="s">
        <v>366</v>
      </c>
    </row>
    <row r="11" spans="2:19" x14ac:dyDescent="0.25">
      <c r="B11" s="93"/>
      <c r="C11" s="141" t="s">
        <v>35</v>
      </c>
      <c r="D11" s="141"/>
      <c r="E11" s="141"/>
      <c r="F11" s="141"/>
      <c r="G11" s="141"/>
      <c r="H11" s="141"/>
      <c r="I11" s="141"/>
      <c r="J11" s="141"/>
      <c r="K11" s="141"/>
      <c r="L11" s="141"/>
      <c r="M11" s="141"/>
      <c r="N11" s="141"/>
      <c r="O11" s="141"/>
      <c r="P11" s="150"/>
      <c r="R11" s="6" t="s">
        <v>367</v>
      </c>
      <c r="S11" s="92" t="s">
        <v>368</v>
      </c>
    </row>
    <row r="12" spans="2:19" x14ac:dyDescent="0.25">
      <c r="B12" s="93"/>
      <c r="C12" s="141" t="s">
        <v>36</v>
      </c>
      <c r="D12" s="141"/>
      <c r="E12" s="141"/>
      <c r="F12" s="141"/>
      <c r="G12" s="141"/>
      <c r="H12" s="141"/>
      <c r="I12" s="141"/>
      <c r="J12" s="141"/>
      <c r="K12" s="141"/>
      <c r="L12" s="141"/>
      <c r="M12" s="141"/>
      <c r="N12" s="141"/>
      <c r="O12" s="141"/>
      <c r="P12" s="150"/>
      <c r="R12" s="6" t="s">
        <v>369</v>
      </c>
      <c r="S12" s="92" t="s">
        <v>370</v>
      </c>
    </row>
    <row r="13" spans="2:19" x14ac:dyDescent="0.25">
      <c r="B13" s="93"/>
      <c r="C13" s="94"/>
      <c r="D13" s="94"/>
      <c r="E13" s="94"/>
      <c r="F13" s="94"/>
      <c r="G13" s="94"/>
      <c r="H13" s="94"/>
      <c r="I13" s="94"/>
      <c r="J13" s="94"/>
      <c r="K13" s="94"/>
      <c r="L13" s="94"/>
      <c r="M13" s="94"/>
      <c r="N13" s="94"/>
      <c r="O13" s="94"/>
      <c r="P13" s="95"/>
      <c r="R13" s="6" t="s">
        <v>371</v>
      </c>
      <c r="S13" s="92" t="s">
        <v>116</v>
      </c>
    </row>
    <row r="14" spans="2:19" x14ac:dyDescent="0.25">
      <c r="B14" s="147" t="s">
        <v>37</v>
      </c>
      <c r="C14" s="148"/>
      <c r="D14" s="148"/>
      <c r="E14" s="148"/>
      <c r="F14" s="148"/>
      <c r="G14" s="148"/>
      <c r="H14" s="148"/>
      <c r="I14" s="148"/>
      <c r="J14" s="148"/>
      <c r="K14" s="148"/>
      <c r="L14" s="148"/>
      <c r="M14" s="148"/>
      <c r="N14" s="148"/>
      <c r="O14" s="148"/>
      <c r="P14" s="149"/>
      <c r="R14" s="6" t="s">
        <v>372</v>
      </c>
      <c r="S14" s="92" t="s">
        <v>373</v>
      </c>
    </row>
    <row r="15" spans="2:19" x14ac:dyDescent="0.25">
      <c r="B15" s="93"/>
      <c r="C15" s="141" t="s">
        <v>38</v>
      </c>
      <c r="D15" s="141"/>
      <c r="E15" s="141"/>
      <c r="F15" s="141"/>
      <c r="G15" s="141"/>
      <c r="H15" s="141"/>
      <c r="I15" s="141"/>
      <c r="J15" s="141"/>
      <c r="K15" s="141"/>
      <c r="L15" s="141"/>
      <c r="M15" s="141"/>
      <c r="N15" s="141"/>
      <c r="O15" s="141"/>
      <c r="P15" s="150"/>
      <c r="R15" s="6" t="s">
        <v>114</v>
      </c>
      <c r="S15" s="92" t="s">
        <v>115</v>
      </c>
    </row>
    <row r="16" spans="2:19" x14ac:dyDescent="0.25">
      <c r="B16" s="93"/>
      <c r="C16" s="96"/>
      <c r="D16" s="142" t="s">
        <v>42</v>
      </c>
      <c r="E16" s="142"/>
      <c r="F16" s="142"/>
      <c r="G16" s="142"/>
      <c r="H16" s="142"/>
      <c r="I16" s="142"/>
      <c r="J16" s="142"/>
      <c r="K16" s="142"/>
      <c r="L16" s="142"/>
      <c r="M16" s="142"/>
      <c r="N16" s="142"/>
      <c r="O16" s="142"/>
      <c r="P16" s="143"/>
      <c r="R16" s="6" t="s">
        <v>112</v>
      </c>
      <c r="S16" s="92" t="s">
        <v>113</v>
      </c>
    </row>
    <row r="17" spans="2:19" x14ac:dyDescent="0.25">
      <c r="B17" s="93"/>
      <c r="C17" s="96"/>
      <c r="D17" s="97" t="s">
        <v>47</v>
      </c>
      <c r="E17" s="97"/>
      <c r="F17" s="97"/>
      <c r="G17" s="97"/>
      <c r="H17" s="97"/>
      <c r="I17" s="97"/>
      <c r="J17" s="97"/>
      <c r="K17" s="97"/>
      <c r="L17" s="97"/>
      <c r="M17" s="97"/>
      <c r="N17" s="97"/>
      <c r="O17" s="97"/>
      <c r="P17" s="98"/>
      <c r="R17" s="6" t="s">
        <v>374</v>
      </c>
      <c r="S17" s="92" t="s">
        <v>375</v>
      </c>
    </row>
    <row r="18" spans="2:19" x14ac:dyDescent="0.25">
      <c r="B18" s="93"/>
      <c r="C18" s="94"/>
      <c r="D18" s="142" t="s">
        <v>48</v>
      </c>
      <c r="E18" s="142"/>
      <c r="F18" s="142"/>
      <c r="G18" s="142"/>
      <c r="H18" s="142"/>
      <c r="I18" s="142"/>
      <c r="J18" s="142"/>
      <c r="K18" s="142"/>
      <c r="L18" s="142"/>
      <c r="M18" s="142"/>
      <c r="N18" s="142"/>
      <c r="O18" s="142"/>
      <c r="P18" s="143"/>
      <c r="R18" s="6" t="s">
        <v>376</v>
      </c>
      <c r="S18" s="92" t="s">
        <v>377</v>
      </c>
    </row>
    <row r="19" spans="2:19" x14ac:dyDescent="0.25">
      <c r="B19" s="93"/>
      <c r="C19" s="94"/>
      <c r="D19" s="142" t="s">
        <v>49</v>
      </c>
      <c r="E19" s="142"/>
      <c r="F19" s="142"/>
      <c r="G19" s="142"/>
      <c r="H19" s="142"/>
      <c r="I19" s="142"/>
      <c r="J19" s="142"/>
      <c r="K19" s="142"/>
      <c r="L19" s="142"/>
      <c r="M19" s="142"/>
      <c r="N19" s="142"/>
      <c r="O19" s="142"/>
      <c r="P19" s="143"/>
      <c r="R19" s="6" t="s">
        <v>118</v>
      </c>
      <c r="S19" s="92" t="s">
        <v>119</v>
      </c>
    </row>
    <row r="20" spans="2:19" x14ac:dyDescent="0.25">
      <c r="B20" s="93"/>
      <c r="C20" s="94"/>
      <c r="D20" s="142" t="s">
        <v>50</v>
      </c>
      <c r="E20" s="142"/>
      <c r="F20" s="142"/>
      <c r="G20" s="142"/>
      <c r="H20" s="142"/>
      <c r="I20" s="142"/>
      <c r="J20" s="142"/>
      <c r="K20" s="142"/>
      <c r="L20" s="142"/>
      <c r="M20" s="142"/>
      <c r="N20" s="142"/>
      <c r="O20" s="142"/>
      <c r="P20" s="143"/>
      <c r="R20" s="6" t="s">
        <v>378</v>
      </c>
      <c r="S20" s="92"/>
    </row>
    <row r="21" spans="2:19" x14ac:dyDescent="0.25">
      <c r="B21" s="93"/>
      <c r="C21" s="94"/>
      <c r="D21" s="142" t="s">
        <v>51</v>
      </c>
      <c r="E21" s="142"/>
      <c r="F21" s="142"/>
      <c r="G21" s="142"/>
      <c r="H21" s="142"/>
      <c r="I21" s="142"/>
      <c r="J21" s="142"/>
      <c r="K21" s="142"/>
      <c r="L21" s="142"/>
      <c r="M21" s="142"/>
      <c r="N21" s="142"/>
      <c r="O21" s="142"/>
      <c r="P21" s="143"/>
      <c r="R21" s="6" t="s">
        <v>379</v>
      </c>
      <c r="S21" s="92" t="s">
        <v>380</v>
      </c>
    </row>
    <row r="22" spans="2:19" x14ac:dyDescent="0.25">
      <c r="B22" s="93"/>
      <c r="C22" s="94"/>
      <c r="D22" s="142" t="s">
        <v>52</v>
      </c>
      <c r="E22" s="142"/>
      <c r="F22" s="142"/>
      <c r="G22" s="142"/>
      <c r="H22" s="142"/>
      <c r="I22" s="142"/>
      <c r="J22" s="142"/>
      <c r="K22" s="142"/>
      <c r="L22" s="142"/>
      <c r="M22" s="142"/>
      <c r="N22" s="142"/>
      <c r="O22" s="142"/>
      <c r="P22" s="143"/>
      <c r="R22" s="6" t="s">
        <v>381</v>
      </c>
      <c r="S22" s="92" t="s">
        <v>382</v>
      </c>
    </row>
    <row r="23" spans="2:19" x14ac:dyDescent="0.25">
      <c r="B23" s="93"/>
      <c r="C23" s="94"/>
      <c r="D23" s="142" t="s">
        <v>53</v>
      </c>
      <c r="E23" s="142"/>
      <c r="F23" s="142"/>
      <c r="G23" s="142"/>
      <c r="H23" s="142"/>
      <c r="I23" s="142"/>
      <c r="J23" s="142"/>
      <c r="K23" s="142"/>
      <c r="L23" s="142"/>
      <c r="M23" s="142"/>
      <c r="N23" s="142"/>
      <c r="O23" s="142"/>
      <c r="P23" s="143"/>
      <c r="R23" s="6" t="s">
        <v>383</v>
      </c>
      <c r="S23" s="92" t="s">
        <v>384</v>
      </c>
    </row>
    <row r="24" spans="2:19" x14ac:dyDescent="0.25">
      <c r="B24" s="93"/>
      <c r="C24" s="94"/>
      <c r="D24" s="142" t="s">
        <v>54</v>
      </c>
      <c r="E24" s="142"/>
      <c r="F24" s="142"/>
      <c r="G24" s="142"/>
      <c r="H24" s="142"/>
      <c r="I24" s="142"/>
      <c r="J24" s="142"/>
      <c r="K24" s="142"/>
      <c r="L24" s="142"/>
      <c r="M24" s="142"/>
      <c r="N24" s="142"/>
      <c r="O24" s="142"/>
      <c r="P24" s="143"/>
      <c r="R24" s="6"/>
      <c r="S24" s="92"/>
    </row>
    <row r="25" spans="2:19" x14ac:dyDescent="0.25">
      <c r="B25" s="93"/>
      <c r="C25" s="94"/>
      <c r="D25" s="142" t="s">
        <v>55</v>
      </c>
      <c r="E25" s="142"/>
      <c r="F25" s="142"/>
      <c r="G25" s="142"/>
      <c r="H25" s="142"/>
      <c r="I25" s="142"/>
      <c r="J25" s="142"/>
      <c r="K25" s="142"/>
      <c r="L25" s="142"/>
      <c r="M25" s="142"/>
      <c r="N25" s="142"/>
      <c r="O25" s="142"/>
      <c r="P25" s="143"/>
      <c r="R25" s="6"/>
      <c r="S25" s="92"/>
    </row>
    <row r="26" spans="2:19" x14ac:dyDescent="0.25">
      <c r="B26" s="93"/>
      <c r="C26" s="94"/>
      <c r="D26" s="142" t="s">
        <v>56</v>
      </c>
      <c r="E26" s="142"/>
      <c r="F26" s="142"/>
      <c r="G26" s="142"/>
      <c r="H26" s="142"/>
      <c r="I26" s="142"/>
      <c r="J26" s="142"/>
      <c r="K26" s="142"/>
      <c r="L26" s="142"/>
      <c r="M26" s="142"/>
      <c r="N26" s="142"/>
      <c r="O26" s="142"/>
      <c r="P26" s="143"/>
      <c r="R26" s="6"/>
      <c r="S26" s="92"/>
    </row>
    <row r="27" spans="2:19" x14ac:dyDescent="0.25">
      <c r="B27" s="93"/>
      <c r="C27" s="94"/>
      <c r="D27" s="94"/>
      <c r="E27" s="94"/>
      <c r="F27" s="94"/>
      <c r="G27" s="94"/>
      <c r="H27" s="94"/>
      <c r="I27" s="94"/>
      <c r="J27" s="94"/>
      <c r="K27" s="94"/>
      <c r="L27" s="94"/>
      <c r="M27" s="94"/>
      <c r="N27" s="94"/>
      <c r="O27" s="94"/>
      <c r="P27" s="95"/>
      <c r="R27" s="6"/>
      <c r="S27" s="92"/>
    </row>
    <row r="28" spans="2:19" x14ac:dyDescent="0.25">
      <c r="B28" s="93"/>
      <c r="C28" s="141" t="s">
        <v>39</v>
      </c>
      <c r="D28" s="141"/>
      <c r="E28" s="141"/>
      <c r="F28" s="141"/>
      <c r="G28" s="141"/>
      <c r="H28" s="141"/>
      <c r="I28" s="141"/>
      <c r="J28" s="141"/>
      <c r="K28" s="141"/>
      <c r="L28" s="141"/>
      <c r="M28" s="141"/>
      <c r="N28" s="141"/>
      <c r="O28" s="141"/>
      <c r="P28" s="150"/>
      <c r="R28" s="6"/>
      <c r="S28" s="92"/>
    </row>
    <row r="29" spans="2:19" x14ac:dyDescent="0.25">
      <c r="B29" s="93"/>
      <c r="C29" s="94"/>
      <c r="D29" s="142" t="s">
        <v>60</v>
      </c>
      <c r="E29" s="142"/>
      <c r="F29" s="142"/>
      <c r="G29" s="142"/>
      <c r="H29" s="142"/>
      <c r="I29" s="142"/>
      <c r="J29" s="142"/>
      <c r="K29" s="142"/>
      <c r="L29" s="142"/>
      <c r="M29" s="142"/>
      <c r="N29" s="142"/>
      <c r="O29" s="142"/>
      <c r="P29" s="143"/>
      <c r="R29" s="6"/>
      <c r="S29" s="92"/>
    </row>
    <row r="30" spans="2:19" x14ac:dyDescent="0.25">
      <c r="B30" s="93"/>
      <c r="C30" s="94"/>
      <c r="D30" s="142" t="s">
        <v>45</v>
      </c>
      <c r="E30" s="142"/>
      <c r="F30" s="142"/>
      <c r="G30" s="142"/>
      <c r="H30" s="142"/>
      <c r="I30" s="142"/>
      <c r="J30" s="142"/>
      <c r="K30" s="142"/>
      <c r="L30" s="142"/>
      <c r="M30" s="142"/>
      <c r="N30" s="142"/>
      <c r="O30" s="142"/>
      <c r="P30" s="143"/>
      <c r="R30" s="6"/>
      <c r="S30" s="92"/>
    </row>
    <row r="31" spans="2:19" x14ac:dyDescent="0.25">
      <c r="B31" s="93"/>
      <c r="C31" s="94"/>
      <c r="D31" s="142" t="s">
        <v>57</v>
      </c>
      <c r="E31" s="142"/>
      <c r="F31" s="142"/>
      <c r="G31" s="142"/>
      <c r="H31" s="142"/>
      <c r="I31" s="142"/>
      <c r="J31" s="142"/>
      <c r="K31" s="142"/>
      <c r="L31" s="142"/>
      <c r="M31" s="142"/>
      <c r="N31" s="142"/>
      <c r="O31" s="142"/>
      <c r="P31" s="143"/>
      <c r="R31" s="6"/>
      <c r="S31" s="92"/>
    </row>
    <row r="32" spans="2:19" x14ac:dyDescent="0.25">
      <c r="B32" s="93"/>
      <c r="C32" s="94"/>
      <c r="D32" s="142" t="s">
        <v>61</v>
      </c>
      <c r="E32" s="142"/>
      <c r="F32" s="142"/>
      <c r="G32" s="142"/>
      <c r="H32" s="142"/>
      <c r="I32" s="142"/>
      <c r="J32" s="142"/>
      <c r="K32" s="142"/>
      <c r="L32" s="142"/>
      <c r="M32" s="142"/>
      <c r="N32" s="142"/>
      <c r="O32" s="142"/>
      <c r="P32" s="143"/>
      <c r="R32" s="6"/>
      <c r="S32" s="92"/>
    </row>
    <row r="33" spans="2:19" ht="24" customHeight="1" x14ac:dyDescent="0.25">
      <c r="B33" s="93"/>
      <c r="C33" s="94"/>
      <c r="D33" s="153" t="s">
        <v>58</v>
      </c>
      <c r="E33" s="153"/>
      <c r="F33" s="153"/>
      <c r="G33" s="153"/>
      <c r="H33" s="153"/>
      <c r="I33" s="153"/>
      <c r="J33" s="153"/>
      <c r="K33" s="153"/>
      <c r="L33" s="153"/>
      <c r="M33" s="153"/>
      <c r="N33" s="153"/>
      <c r="O33" s="153"/>
      <c r="P33" s="154"/>
      <c r="R33" s="6"/>
      <c r="S33" s="6"/>
    </row>
    <row r="34" spans="2:19" ht="15.75" thickBot="1" x14ac:dyDescent="0.3">
      <c r="B34" s="99"/>
      <c r="C34" s="100"/>
      <c r="D34" s="151" t="s">
        <v>59</v>
      </c>
      <c r="E34" s="151"/>
      <c r="F34" s="151"/>
      <c r="G34" s="151"/>
      <c r="H34" s="151"/>
      <c r="I34" s="151"/>
      <c r="J34" s="151"/>
      <c r="K34" s="151"/>
      <c r="L34" s="151"/>
      <c r="M34" s="151"/>
      <c r="N34" s="151"/>
      <c r="O34" s="151"/>
      <c r="P34" s="152"/>
      <c r="R34" s="6"/>
      <c r="S34" s="6"/>
    </row>
    <row r="35" spans="2:19" x14ac:dyDescent="0.25">
      <c r="R35" s="6"/>
      <c r="S35" s="6"/>
    </row>
    <row r="36" spans="2:19" x14ac:dyDescent="0.25">
      <c r="R36" s="6"/>
      <c r="S36" s="6"/>
    </row>
    <row r="37" spans="2:19" x14ac:dyDescent="0.25">
      <c r="R37" s="6"/>
      <c r="S37" s="6"/>
    </row>
    <row r="38" spans="2:19" ht="12.75" customHeight="1" x14ac:dyDescent="0.25">
      <c r="D38" s="101"/>
      <c r="E38" s="101"/>
      <c r="F38" s="101"/>
      <c r="G38" s="101"/>
      <c r="H38" s="101"/>
      <c r="I38" s="101"/>
      <c r="J38" s="101"/>
      <c r="K38" s="101"/>
      <c r="L38" s="101"/>
      <c r="M38" s="101"/>
      <c r="N38" s="101"/>
      <c r="R38" s="6"/>
      <c r="S38" s="6"/>
    </row>
    <row r="39" spans="2:19" x14ac:dyDescent="0.25">
      <c r="D39" s="101"/>
      <c r="E39" s="101"/>
      <c r="F39" s="101"/>
      <c r="G39" s="101"/>
      <c r="H39" s="101"/>
      <c r="I39" s="101"/>
      <c r="J39" s="101"/>
      <c r="K39" s="101"/>
      <c r="L39" s="101"/>
      <c r="M39" s="101"/>
      <c r="N39" s="101"/>
      <c r="R39" s="6"/>
      <c r="S39" s="6"/>
    </row>
    <row r="40" spans="2:19" x14ac:dyDescent="0.25">
      <c r="D40" s="101"/>
      <c r="E40" s="101"/>
      <c r="F40" s="101"/>
      <c r="G40" s="101"/>
      <c r="H40" s="101"/>
      <c r="I40" s="101"/>
      <c r="J40" s="101"/>
      <c r="K40" s="101"/>
      <c r="L40" s="101"/>
      <c r="M40" s="101"/>
      <c r="N40" s="101"/>
      <c r="R40" s="6"/>
      <c r="S40" s="6"/>
    </row>
    <row r="41" spans="2:19" x14ac:dyDescent="0.25">
      <c r="D41" s="101"/>
      <c r="E41" s="101"/>
      <c r="F41" s="101"/>
      <c r="G41" s="101"/>
      <c r="H41" s="101"/>
      <c r="I41" s="101"/>
      <c r="J41" s="101"/>
      <c r="K41" s="101"/>
      <c r="L41" s="101"/>
      <c r="M41" s="101"/>
      <c r="N41" s="101"/>
      <c r="R41" s="6"/>
      <c r="S41" s="6"/>
    </row>
    <row r="42" spans="2:19" x14ac:dyDescent="0.25">
      <c r="D42" s="101"/>
      <c r="E42" s="101"/>
      <c r="F42" s="101"/>
      <c r="G42" s="101"/>
      <c r="H42" s="101"/>
      <c r="I42" s="101"/>
      <c r="J42" s="101"/>
      <c r="K42" s="101"/>
      <c r="L42" s="101"/>
      <c r="M42" s="101"/>
      <c r="N42" s="101"/>
      <c r="R42" s="6"/>
      <c r="S42" s="6"/>
    </row>
    <row r="43" spans="2:19" x14ac:dyDescent="0.25">
      <c r="D43" s="101"/>
      <c r="E43" s="101"/>
      <c r="F43" s="101"/>
      <c r="G43" s="101"/>
      <c r="H43" s="101"/>
      <c r="I43" s="101"/>
      <c r="J43" s="101"/>
      <c r="K43" s="101"/>
      <c r="L43" s="101"/>
      <c r="M43" s="101"/>
      <c r="N43" s="101"/>
      <c r="R43" s="6"/>
      <c r="S43" s="6"/>
    </row>
    <row r="44" spans="2:19" x14ac:dyDescent="0.25">
      <c r="D44" s="101"/>
      <c r="E44" s="101"/>
      <c r="F44" s="101"/>
      <c r="G44" s="101"/>
      <c r="H44" s="101"/>
      <c r="I44" s="101"/>
      <c r="J44" s="101"/>
      <c r="K44" s="101"/>
      <c r="L44" s="101"/>
      <c r="M44" s="101"/>
      <c r="N44" s="101"/>
      <c r="R44" s="6"/>
      <c r="S44" s="6"/>
    </row>
    <row r="45" spans="2:19" x14ac:dyDescent="0.25">
      <c r="D45" s="101"/>
      <c r="E45" s="101"/>
      <c r="F45" s="101"/>
      <c r="G45" s="101"/>
      <c r="H45" s="101"/>
      <c r="I45" s="101"/>
      <c r="J45" s="101"/>
      <c r="K45" s="101"/>
      <c r="L45" s="101"/>
      <c r="M45" s="101"/>
      <c r="N45" s="101"/>
      <c r="R45" s="6"/>
      <c r="S45" s="6"/>
    </row>
    <row r="46" spans="2:19" x14ac:dyDescent="0.25">
      <c r="D46" s="101"/>
      <c r="E46" s="101"/>
      <c r="F46" s="101"/>
      <c r="G46" s="101"/>
      <c r="H46" s="101"/>
      <c r="I46" s="101"/>
      <c r="J46" s="101"/>
      <c r="K46" s="101"/>
      <c r="L46" s="101"/>
      <c r="M46" s="101"/>
      <c r="N46" s="101"/>
      <c r="R46" s="6"/>
      <c r="S46" s="6"/>
    </row>
    <row r="47" spans="2:19" x14ac:dyDescent="0.25">
      <c r="D47" s="101"/>
      <c r="E47" s="101"/>
      <c r="F47" s="101"/>
      <c r="G47" s="101"/>
      <c r="H47" s="101"/>
      <c r="I47" s="101"/>
      <c r="J47" s="101"/>
      <c r="K47" s="101"/>
      <c r="L47" s="101"/>
      <c r="M47" s="101"/>
      <c r="N47" s="101"/>
      <c r="R47" s="6"/>
      <c r="S47" s="6"/>
    </row>
    <row r="48" spans="2:19" x14ac:dyDescent="0.25">
      <c r="D48" s="101"/>
      <c r="E48" s="101"/>
      <c r="F48" s="101"/>
      <c r="G48" s="101"/>
      <c r="H48" s="101"/>
      <c r="I48" s="101"/>
      <c r="J48" s="101"/>
      <c r="K48" s="101"/>
      <c r="L48" s="101"/>
      <c r="M48" s="101"/>
      <c r="N48" s="101"/>
      <c r="R48" s="6"/>
      <c r="S48" s="6"/>
    </row>
    <row r="49" spans="4:19" x14ac:dyDescent="0.25">
      <c r="D49" s="101"/>
      <c r="E49" s="101"/>
      <c r="F49" s="101"/>
      <c r="G49" s="101"/>
      <c r="H49" s="101"/>
      <c r="I49" s="101"/>
      <c r="J49" s="101"/>
      <c r="K49" s="101"/>
      <c r="L49" s="101"/>
      <c r="M49" s="101"/>
      <c r="N49" s="101"/>
      <c r="R49" s="6"/>
      <c r="S49" s="6"/>
    </row>
    <row r="50" spans="4:19" x14ac:dyDescent="0.25">
      <c r="D50" s="101"/>
      <c r="E50" s="101"/>
      <c r="F50" s="101"/>
      <c r="G50" s="101"/>
      <c r="H50" s="101"/>
      <c r="I50" s="101"/>
      <c r="J50" s="101"/>
      <c r="K50" s="101"/>
      <c r="L50" s="101"/>
      <c r="M50" s="101"/>
      <c r="N50" s="101"/>
      <c r="R50" s="6"/>
      <c r="S50" s="6"/>
    </row>
    <row r="51" spans="4:19" x14ac:dyDescent="0.25">
      <c r="D51" s="101"/>
      <c r="E51" s="101"/>
      <c r="F51" s="101"/>
      <c r="G51" s="101"/>
      <c r="H51" s="101"/>
      <c r="I51" s="101"/>
      <c r="J51" s="101"/>
      <c r="K51" s="101"/>
      <c r="L51" s="101"/>
      <c r="M51" s="101"/>
      <c r="N51" s="101"/>
      <c r="R51" s="6"/>
      <c r="S51" s="6"/>
    </row>
    <row r="52" spans="4:19" x14ac:dyDescent="0.25">
      <c r="D52" s="101"/>
      <c r="E52" s="101"/>
      <c r="F52" s="101"/>
      <c r="G52" s="101"/>
      <c r="H52" s="101"/>
      <c r="I52" s="101"/>
      <c r="J52" s="101"/>
      <c r="K52" s="101"/>
      <c r="L52" s="101"/>
      <c r="M52" s="101"/>
      <c r="N52" s="101"/>
      <c r="R52" s="6"/>
      <c r="S52" s="6"/>
    </row>
    <row r="53" spans="4:19" x14ac:dyDescent="0.25">
      <c r="D53" s="101"/>
      <c r="E53" s="101"/>
      <c r="F53" s="101"/>
      <c r="G53" s="101"/>
      <c r="H53" s="101"/>
      <c r="I53" s="101"/>
      <c r="J53" s="101"/>
      <c r="K53" s="101"/>
      <c r="L53" s="101"/>
      <c r="M53" s="101"/>
      <c r="N53" s="101"/>
      <c r="R53" s="6"/>
      <c r="S53" s="6"/>
    </row>
    <row r="54" spans="4:19" x14ac:dyDescent="0.25">
      <c r="D54" s="101"/>
      <c r="E54" s="101"/>
      <c r="F54" s="101"/>
      <c r="G54" s="101"/>
      <c r="H54" s="101"/>
      <c r="I54" s="101"/>
      <c r="J54" s="101"/>
      <c r="K54" s="101"/>
      <c r="L54" s="101"/>
      <c r="M54" s="101"/>
      <c r="N54" s="101"/>
      <c r="R54" s="6"/>
      <c r="S54" s="6"/>
    </row>
    <row r="55" spans="4:19" x14ac:dyDescent="0.25">
      <c r="D55" s="101"/>
      <c r="E55" s="101"/>
      <c r="F55" s="101"/>
      <c r="G55" s="101"/>
      <c r="H55" s="101"/>
      <c r="I55" s="101"/>
      <c r="J55" s="101"/>
      <c r="K55" s="101"/>
      <c r="L55" s="101"/>
      <c r="M55" s="101"/>
      <c r="N55" s="101"/>
      <c r="R55" s="6"/>
      <c r="S55" s="6"/>
    </row>
    <row r="56" spans="4:19" x14ac:dyDescent="0.25">
      <c r="D56" s="101"/>
      <c r="E56" s="101"/>
      <c r="F56" s="101"/>
      <c r="G56" s="101"/>
      <c r="H56" s="101"/>
      <c r="I56" s="101"/>
      <c r="J56" s="101"/>
      <c r="K56" s="101"/>
      <c r="L56" s="101"/>
      <c r="M56" s="101"/>
      <c r="N56" s="101"/>
      <c r="R56" s="6"/>
      <c r="S56" s="6"/>
    </row>
    <row r="57" spans="4:19" x14ac:dyDescent="0.25">
      <c r="D57" s="101"/>
      <c r="E57" s="101"/>
      <c r="F57" s="101"/>
      <c r="G57" s="101"/>
      <c r="H57" s="101"/>
      <c r="I57" s="101"/>
      <c r="J57" s="101"/>
      <c r="K57" s="101"/>
      <c r="L57" s="101"/>
      <c r="M57" s="101"/>
      <c r="N57" s="101"/>
      <c r="R57" s="6"/>
      <c r="S57" s="6"/>
    </row>
    <row r="58" spans="4:19" x14ac:dyDescent="0.25">
      <c r="D58" s="101"/>
      <c r="E58" s="101"/>
      <c r="F58" s="101"/>
      <c r="G58" s="101"/>
      <c r="H58" s="101"/>
      <c r="I58" s="101"/>
      <c r="J58" s="101"/>
      <c r="K58" s="101"/>
      <c r="L58" s="101"/>
      <c r="M58" s="101"/>
      <c r="N58" s="101"/>
      <c r="R58" s="6"/>
      <c r="S58" s="6"/>
    </row>
    <row r="59" spans="4:19" x14ac:dyDescent="0.25">
      <c r="D59" s="101"/>
      <c r="E59" s="101"/>
      <c r="F59" s="101"/>
      <c r="G59" s="101"/>
      <c r="H59" s="101"/>
      <c r="I59" s="101"/>
      <c r="J59" s="101"/>
      <c r="K59" s="101"/>
      <c r="L59" s="101"/>
      <c r="M59" s="101"/>
      <c r="N59" s="101"/>
      <c r="R59" s="6"/>
      <c r="S59" s="6"/>
    </row>
    <row r="60" spans="4:19" x14ac:dyDescent="0.25">
      <c r="D60" s="101"/>
      <c r="E60" s="101"/>
      <c r="F60" s="101"/>
      <c r="G60" s="101"/>
      <c r="H60" s="101"/>
      <c r="I60" s="101"/>
      <c r="J60" s="101"/>
      <c r="K60" s="101"/>
      <c r="L60" s="101"/>
      <c r="M60" s="101"/>
      <c r="N60" s="101"/>
      <c r="R60" s="6"/>
      <c r="S60" s="6"/>
    </row>
    <row r="61" spans="4:19" x14ac:dyDescent="0.25">
      <c r="D61" s="101"/>
      <c r="E61" s="101"/>
      <c r="F61" s="101"/>
      <c r="G61" s="101"/>
      <c r="H61" s="101"/>
      <c r="I61" s="101"/>
      <c r="J61" s="101"/>
      <c r="K61" s="101"/>
      <c r="L61" s="101"/>
      <c r="M61" s="101"/>
      <c r="N61" s="101"/>
      <c r="R61" s="6"/>
      <c r="S61" s="6"/>
    </row>
    <row r="62" spans="4:19" x14ac:dyDescent="0.25">
      <c r="D62" s="101"/>
      <c r="E62" s="101"/>
      <c r="F62" s="101"/>
      <c r="G62" s="101"/>
      <c r="H62" s="101"/>
      <c r="I62" s="101"/>
      <c r="J62" s="101"/>
      <c r="K62" s="101"/>
      <c r="L62" s="101"/>
      <c r="M62" s="101"/>
      <c r="N62" s="101"/>
      <c r="R62" s="6"/>
      <c r="S62" s="6"/>
    </row>
    <row r="63" spans="4:19" x14ac:dyDescent="0.25">
      <c r="D63" s="101"/>
      <c r="E63" s="101"/>
      <c r="F63" s="101"/>
      <c r="G63" s="101"/>
      <c r="H63" s="101"/>
      <c r="I63" s="101"/>
      <c r="J63" s="101"/>
      <c r="K63" s="101"/>
      <c r="L63" s="101"/>
      <c r="M63" s="101"/>
      <c r="N63" s="101"/>
      <c r="R63" s="6"/>
      <c r="S63" s="6"/>
    </row>
    <row r="64" spans="4:19" x14ac:dyDescent="0.25">
      <c r="D64" s="101"/>
      <c r="E64" s="101"/>
      <c r="F64" s="101"/>
      <c r="G64" s="101"/>
      <c r="H64" s="101"/>
      <c r="I64" s="101"/>
      <c r="J64" s="101"/>
      <c r="K64" s="101"/>
      <c r="L64" s="101"/>
      <c r="M64" s="101"/>
      <c r="N64" s="101"/>
      <c r="R64" s="6"/>
      <c r="S64" s="6"/>
    </row>
    <row r="65" spans="4:19" x14ac:dyDescent="0.25">
      <c r="D65" s="101"/>
      <c r="E65" s="101"/>
      <c r="F65" s="101"/>
      <c r="G65" s="101"/>
      <c r="H65" s="101"/>
      <c r="I65" s="101"/>
      <c r="J65" s="101"/>
      <c r="K65" s="101"/>
      <c r="L65" s="101"/>
      <c r="M65" s="101"/>
      <c r="N65" s="101"/>
      <c r="R65" s="6"/>
      <c r="S65" s="6"/>
    </row>
    <row r="66" spans="4:19" x14ac:dyDescent="0.25">
      <c r="D66" s="101"/>
      <c r="E66" s="101"/>
      <c r="F66" s="101"/>
      <c r="G66" s="101"/>
      <c r="H66" s="101"/>
      <c r="I66" s="101"/>
      <c r="J66" s="101"/>
      <c r="K66" s="101"/>
      <c r="L66" s="101"/>
      <c r="M66" s="101"/>
      <c r="N66" s="101"/>
      <c r="R66" s="6"/>
      <c r="S66" s="6"/>
    </row>
    <row r="67" spans="4:19" x14ac:dyDescent="0.25">
      <c r="D67" s="101"/>
      <c r="E67" s="101"/>
      <c r="F67" s="101"/>
      <c r="G67" s="101"/>
      <c r="H67" s="101"/>
      <c r="I67" s="101"/>
      <c r="J67" s="101"/>
      <c r="K67" s="101"/>
      <c r="L67" s="101"/>
      <c r="M67" s="101"/>
      <c r="N67" s="101"/>
    </row>
    <row r="68" spans="4:19" x14ac:dyDescent="0.25">
      <c r="D68" s="101"/>
      <c r="E68" s="101"/>
      <c r="F68" s="101"/>
      <c r="G68" s="101"/>
      <c r="H68" s="101"/>
      <c r="I68" s="101"/>
      <c r="J68" s="101"/>
      <c r="K68" s="101"/>
      <c r="L68" s="101"/>
      <c r="M68" s="101"/>
      <c r="N68" s="101"/>
    </row>
    <row r="69" spans="4:19" x14ac:dyDescent="0.25">
      <c r="D69" s="101"/>
      <c r="E69" s="101"/>
      <c r="F69" s="101"/>
      <c r="G69" s="101"/>
      <c r="H69" s="101"/>
      <c r="I69" s="101"/>
      <c r="J69" s="101"/>
      <c r="K69" s="101"/>
      <c r="L69" s="101"/>
      <c r="M69" s="101"/>
      <c r="N69" s="101"/>
    </row>
    <row r="70" spans="4:19" x14ac:dyDescent="0.25">
      <c r="D70" s="101"/>
      <c r="E70" s="101"/>
      <c r="F70" s="101"/>
      <c r="G70" s="101"/>
      <c r="H70" s="101"/>
      <c r="I70" s="101"/>
      <c r="J70" s="101"/>
      <c r="K70" s="101"/>
      <c r="L70" s="101"/>
      <c r="M70" s="101"/>
      <c r="N70" s="101"/>
    </row>
    <row r="71" spans="4:19" x14ac:dyDescent="0.25">
      <c r="D71" s="101"/>
      <c r="E71" s="101"/>
      <c r="F71" s="101"/>
      <c r="G71" s="101"/>
      <c r="H71" s="101"/>
      <c r="I71" s="101"/>
      <c r="J71" s="101"/>
      <c r="K71" s="101"/>
      <c r="L71" s="101"/>
      <c r="M71" s="101"/>
      <c r="N71" s="101"/>
    </row>
    <row r="72" spans="4:19" x14ac:dyDescent="0.25">
      <c r="D72" s="101"/>
      <c r="E72" s="101"/>
      <c r="F72" s="101"/>
      <c r="G72" s="101"/>
      <c r="H72" s="101"/>
      <c r="I72" s="101"/>
      <c r="J72" s="101"/>
      <c r="K72" s="101"/>
      <c r="L72" s="101"/>
      <c r="M72" s="101"/>
      <c r="N72" s="101"/>
    </row>
    <row r="73" spans="4:19" x14ac:dyDescent="0.25">
      <c r="D73" s="101"/>
      <c r="E73" s="101"/>
      <c r="F73" s="101"/>
      <c r="G73" s="101"/>
      <c r="H73" s="101"/>
      <c r="I73" s="101"/>
      <c r="J73" s="101"/>
      <c r="K73" s="101"/>
      <c r="L73" s="101"/>
      <c r="M73" s="101"/>
      <c r="N73" s="101"/>
    </row>
    <row r="74" spans="4:19" x14ac:dyDescent="0.25">
      <c r="D74" s="101"/>
      <c r="E74" s="101"/>
      <c r="F74" s="101"/>
      <c r="G74" s="101"/>
      <c r="H74" s="101"/>
      <c r="I74" s="101"/>
      <c r="J74" s="101"/>
      <c r="K74" s="101"/>
      <c r="L74" s="101"/>
      <c r="M74" s="101"/>
      <c r="N74" s="101"/>
    </row>
    <row r="75" spans="4:19" x14ac:dyDescent="0.25">
      <c r="D75" s="101"/>
      <c r="E75" s="101"/>
      <c r="F75" s="101"/>
      <c r="G75" s="101"/>
      <c r="H75" s="101"/>
      <c r="I75" s="101"/>
      <c r="J75" s="101"/>
      <c r="K75" s="101"/>
      <c r="L75" s="101"/>
      <c r="M75" s="101"/>
      <c r="N75" s="101"/>
    </row>
    <row r="76" spans="4:19" x14ac:dyDescent="0.25">
      <c r="D76" s="101"/>
      <c r="E76" s="101"/>
      <c r="F76" s="101"/>
      <c r="G76" s="101"/>
      <c r="H76" s="101"/>
      <c r="I76" s="101"/>
      <c r="J76" s="101"/>
      <c r="K76" s="101"/>
      <c r="L76" s="101"/>
      <c r="M76" s="101"/>
      <c r="N76" s="101"/>
    </row>
    <row r="77" spans="4:19" x14ac:dyDescent="0.25">
      <c r="D77" s="101"/>
      <c r="E77" s="101"/>
      <c r="F77" s="101"/>
      <c r="G77" s="101"/>
      <c r="H77" s="101"/>
      <c r="I77" s="101"/>
      <c r="J77" s="101"/>
      <c r="K77" s="101"/>
      <c r="L77" s="101"/>
      <c r="M77" s="101"/>
      <c r="N77" s="101"/>
    </row>
    <row r="78" spans="4:19" x14ac:dyDescent="0.25">
      <c r="D78" s="101"/>
      <c r="E78" s="101"/>
      <c r="F78" s="101"/>
      <c r="G78" s="101"/>
      <c r="H78" s="101"/>
      <c r="I78" s="101"/>
      <c r="J78" s="101"/>
      <c r="K78" s="101"/>
      <c r="L78" s="101"/>
      <c r="M78" s="101"/>
      <c r="N78" s="101"/>
    </row>
    <row r="79" spans="4:19" x14ac:dyDescent="0.25">
      <c r="D79" s="101"/>
      <c r="E79" s="101"/>
      <c r="F79" s="101"/>
      <c r="G79" s="101"/>
      <c r="H79" s="101"/>
      <c r="I79" s="101"/>
      <c r="J79" s="101"/>
      <c r="K79" s="101"/>
      <c r="L79" s="101"/>
      <c r="M79" s="101"/>
      <c r="N79" s="101"/>
    </row>
    <row r="80" spans="4:19" x14ac:dyDescent="0.25">
      <c r="D80" s="101"/>
      <c r="E80" s="101"/>
      <c r="F80" s="101"/>
      <c r="G80" s="101"/>
      <c r="H80" s="101"/>
      <c r="I80" s="101"/>
      <c r="J80" s="101"/>
      <c r="K80" s="101"/>
      <c r="L80" s="101"/>
      <c r="M80" s="101"/>
      <c r="N80" s="101"/>
    </row>
  </sheetData>
  <mergeCells count="30">
    <mergeCell ref="D24:P24"/>
    <mergeCell ref="D18:P18"/>
    <mergeCell ref="D19:P19"/>
    <mergeCell ref="D20:P20"/>
    <mergeCell ref="D21:P21"/>
    <mergeCell ref="D23:P23"/>
    <mergeCell ref="D22:P22"/>
    <mergeCell ref="D34:P34"/>
    <mergeCell ref="D31:P31"/>
    <mergeCell ref="D25:P25"/>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E1" zoomScale="90" zoomScaleNormal="90" workbookViewId="0">
      <selection activeCell="R2" sqref="R2:T29"/>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66" t="s">
        <v>32</v>
      </c>
      <c r="C2" s="167"/>
      <c r="D2" s="167"/>
      <c r="E2" s="167"/>
      <c r="F2" s="167"/>
      <c r="G2" s="167"/>
      <c r="H2" s="167"/>
      <c r="I2" s="167"/>
      <c r="J2" s="167"/>
      <c r="K2" s="167"/>
      <c r="L2" s="167"/>
      <c r="M2" s="167"/>
      <c r="N2" s="167"/>
      <c r="O2" s="167"/>
      <c r="P2" s="168"/>
      <c r="R2" s="6" t="s">
        <v>93</v>
      </c>
      <c r="S2" s="92" t="s">
        <v>99</v>
      </c>
      <c r="T2" s="58" t="s">
        <v>100</v>
      </c>
    </row>
    <row r="3" spans="2:20" ht="13.5" customHeight="1" x14ac:dyDescent="0.25">
      <c r="B3" s="163" t="s">
        <v>33</v>
      </c>
      <c r="C3" s="164"/>
      <c r="D3" s="164"/>
      <c r="E3" s="164"/>
      <c r="F3" s="164"/>
      <c r="G3" s="164"/>
      <c r="H3" s="164"/>
      <c r="I3" s="164"/>
      <c r="J3" s="164"/>
      <c r="K3" s="164"/>
      <c r="L3" s="164"/>
      <c r="M3" s="164"/>
      <c r="N3" s="164"/>
      <c r="O3" s="164"/>
      <c r="P3" s="165"/>
      <c r="R3" s="6" t="s">
        <v>194</v>
      </c>
      <c r="S3" s="92" t="s">
        <v>99</v>
      </c>
      <c r="T3" s="58" t="s">
        <v>195</v>
      </c>
    </row>
    <row r="4" spans="2:20" ht="13.5" customHeight="1" x14ac:dyDescent="0.25">
      <c r="B4" s="103"/>
      <c r="C4" s="159" t="s">
        <v>34</v>
      </c>
      <c r="D4" s="159"/>
      <c r="E4" s="159"/>
      <c r="F4" s="159"/>
      <c r="G4" s="159"/>
      <c r="H4" s="159"/>
      <c r="I4" s="159"/>
      <c r="J4" s="159"/>
      <c r="K4" s="159"/>
      <c r="L4" s="159"/>
      <c r="M4" s="159"/>
      <c r="N4" s="159"/>
      <c r="O4" s="159"/>
      <c r="P4" s="160"/>
      <c r="R4" s="6" t="s">
        <v>196</v>
      </c>
      <c r="S4" s="92" t="s">
        <v>101</v>
      </c>
      <c r="T4" s="58" t="s">
        <v>102</v>
      </c>
    </row>
    <row r="5" spans="2:20" ht="13.5" customHeight="1" x14ac:dyDescent="0.25">
      <c r="B5" s="103"/>
      <c r="C5" s="159" t="s">
        <v>41</v>
      </c>
      <c r="D5" s="159"/>
      <c r="E5" s="159"/>
      <c r="F5" s="159"/>
      <c r="G5" s="159"/>
      <c r="H5" s="159"/>
      <c r="I5" s="159"/>
      <c r="J5" s="159"/>
      <c r="K5" s="159"/>
      <c r="L5" s="159"/>
      <c r="M5" s="159"/>
      <c r="N5" s="159"/>
      <c r="O5" s="159"/>
      <c r="P5" s="160"/>
      <c r="R5" s="6" t="s">
        <v>197</v>
      </c>
      <c r="S5" s="92" t="s">
        <v>198</v>
      </c>
      <c r="T5" s="58" t="s">
        <v>199</v>
      </c>
    </row>
    <row r="6" spans="2:20" ht="13.5" customHeight="1" x14ac:dyDescent="0.25">
      <c r="B6" s="103"/>
      <c r="C6" s="104"/>
      <c r="D6" s="161" t="s">
        <v>73</v>
      </c>
      <c r="E6" s="161"/>
      <c r="F6" s="161"/>
      <c r="G6" s="161"/>
      <c r="H6" s="161"/>
      <c r="I6" s="161"/>
      <c r="J6" s="161"/>
      <c r="K6" s="161"/>
      <c r="L6" s="161"/>
      <c r="M6" s="161"/>
      <c r="N6" s="161"/>
      <c r="O6" s="161"/>
      <c r="P6" s="162"/>
      <c r="R6" s="6" t="s">
        <v>200</v>
      </c>
      <c r="S6" s="92" t="s">
        <v>201</v>
      </c>
      <c r="T6" s="58" t="s">
        <v>202</v>
      </c>
    </row>
    <row r="7" spans="2:20" ht="13.5" customHeight="1" x14ac:dyDescent="0.25">
      <c r="B7" s="103"/>
      <c r="C7" s="104"/>
      <c r="D7" s="159" t="s">
        <v>70</v>
      </c>
      <c r="E7" s="161"/>
      <c r="F7" s="161"/>
      <c r="G7" s="161"/>
      <c r="H7" s="161"/>
      <c r="I7" s="161"/>
      <c r="J7" s="161"/>
      <c r="K7" s="161"/>
      <c r="L7" s="161"/>
      <c r="M7" s="161"/>
      <c r="N7" s="161"/>
      <c r="O7" s="161"/>
      <c r="P7" s="162"/>
      <c r="R7" s="6" t="s">
        <v>203</v>
      </c>
      <c r="S7" s="92" t="s">
        <v>204</v>
      </c>
      <c r="T7" s="58" t="s">
        <v>205</v>
      </c>
    </row>
    <row r="8" spans="2:20" ht="13.5" customHeight="1" x14ac:dyDescent="0.25">
      <c r="B8" s="103"/>
      <c r="C8" s="104"/>
      <c r="D8" s="159" t="s">
        <v>71</v>
      </c>
      <c r="E8" s="161"/>
      <c r="F8" s="161"/>
      <c r="G8" s="161"/>
      <c r="H8" s="161"/>
      <c r="I8" s="161"/>
      <c r="J8" s="161"/>
      <c r="K8" s="161"/>
      <c r="L8" s="161"/>
      <c r="M8" s="161"/>
      <c r="N8" s="161"/>
      <c r="O8" s="161"/>
      <c r="P8" s="162"/>
      <c r="R8" s="6" t="s">
        <v>206</v>
      </c>
      <c r="S8" s="92" t="s">
        <v>207</v>
      </c>
      <c r="T8" s="92" t="s">
        <v>208</v>
      </c>
    </row>
    <row r="9" spans="2:20" ht="13.5" customHeight="1" x14ac:dyDescent="0.25">
      <c r="B9" s="103"/>
      <c r="C9" s="104"/>
      <c r="D9" s="159" t="s">
        <v>72</v>
      </c>
      <c r="E9" s="161"/>
      <c r="F9" s="161"/>
      <c r="G9" s="161"/>
      <c r="H9" s="161"/>
      <c r="I9" s="161"/>
      <c r="J9" s="161"/>
      <c r="K9" s="161"/>
      <c r="L9" s="161"/>
      <c r="M9" s="161"/>
      <c r="N9" s="161"/>
      <c r="O9" s="161"/>
      <c r="P9" s="162"/>
      <c r="R9" s="6" t="s">
        <v>209</v>
      </c>
      <c r="S9" s="92" t="s">
        <v>210</v>
      </c>
      <c r="T9" s="58" t="s">
        <v>211</v>
      </c>
    </row>
    <row r="10" spans="2:20" ht="13.5" customHeight="1" x14ac:dyDescent="0.25">
      <c r="B10" s="103"/>
      <c r="C10" s="104"/>
      <c r="D10" s="159" t="s">
        <v>40</v>
      </c>
      <c r="E10" s="161"/>
      <c r="F10" s="161"/>
      <c r="G10" s="161"/>
      <c r="H10" s="161"/>
      <c r="I10" s="161"/>
      <c r="J10" s="161"/>
      <c r="K10" s="161"/>
      <c r="L10" s="161"/>
      <c r="M10" s="161"/>
      <c r="N10" s="161"/>
      <c r="O10" s="161"/>
      <c r="P10" s="162"/>
      <c r="R10" s="6" t="s">
        <v>92</v>
      </c>
      <c r="S10" s="92" t="s">
        <v>103</v>
      </c>
      <c r="T10" s="58" t="s">
        <v>104</v>
      </c>
    </row>
    <row r="11" spans="2:20" ht="13.5" customHeight="1" x14ac:dyDescent="0.25">
      <c r="B11" s="103"/>
      <c r="C11" s="159" t="s">
        <v>35</v>
      </c>
      <c r="D11" s="159"/>
      <c r="E11" s="159"/>
      <c r="F11" s="159"/>
      <c r="G11" s="159"/>
      <c r="H11" s="159"/>
      <c r="I11" s="159"/>
      <c r="J11" s="159"/>
      <c r="K11" s="159"/>
      <c r="L11" s="159"/>
      <c r="M11" s="159"/>
      <c r="N11" s="159"/>
      <c r="O11" s="159"/>
      <c r="P11" s="160"/>
      <c r="R11" s="6" t="s">
        <v>94</v>
      </c>
      <c r="S11" s="92" t="s">
        <v>105</v>
      </c>
      <c r="T11" s="58" t="s">
        <v>212</v>
      </c>
    </row>
    <row r="12" spans="2:20" ht="13.5" customHeight="1" x14ac:dyDescent="0.25">
      <c r="B12" s="103"/>
      <c r="C12" s="159" t="s">
        <v>36</v>
      </c>
      <c r="D12" s="159"/>
      <c r="E12" s="159"/>
      <c r="F12" s="159"/>
      <c r="G12" s="159"/>
      <c r="H12" s="159"/>
      <c r="I12" s="159"/>
      <c r="J12" s="159"/>
      <c r="K12" s="159"/>
      <c r="L12" s="159"/>
      <c r="M12" s="159"/>
      <c r="N12" s="159"/>
      <c r="O12" s="159"/>
      <c r="P12" s="160"/>
      <c r="R12" s="6" t="s">
        <v>213</v>
      </c>
      <c r="S12" s="92" t="s">
        <v>110</v>
      </c>
      <c r="T12" s="58" t="s">
        <v>111</v>
      </c>
    </row>
    <row r="13" spans="2:20" ht="13.5" customHeight="1" x14ac:dyDescent="0.25">
      <c r="B13" s="103"/>
      <c r="C13" s="104"/>
      <c r="D13" s="104"/>
      <c r="E13" s="104"/>
      <c r="F13" s="104"/>
      <c r="G13" s="104"/>
      <c r="H13" s="104"/>
      <c r="I13" s="104"/>
      <c r="J13" s="104"/>
      <c r="K13" s="104"/>
      <c r="L13" s="104"/>
      <c r="M13" s="104"/>
      <c r="N13" s="104"/>
      <c r="O13" s="104"/>
      <c r="P13" s="105"/>
      <c r="R13" s="6" t="s">
        <v>214</v>
      </c>
      <c r="S13" s="92" t="s">
        <v>215</v>
      </c>
      <c r="T13" s="58" t="s">
        <v>216</v>
      </c>
    </row>
    <row r="14" spans="2:20" ht="13.5" customHeight="1" x14ac:dyDescent="0.25">
      <c r="B14" s="163" t="s">
        <v>37</v>
      </c>
      <c r="C14" s="164"/>
      <c r="D14" s="164"/>
      <c r="E14" s="164"/>
      <c r="F14" s="164"/>
      <c r="G14" s="164"/>
      <c r="H14" s="164"/>
      <c r="I14" s="164"/>
      <c r="J14" s="164"/>
      <c r="K14" s="164"/>
      <c r="L14" s="164"/>
      <c r="M14" s="164"/>
      <c r="N14" s="164"/>
      <c r="O14" s="164"/>
      <c r="P14" s="165"/>
      <c r="R14" s="6" t="s">
        <v>95</v>
      </c>
      <c r="S14" s="92" t="s">
        <v>106</v>
      </c>
      <c r="T14" s="58" t="s">
        <v>107</v>
      </c>
    </row>
    <row r="15" spans="2:20" ht="13.5" customHeight="1" x14ac:dyDescent="0.25">
      <c r="B15" s="103"/>
      <c r="C15" s="159" t="s">
        <v>38</v>
      </c>
      <c r="D15" s="159"/>
      <c r="E15" s="159"/>
      <c r="F15" s="159"/>
      <c r="G15" s="159"/>
      <c r="H15" s="159"/>
      <c r="I15" s="159"/>
      <c r="J15" s="159"/>
      <c r="K15" s="159"/>
      <c r="L15" s="159"/>
      <c r="M15" s="159"/>
      <c r="N15" s="159"/>
      <c r="O15" s="159"/>
      <c r="P15" s="160"/>
      <c r="R15" s="6" t="s">
        <v>217</v>
      </c>
      <c r="S15" s="92" t="s">
        <v>218</v>
      </c>
      <c r="T15" s="58" t="s">
        <v>219</v>
      </c>
    </row>
    <row r="16" spans="2:20" ht="13.5" customHeight="1" x14ac:dyDescent="0.25">
      <c r="B16" s="103"/>
      <c r="C16" s="106"/>
      <c r="D16" s="161" t="s">
        <v>74</v>
      </c>
      <c r="E16" s="161"/>
      <c r="F16" s="161"/>
      <c r="G16" s="161"/>
      <c r="H16" s="161"/>
      <c r="I16" s="161"/>
      <c r="J16" s="161"/>
      <c r="K16" s="161"/>
      <c r="L16" s="161"/>
      <c r="M16" s="161"/>
      <c r="N16" s="161"/>
      <c r="O16" s="161"/>
      <c r="P16" s="162"/>
      <c r="R16" s="6" t="s">
        <v>220</v>
      </c>
      <c r="S16" s="92" t="s">
        <v>221</v>
      </c>
      <c r="T16" s="92" t="s">
        <v>222</v>
      </c>
    </row>
    <row r="17" spans="2:20" ht="13.5" customHeight="1" x14ac:dyDescent="0.25">
      <c r="B17" s="103"/>
      <c r="C17" s="106"/>
      <c r="D17" s="107" t="s">
        <v>47</v>
      </c>
      <c r="E17" s="107"/>
      <c r="F17" s="107"/>
      <c r="G17" s="107"/>
      <c r="H17" s="107"/>
      <c r="I17" s="107"/>
      <c r="J17" s="107"/>
      <c r="K17" s="107"/>
      <c r="L17" s="107"/>
      <c r="M17" s="107"/>
      <c r="N17" s="107"/>
      <c r="O17" s="107"/>
      <c r="P17" s="108"/>
      <c r="R17" s="61" t="s">
        <v>223</v>
      </c>
      <c r="S17" s="92" t="s">
        <v>224</v>
      </c>
      <c r="T17" s="92" t="s">
        <v>225</v>
      </c>
    </row>
    <row r="18" spans="2:20" ht="13.5" customHeight="1" x14ac:dyDescent="0.25">
      <c r="B18" s="103"/>
      <c r="C18" s="104"/>
      <c r="D18" s="161" t="s">
        <v>48</v>
      </c>
      <c r="E18" s="161"/>
      <c r="F18" s="161"/>
      <c r="G18" s="161"/>
      <c r="H18" s="161"/>
      <c r="I18" s="161"/>
      <c r="J18" s="161"/>
      <c r="K18" s="161"/>
      <c r="L18" s="161"/>
      <c r="M18" s="161"/>
      <c r="N18" s="161"/>
      <c r="O18" s="161"/>
      <c r="P18" s="162"/>
      <c r="R18" s="61" t="s">
        <v>226</v>
      </c>
      <c r="S18" s="92" t="s">
        <v>227</v>
      </c>
      <c r="T18" s="92" t="s">
        <v>228</v>
      </c>
    </row>
    <row r="19" spans="2:20" ht="13.5" customHeight="1" x14ac:dyDescent="0.25">
      <c r="B19" s="103"/>
      <c r="C19" s="104"/>
      <c r="D19" s="161" t="s">
        <v>49</v>
      </c>
      <c r="E19" s="161"/>
      <c r="F19" s="161"/>
      <c r="G19" s="161"/>
      <c r="H19" s="161"/>
      <c r="I19" s="161"/>
      <c r="J19" s="161"/>
      <c r="K19" s="161"/>
      <c r="L19" s="161"/>
      <c r="M19" s="161"/>
      <c r="N19" s="161"/>
      <c r="O19" s="161"/>
      <c r="P19" s="162"/>
      <c r="R19" s="61" t="s">
        <v>229</v>
      </c>
      <c r="S19" s="92" t="s">
        <v>230</v>
      </c>
      <c r="T19" s="92" t="s">
        <v>231</v>
      </c>
    </row>
    <row r="20" spans="2:20" x14ac:dyDescent="0.25">
      <c r="B20" s="103"/>
      <c r="C20" s="104"/>
      <c r="D20" s="161" t="s">
        <v>75</v>
      </c>
      <c r="E20" s="161"/>
      <c r="F20" s="161"/>
      <c r="G20" s="161"/>
      <c r="H20" s="161"/>
      <c r="I20" s="161"/>
      <c r="J20" s="161"/>
      <c r="K20" s="161"/>
      <c r="L20" s="161"/>
      <c r="M20" s="161"/>
      <c r="N20" s="161"/>
      <c r="O20" s="161"/>
      <c r="P20" s="162"/>
      <c r="R20" s="61" t="s">
        <v>96</v>
      </c>
      <c r="S20" s="92" t="s">
        <v>108</v>
      </c>
      <c r="T20" s="92" t="s">
        <v>109</v>
      </c>
    </row>
    <row r="21" spans="2:20" x14ac:dyDescent="0.25">
      <c r="B21" s="103"/>
      <c r="C21" s="104"/>
      <c r="D21" s="161" t="s">
        <v>76</v>
      </c>
      <c r="E21" s="161"/>
      <c r="F21" s="161"/>
      <c r="G21" s="161"/>
      <c r="H21" s="161"/>
      <c r="I21" s="161"/>
      <c r="J21" s="161"/>
      <c r="K21" s="161"/>
      <c r="L21" s="161"/>
      <c r="M21" s="161"/>
      <c r="N21" s="161"/>
      <c r="O21" s="161"/>
      <c r="P21" s="162"/>
      <c r="R21" s="61" t="s">
        <v>232</v>
      </c>
      <c r="S21" s="92" t="s">
        <v>233</v>
      </c>
      <c r="T21" s="92" t="s">
        <v>234</v>
      </c>
    </row>
    <row r="22" spans="2:20" x14ac:dyDescent="0.25">
      <c r="B22" s="103"/>
      <c r="C22" s="104"/>
      <c r="D22" s="161" t="s">
        <v>77</v>
      </c>
      <c r="E22" s="161"/>
      <c r="F22" s="161"/>
      <c r="G22" s="161"/>
      <c r="H22" s="161"/>
      <c r="I22" s="161"/>
      <c r="J22" s="161"/>
      <c r="K22" s="161"/>
      <c r="L22" s="161"/>
      <c r="M22" s="161"/>
      <c r="N22" s="161"/>
      <c r="O22" s="161"/>
      <c r="P22" s="162"/>
      <c r="R22" s="61" t="s">
        <v>235</v>
      </c>
      <c r="S22" s="92" t="s">
        <v>236</v>
      </c>
      <c r="T22" s="92" t="s">
        <v>237</v>
      </c>
    </row>
    <row r="23" spans="2:20" x14ac:dyDescent="0.25">
      <c r="B23" s="103"/>
      <c r="C23" s="104"/>
      <c r="D23" s="161" t="s">
        <v>53</v>
      </c>
      <c r="E23" s="161"/>
      <c r="F23" s="161"/>
      <c r="G23" s="161"/>
      <c r="H23" s="161"/>
      <c r="I23" s="161"/>
      <c r="J23" s="161"/>
      <c r="K23" s="161"/>
      <c r="L23" s="161"/>
      <c r="M23" s="161"/>
      <c r="N23" s="161"/>
      <c r="O23" s="161"/>
      <c r="P23" s="162"/>
      <c r="R23" s="61" t="s">
        <v>238</v>
      </c>
      <c r="S23" s="92" t="s">
        <v>239</v>
      </c>
      <c r="T23" s="92" t="s">
        <v>240</v>
      </c>
    </row>
    <row r="24" spans="2:20" x14ac:dyDescent="0.25">
      <c r="B24" s="103"/>
      <c r="C24" s="104"/>
      <c r="D24" s="161" t="s">
        <v>54</v>
      </c>
      <c r="E24" s="161"/>
      <c r="F24" s="161"/>
      <c r="G24" s="161"/>
      <c r="H24" s="161"/>
      <c r="I24" s="161"/>
      <c r="J24" s="161"/>
      <c r="K24" s="161"/>
      <c r="L24" s="161"/>
      <c r="M24" s="161"/>
      <c r="N24" s="161"/>
      <c r="O24" s="161"/>
      <c r="P24" s="162"/>
      <c r="R24" s="61" t="s">
        <v>241</v>
      </c>
      <c r="S24" s="92" t="s">
        <v>242</v>
      </c>
      <c r="T24" s="92" t="s">
        <v>243</v>
      </c>
    </row>
    <row r="25" spans="2:20" x14ac:dyDescent="0.25">
      <c r="B25" s="103"/>
      <c r="C25" s="104"/>
      <c r="D25" s="161" t="s">
        <v>78</v>
      </c>
      <c r="E25" s="161"/>
      <c r="F25" s="161"/>
      <c r="G25" s="161"/>
      <c r="H25" s="161"/>
      <c r="I25" s="161"/>
      <c r="J25" s="161"/>
      <c r="K25" s="161"/>
      <c r="L25" s="161"/>
      <c r="M25" s="161"/>
      <c r="N25" s="161"/>
      <c r="O25" s="161"/>
      <c r="P25" s="162"/>
      <c r="R25" s="61" t="s">
        <v>244</v>
      </c>
      <c r="S25" s="92" t="s">
        <v>245</v>
      </c>
      <c r="T25" s="92" t="s">
        <v>246</v>
      </c>
    </row>
    <row r="26" spans="2:20" x14ac:dyDescent="0.25">
      <c r="B26" s="103"/>
      <c r="C26" s="104"/>
      <c r="D26" s="161" t="s">
        <v>79</v>
      </c>
      <c r="E26" s="161"/>
      <c r="F26" s="161"/>
      <c r="G26" s="161"/>
      <c r="H26" s="161"/>
      <c r="I26" s="161"/>
      <c r="J26" s="161"/>
      <c r="K26" s="161"/>
      <c r="L26" s="161"/>
      <c r="M26" s="161"/>
      <c r="N26" s="161"/>
      <c r="O26" s="161"/>
      <c r="P26" s="162"/>
      <c r="R26" s="61" t="s">
        <v>247</v>
      </c>
      <c r="S26" s="92" t="s">
        <v>248</v>
      </c>
      <c r="T26" s="92" t="s">
        <v>249</v>
      </c>
    </row>
    <row r="27" spans="2:20" x14ac:dyDescent="0.25">
      <c r="B27" s="103"/>
      <c r="C27" s="104"/>
      <c r="D27" s="161" t="s">
        <v>80</v>
      </c>
      <c r="E27" s="161"/>
      <c r="F27" s="161"/>
      <c r="G27" s="161"/>
      <c r="H27" s="161"/>
      <c r="I27" s="161"/>
      <c r="J27" s="161"/>
      <c r="K27" s="161"/>
      <c r="L27" s="161"/>
      <c r="M27" s="161"/>
      <c r="N27" s="161"/>
      <c r="O27" s="161"/>
      <c r="P27" s="162"/>
      <c r="R27" s="61" t="s">
        <v>250</v>
      </c>
      <c r="S27" s="92" t="s">
        <v>251</v>
      </c>
      <c r="T27" s="92" t="s">
        <v>252</v>
      </c>
    </row>
    <row r="28" spans="2:20" x14ac:dyDescent="0.25">
      <c r="B28" s="103"/>
      <c r="C28" s="104"/>
      <c r="D28" s="104"/>
      <c r="E28" s="104"/>
      <c r="F28" s="104"/>
      <c r="G28" s="104"/>
      <c r="H28" s="104"/>
      <c r="I28" s="104"/>
      <c r="J28" s="104"/>
      <c r="K28" s="104"/>
      <c r="L28" s="104"/>
      <c r="M28" s="104"/>
      <c r="N28" s="104"/>
      <c r="O28" s="104"/>
      <c r="P28" s="105"/>
      <c r="R28" s="61" t="s">
        <v>253</v>
      </c>
      <c r="S28" s="92" t="s">
        <v>254</v>
      </c>
      <c r="T28" s="92" t="s">
        <v>255</v>
      </c>
    </row>
    <row r="29" spans="2:20" x14ac:dyDescent="0.25">
      <c r="B29" s="103"/>
      <c r="C29" s="159" t="s">
        <v>39</v>
      </c>
      <c r="D29" s="159"/>
      <c r="E29" s="159"/>
      <c r="F29" s="159"/>
      <c r="G29" s="159"/>
      <c r="H29" s="159"/>
      <c r="I29" s="159"/>
      <c r="J29" s="159"/>
      <c r="K29" s="159"/>
      <c r="L29" s="159"/>
      <c r="M29" s="159"/>
      <c r="N29" s="159"/>
      <c r="O29" s="159"/>
      <c r="P29" s="160"/>
      <c r="R29" s="6"/>
      <c r="S29" s="92"/>
      <c r="T29" s="92"/>
    </row>
    <row r="30" spans="2:20" x14ac:dyDescent="0.25">
      <c r="B30" s="103"/>
      <c r="C30" s="104"/>
      <c r="D30" s="161" t="s">
        <v>81</v>
      </c>
      <c r="E30" s="161"/>
      <c r="F30" s="161"/>
      <c r="G30" s="161"/>
      <c r="H30" s="161"/>
      <c r="I30" s="161"/>
      <c r="J30" s="161"/>
      <c r="K30" s="161"/>
      <c r="L30" s="161"/>
      <c r="M30" s="161"/>
      <c r="N30" s="161"/>
      <c r="O30" s="161"/>
      <c r="P30" s="162"/>
      <c r="R30" s="6"/>
      <c r="S30" s="92"/>
      <c r="T30" s="92"/>
    </row>
    <row r="31" spans="2:20" x14ac:dyDescent="0.25">
      <c r="B31" s="103"/>
      <c r="C31" s="104"/>
      <c r="D31" s="161" t="s">
        <v>82</v>
      </c>
      <c r="E31" s="161"/>
      <c r="F31" s="161"/>
      <c r="G31" s="161"/>
      <c r="H31" s="161"/>
      <c r="I31" s="161"/>
      <c r="J31" s="161"/>
      <c r="K31" s="161"/>
      <c r="L31" s="161"/>
      <c r="M31" s="161"/>
      <c r="N31" s="161"/>
      <c r="O31" s="161"/>
      <c r="P31" s="162"/>
      <c r="R31" s="6"/>
      <c r="S31" s="92"/>
      <c r="T31" s="92"/>
    </row>
    <row r="32" spans="2:20" x14ac:dyDescent="0.25">
      <c r="B32" s="103"/>
      <c r="C32" s="104"/>
      <c r="D32" s="161" t="s">
        <v>57</v>
      </c>
      <c r="E32" s="161"/>
      <c r="F32" s="161"/>
      <c r="G32" s="161"/>
      <c r="H32" s="161"/>
      <c r="I32" s="161"/>
      <c r="J32" s="161"/>
      <c r="K32" s="161"/>
      <c r="L32" s="161"/>
      <c r="M32" s="161"/>
      <c r="N32" s="161"/>
      <c r="O32" s="161"/>
      <c r="P32" s="162"/>
      <c r="R32" s="6"/>
      <c r="S32" s="92"/>
      <c r="T32" s="92"/>
    </row>
    <row r="33" spans="2:20" x14ac:dyDescent="0.25">
      <c r="B33" s="103"/>
      <c r="C33" s="104"/>
      <c r="D33" s="161" t="s">
        <v>61</v>
      </c>
      <c r="E33" s="161"/>
      <c r="F33" s="161"/>
      <c r="G33" s="161"/>
      <c r="H33" s="161"/>
      <c r="I33" s="161"/>
      <c r="J33" s="161"/>
      <c r="K33" s="161"/>
      <c r="L33" s="161"/>
      <c r="M33" s="161"/>
      <c r="N33" s="161"/>
      <c r="O33" s="161"/>
      <c r="P33" s="162"/>
      <c r="R33" s="6"/>
      <c r="S33" s="6"/>
      <c r="T33" s="6"/>
    </row>
    <row r="34" spans="2:20" ht="24" customHeight="1" x14ac:dyDescent="0.25">
      <c r="B34" s="103"/>
      <c r="C34" s="104"/>
      <c r="D34" s="155" t="s">
        <v>58</v>
      </c>
      <c r="E34" s="155"/>
      <c r="F34" s="155"/>
      <c r="G34" s="155"/>
      <c r="H34" s="155"/>
      <c r="I34" s="155"/>
      <c r="J34" s="155"/>
      <c r="K34" s="155"/>
      <c r="L34" s="155"/>
      <c r="M34" s="155"/>
      <c r="N34" s="155"/>
      <c r="O34" s="155"/>
      <c r="P34" s="156"/>
      <c r="R34" s="6"/>
      <c r="S34" s="6"/>
      <c r="T34" s="6"/>
    </row>
    <row r="35" spans="2:20" ht="16.5" customHeight="1" x14ac:dyDescent="0.25">
      <c r="B35" s="103"/>
      <c r="C35" s="104"/>
      <c r="D35" s="155" t="s">
        <v>83</v>
      </c>
      <c r="E35" s="155"/>
      <c r="F35" s="155"/>
      <c r="G35" s="155"/>
      <c r="H35" s="155"/>
      <c r="I35" s="155"/>
      <c r="J35" s="155"/>
      <c r="K35" s="155"/>
      <c r="L35" s="155"/>
      <c r="M35" s="155"/>
      <c r="N35" s="155"/>
      <c r="O35" s="155"/>
      <c r="P35" s="156"/>
      <c r="R35" s="6"/>
      <c r="S35" s="6"/>
      <c r="T35" s="6"/>
    </row>
    <row r="36" spans="2:20" ht="15" customHeight="1" thickBot="1" x14ac:dyDescent="0.3">
      <c r="B36" s="109"/>
      <c r="C36" s="110"/>
      <c r="D36" s="157" t="s">
        <v>84</v>
      </c>
      <c r="E36" s="157"/>
      <c r="F36" s="157"/>
      <c r="G36" s="157"/>
      <c r="H36" s="157"/>
      <c r="I36" s="157"/>
      <c r="J36" s="157"/>
      <c r="K36" s="157"/>
      <c r="L36" s="157"/>
      <c r="M36" s="157"/>
      <c r="N36" s="157"/>
      <c r="O36" s="157"/>
      <c r="P36" s="158"/>
      <c r="R36" s="6"/>
      <c r="S36" s="6"/>
      <c r="T36" s="6"/>
    </row>
    <row r="37" spans="2:20" x14ac:dyDescent="0.25">
      <c r="R37" s="6"/>
      <c r="S37" s="6"/>
      <c r="T37" s="6"/>
    </row>
    <row r="38" spans="2:20" x14ac:dyDescent="0.25">
      <c r="R38" s="6"/>
      <c r="S38" s="6"/>
      <c r="T38" s="6"/>
    </row>
    <row r="39" spans="2:20" x14ac:dyDescent="0.25">
      <c r="R39" s="6"/>
      <c r="S39" s="6"/>
      <c r="T39" s="6"/>
    </row>
    <row r="40" spans="2:20" x14ac:dyDescent="0.25">
      <c r="R40" s="6"/>
      <c r="S40" s="6"/>
      <c r="T40" s="6"/>
    </row>
    <row r="41" spans="2:20" x14ac:dyDescent="0.25">
      <c r="R41" s="6"/>
      <c r="S41" s="6"/>
      <c r="T41" s="6"/>
    </row>
    <row r="42" spans="2:20" x14ac:dyDescent="0.25">
      <c r="R42" s="6"/>
      <c r="S42" s="6"/>
      <c r="T42" s="6"/>
    </row>
    <row r="43" spans="2:20" x14ac:dyDescent="0.25">
      <c r="R43" s="6"/>
      <c r="S43" s="6"/>
      <c r="T43" s="6"/>
    </row>
    <row r="44" spans="2:20" x14ac:dyDescent="0.25">
      <c r="R44" s="6"/>
      <c r="S44" s="6"/>
      <c r="T44" s="6"/>
    </row>
    <row r="45" spans="2:20" x14ac:dyDescent="0.25">
      <c r="R45" s="6"/>
      <c r="S45" s="6"/>
      <c r="T45" s="6"/>
    </row>
    <row r="46" spans="2:20" x14ac:dyDescent="0.25">
      <c r="R46" s="6"/>
      <c r="S46" s="6"/>
      <c r="T46" s="6"/>
    </row>
    <row r="47" spans="2:20" x14ac:dyDescent="0.25">
      <c r="R47" s="6"/>
      <c r="S47" s="6"/>
      <c r="T47" s="6"/>
    </row>
    <row r="48" spans="2:20" x14ac:dyDescent="0.25">
      <c r="R48" s="6"/>
      <c r="S48" s="6"/>
      <c r="T48" s="6"/>
    </row>
    <row r="49" spans="18:20" x14ac:dyDescent="0.25">
      <c r="R49" s="6"/>
      <c r="S49" s="6"/>
      <c r="T49" s="6"/>
    </row>
    <row r="50" spans="18:20" x14ac:dyDescent="0.25">
      <c r="R50" s="6"/>
      <c r="S50" s="6"/>
      <c r="T50" s="6"/>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2017-02-23T04:53:14Z</cp:lastPrinted>
  <dcterms:created xsi:type="dcterms:W3CDTF">1996-10-14T23:33:28Z</dcterms:created>
  <dcterms:modified xsi:type="dcterms:W3CDTF">2017-03-10T02:49:35Z</dcterms:modified>
</cp:coreProperties>
</file>