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20400" windowHeight="8820" tabRatio="756" activeTab="1"/>
  </bookViews>
  <sheets>
    <sheet name="TH-MV" sheetId="15" r:id="rId1"/>
    <sheet name="TH - BR" sheetId="16" r:id="rId2"/>
    <sheet name="Huong dan BR" sheetId="2" r:id="rId3"/>
    <sheet name="Huong dan MV" sheetId="4" r:id="rId4"/>
  </sheets>
  <definedNames>
    <definedName name="_xlnm._FilterDatabase" localSheetId="1" hidden="1">'TH - BR'!$A$25:$L$123</definedName>
    <definedName name="_xlnm._FilterDatabase" localSheetId="0" hidden="1">'TH-MV'!$A$16:$Q$62</definedName>
    <definedName name="DSBR">'Huong dan BR'!$R$2:$S$66</definedName>
    <definedName name="DSMV">'Huong dan MV'!$R$2:$T$50</definedName>
    <definedName name="_xlnm.Print_Area" localSheetId="1">'TH - BR'!$B$1:$L$136</definedName>
    <definedName name="_xlnm.Print_Area" localSheetId="0">'TH-MV'!$B$1:$M$84</definedName>
    <definedName name="_xlnm.Print_Titles" localSheetId="1">'TH - BR'!$12:$15</definedName>
    <definedName name="_xlnm.Print_Titles" localSheetId="0">'TH-MV'!$12:$15</definedName>
  </definedNames>
  <calcPr calcId="144525" concurrentCalc="0"/>
</workbook>
</file>

<file path=xl/calcChain.xml><?xml version="1.0" encoding="utf-8"?>
<calcChain xmlns="http://schemas.openxmlformats.org/spreadsheetml/2006/main">
  <c r="J64" i="15" l="1"/>
  <c r="L64" i="15"/>
  <c r="I133" i="16"/>
  <c r="B7" i="15"/>
  <c r="B7" i="16"/>
  <c r="J81" i="15"/>
  <c r="B27" i="16"/>
  <c r="B28" i="16"/>
  <c r="B29" i="16"/>
  <c r="B30" i="16"/>
  <c r="B31" i="16"/>
  <c r="B32" i="16"/>
  <c r="B33" i="16"/>
  <c r="B34" i="16"/>
  <c r="B35" i="16"/>
  <c r="B36" i="16"/>
  <c r="B37" i="16"/>
  <c r="B38" i="16"/>
  <c r="B39" i="16"/>
  <c r="B40" i="16"/>
  <c r="B41" i="16"/>
  <c r="B42" i="16"/>
  <c r="B43" i="16"/>
  <c r="B44" i="16"/>
  <c r="B45" i="16"/>
  <c r="B46" i="16"/>
  <c r="B47" i="16"/>
  <c r="B48" i="16"/>
  <c r="B49" i="16"/>
  <c r="B50" i="16"/>
  <c r="B51" i="16"/>
  <c r="B52" i="16"/>
  <c r="B53" i="16"/>
  <c r="B54" i="16"/>
  <c r="B55" i="16"/>
  <c r="B56" i="16"/>
  <c r="B57" i="16"/>
  <c r="B58" i="16"/>
  <c r="B59" i="16"/>
  <c r="B60" i="16"/>
  <c r="B61" i="16"/>
  <c r="B62" i="16"/>
  <c r="B63" i="16"/>
  <c r="B64" i="16"/>
  <c r="B65" i="16"/>
  <c r="B66" i="16"/>
  <c r="B67" i="16"/>
  <c r="B68" i="16"/>
  <c r="B69" i="16"/>
  <c r="B70" i="16"/>
  <c r="B71" i="16"/>
  <c r="B72" i="16"/>
  <c r="B73" i="16"/>
  <c r="B74" i="16"/>
  <c r="B75" i="16"/>
  <c r="B76" i="16"/>
  <c r="B77" i="16"/>
  <c r="B78" i="16"/>
  <c r="B79" i="16"/>
  <c r="B80" i="16"/>
  <c r="B81" i="16"/>
  <c r="B82" i="16"/>
  <c r="B83" i="16"/>
  <c r="B84" i="16"/>
  <c r="B85" i="16"/>
  <c r="B86" i="16"/>
  <c r="B87" i="16"/>
  <c r="B88" i="16"/>
  <c r="B89" i="16"/>
  <c r="B90" i="16"/>
  <c r="B91" i="16"/>
  <c r="B92" i="16"/>
  <c r="B93" i="16"/>
  <c r="B94" i="16"/>
  <c r="B95" i="16"/>
  <c r="B96" i="16"/>
  <c r="B97" i="16"/>
  <c r="B98" i="16"/>
  <c r="B99" i="16"/>
  <c r="B100" i="16"/>
  <c r="B101" i="16"/>
  <c r="B102" i="16"/>
  <c r="B103" i="16"/>
  <c r="B104" i="16"/>
  <c r="B105" i="16"/>
  <c r="B106" i="16"/>
  <c r="B107" i="16"/>
  <c r="B108" i="16"/>
  <c r="B109" i="16"/>
  <c r="B110" i="16"/>
  <c r="B111" i="16"/>
  <c r="B112" i="16"/>
  <c r="B113" i="16"/>
  <c r="B114" i="16"/>
  <c r="B115" i="16"/>
  <c r="B116" i="16"/>
  <c r="B117" i="16"/>
  <c r="B118" i="16"/>
  <c r="B119" i="16"/>
  <c r="B120" i="16"/>
  <c r="B121" i="16"/>
  <c r="B122" i="16"/>
  <c r="B123" i="16"/>
  <c r="B26" i="16"/>
  <c r="B18" i="15"/>
  <c r="B19" i="15"/>
  <c r="B20" i="15"/>
  <c r="B21" i="15"/>
  <c r="B22" i="15"/>
  <c r="B23" i="15"/>
  <c r="B24" i="15"/>
  <c r="B25" i="15"/>
  <c r="B26" i="15"/>
  <c r="B27" i="15"/>
  <c r="B28" i="15"/>
  <c r="B29" i="15"/>
  <c r="B30" i="15"/>
  <c r="B31" i="15"/>
  <c r="B32" i="15"/>
  <c r="B33" i="15"/>
  <c r="B34" i="15"/>
  <c r="B35" i="15"/>
  <c r="B36" i="15"/>
  <c r="B37" i="15"/>
  <c r="B38" i="15"/>
  <c r="B39" i="15"/>
  <c r="B40" i="15"/>
  <c r="B41" i="15"/>
  <c r="B42" i="15"/>
  <c r="B43" i="15"/>
  <c r="B44" i="15"/>
  <c r="B45" i="15"/>
  <c r="B46" i="15"/>
  <c r="B47" i="15"/>
  <c r="B48" i="15"/>
  <c r="B49" i="15"/>
  <c r="B50" i="15"/>
  <c r="B51" i="15"/>
  <c r="B52" i="15"/>
  <c r="B53" i="15"/>
  <c r="B54" i="15"/>
  <c r="B55" i="15"/>
  <c r="B56" i="15"/>
  <c r="B57" i="15"/>
  <c r="B58" i="15"/>
  <c r="B59" i="15"/>
  <c r="B60" i="15"/>
  <c r="B61" i="15"/>
  <c r="B62" i="15"/>
  <c r="B17" i="15"/>
  <c r="H79" i="15"/>
  <c r="H78" i="15"/>
  <c r="K124" i="16"/>
  <c r="H130" i="16"/>
  <c r="J124" i="16"/>
  <c r="H129" i="16"/>
  <c r="D50" i="15"/>
  <c r="H50" i="15"/>
  <c r="D51" i="15"/>
  <c r="H51" i="15"/>
  <c r="D52" i="15"/>
  <c r="H52" i="15"/>
  <c r="D53" i="15"/>
  <c r="H53" i="15"/>
  <c r="D54" i="15"/>
  <c r="H54" i="15"/>
  <c r="D55" i="15"/>
  <c r="H55" i="15"/>
  <c r="D56" i="15"/>
  <c r="H56" i="15"/>
  <c r="D57" i="15"/>
  <c r="H57" i="15"/>
  <c r="D58" i="15"/>
  <c r="H58" i="15"/>
  <c r="D59" i="15"/>
  <c r="H59" i="15"/>
  <c r="D60" i="15"/>
  <c r="H60" i="15"/>
  <c r="D61" i="15"/>
  <c r="H61" i="15"/>
  <c r="D62" i="15"/>
  <c r="H62" i="15"/>
  <c r="H122" i="16"/>
  <c r="H51" i="16"/>
  <c r="H52" i="16"/>
  <c r="H53" i="16"/>
  <c r="H54" i="16"/>
  <c r="H55" i="16"/>
  <c r="H56" i="16"/>
  <c r="H57" i="16"/>
  <c r="H58" i="16"/>
  <c r="H59" i="16"/>
  <c r="H60" i="16"/>
  <c r="H61" i="16"/>
  <c r="H62" i="16"/>
  <c r="H63" i="16"/>
  <c r="H64" i="16"/>
  <c r="H65" i="16"/>
  <c r="H66" i="16"/>
  <c r="H67" i="16"/>
  <c r="H68" i="16"/>
  <c r="H69" i="16"/>
  <c r="H70" i="16"/>
  <c r="H71" i="16"/>
  <c r="H72" i="16"/>
  <c r="H73" i="16"/>
  <c r="H74" i="16"/>
  <c r="H75" i="16"/>
  <c r="H76" i="16"/>
  <c r="H77" i="16"/>
  <c r="H78" i="16"/>
  <c r="H79" i="16"/>
  <c r="H80" i="16"/>
  <c r="H81" i="16"/>
  <c r="H82" i="16"/>
  <c r="H83" i="16"/>
  <c r="H84" i="16"/>
  <c r="H85" i="16"/>
  <c r="H86" i="16"/>
  <c r="H87" i="16"/>
  <c r="H88" i="16"/>
  <c r="H89" i="16"/>
  <c r="H90" i="16"/>
  <c r="H91" i="16"/>
  <c r="H92" i="16"/>
  <c r="H93" i="16"/>
  <c r="H94" i="16"/>
  <c r="H95" i="16"/>
  <c r="H96" i="16"/>
  <c r="H97" i="16"/>
  <c r="H98" i="16"/>
  <c r="H99" i="16"/>
  <c r="H100" i="16"/>
  <c r="H101" i="16"/>
  <c r="H102" i="16"/>
  <c r="H103" i="16"/>
  <c r="H104" i="16"/>
  <c r="H105" i="16"/>
  <c r="H106" i="16"/>
  <c r="H107" i="16"/>
  <c r="H108" i="16"/>
  <c r="H109" i="16"/>
  <c r="H110" i="16"/>
  <c r="H111" i="16"/>
  <c r="H112" i="16"/>
  <c r="H113" i="16"/>
  <c r="H114" i="16"/>
  <c r="H115" i="16"/>
  <c r="H116" i="16"/>
  <c r="H117" i="16"/>
  <c r="H118" i="16"/>
  <c r="H119" i="16"/>
  <c r="H120" i="16"/>
  <c r="H121" i="16"/>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H20" i="15"/>
  <c r="H21" i="15"/>
  <c r="H22" i="15"/>
  <c r="H23" i="15"/>
  <c r="H24" i="15"/>
  <c r="H25" i="15"/>
  <c r="H26" i="15"/>
  <c r="H27" i="15"/>
  <c r="H28" i="15"/>
  <c r="H29" i="15"/>
  <c r="H30" i="15"/>
  <c r="H31" i="15"/>
  <c r="H32" i="15"/>
  <c r="H33" i="15"/>
  <c r="H34" i="15"/>
  <c r="H35" i="15"/>
  <c r="H36" i="15"/>
  <c r="H37" i="15"/>
  <c r="H38" i="15"/>
  <c r="H39" i="15"/>
  <c r="H40" i="15"/>
  <c r="H41" i="15"/>
  <c r="H42" i="15"/>
  <c r="H43" i="15"/>
  <c r="H44" i="15"/>
  <c r="H45" i="15"/>
  <c r="H46" i="15"/>
  <c r="H47" i="15"/>
  <c r="H48" i="15"/>
  <c r="H49" i="15"/>
  <c r="H28" i="16"/>
  <c r="H29" i="16"/>
  <c r="H30" i="16"/>
  <c r="H31" i="16"/>
  <c r="H32" i="16"/>
  <c r="H33" i="16"/>
  <c r="H34" i="16"/>
  <c r="H35" i="16"/>
  <c r="H36" i="16"/>
  <c r="H37" i="16"/>
  <c r="H38" i="16"/>
  <c r="H39" i="16"/>
  <c r="H40" i="16"/>
  <c r="H41" i="16"/>
  <c r="H42" i="16"/>
  <c r="H43" i="16"/>
  <c r="H44" i="16"/>
  <c r="H45" i="16"/>
  <c r="H46" i="16"/>
  <c r="H47" i="16"/>
  <c r="H48" i="16"/>
  <c r="H49" i="16"/>
  <c r="H50" i="16"/>
  <c r="H19" i="15"/>
  <c r="H18" i="15"/>
  <c r="D18" i="15"/>
  <c r="H27" i="16"/>
  <c r="H26" i="16"/>
  <c r="D17" i="15"/>
  <c r="H17" i="15"/>
</calcChain>
</file>

<file path=xl/comments1.xml><?xml version="1.0" encoding="utf-8"?>
<comments xmlns="http://schemas.openxmlformats.org/spreadsheetml/2006/main">
  <authors>
    <author>FIS-CMCSOFT</author>
  </authors>
  <commentList>
    <comment ref="B12" authorId="0">
      <text>
        <r>
          <rPr>
            <sz val="8"/>
            <color indexed="81"/>
            <rFont val="Tahoma"/>
            <family val="2"/>
          </rPr>
          <t>Thông tin này bắt buộc phải nhập</t>
        </r>
      </text>
    </comment>
    <comment ref="H12" authorId="0">
      <text>
        <r>
          <rPr>
            <sz val="8"/>
            <color indexed="81"/>
            <rFont val="Tahoma"/>
            <family val="2"/>
          </rPr>
          <t>Mã sô thuế theo hóa đơn mua hàng</t>
        </r>
      </text>
    </comment>
    <comment ref="I12" authorId="0">
      <text>
        <r>
          <rPr>
            <sz val="8"/>
            <color indexed="81"/>
            <rFont val="Tahoma"/>
            <family val="2"/>
          </rPr>
          <t>Tên loại mặt hàng</t>
        </r>
      </text>
    </comment>
    <comment ref="K12" authorId="0">
      <text>
        <r>
          <rPr>
            <sz val="8"/>
            <color indexed="81"/>
            <rFont val="Tahoma"/>
            <family val="2"/>
          </rPr>
          <t>Thuế suất thuế GTGT định dạng là text. Nếu thuế suất 10% nhập là 10, 5% nhập là 5</t>
        </r>
      </text>
    </comment>
    <comment ref="D14" authorId="0">
      <text>
        <r>
          <rPr>
            <sz val="8"/>
            <color indexed="81"/>
            <rFont val="Tahoma"/>
            <family val="2"/>
          </rPr>
          <t>Nhập ký hiệu hóa đơn</t>
        </r>
      </text>
    </comment>
    <comment ref="E14" authorId="0">
      <text>
        <r>
          <rPr>
            <sz val="8"/>
            <color indexed="81"/>
            <rFont val="Tahoma"/>
            <family val="2"/>
          </rPr>
          <t>Nhập số hóa đơn</t>
        </r>
      </text>
    </comment>
    <comment ref="F14" authorId="0">
      <text>
        <r>
          <rPr>
            <sz val="8"/>
            <color indexed="81"/>
            <rFont val="Tahoma"/>
            <family val="2"/>
          </rPr>
          <t>Nhập ngày tháng năm phát hành hóa đơn theo đúng định dạng sau DD/MM/YYYY</t>
        </r>
      </text>
    </comment>
  </commentList>
</comments>
</file>

<file path=xl/comments2.xml><?xml version="1.0" encoding="utf-8"?>
<comments xmlns="http://schemas.openxmlformats.org/spreadsheetml/2006/main">
  <authors>
    <author>FIS-CMCSOFT</author>
  </authors>
  <commentList>
    <comment ref="B12" authorId="0">
      <text>
        <r>
          <rPr>
            <sz val="8"/>
            <color indexed="81"/>
            <rFont val="Tahoma"/>
            <family val="2"/>
          </rPr>
          <t>Thông tin này bắt buộc phải nhập</t>
        </r>
      </text>
    </comment>
    <comment ref="D14" authorId="0">
      <text>
        <r>
          <rPr>
            <sz val="8"/>
            <color indexed="81"/>
            <rFont val="Tahoma"/>
            <family val="2"/>
          </rPr>
          <t>Nhập ký hiệu hóa đơn theo đúng các hóa đơn, chứng từ bán ra</t>
        </r>
      </text>
    </comment>
    <comment ref="E14" authorId="0">
      <text>
        <r>
          <rPr>
            <sz val="8"/>
            <color indexed="81"/>
            <rFont val="Tahoma"/>
            <family val="2"/>
          </rPr>
          <t>Nhập số hóa đơn theo đúng các hóa đơn, chứng từ bán ra.</t>
        </r>
      </text>
    </comment>
    <comment ref="F14" authorId="0">
      <text>
        <r>
          <rPr>
            <sz val="8"/>
            <color indexed="81"/>
            <rFont val="Tahoma"/>
            <family val="2"/>
          </rPr>
          <t>Nhập ngày tháng năm theo các hóa đơn chứng từ bán hàng, và nhập theo định dạng DD/MM/YYYY</t>
        </r>
      </text>
    </comment>
  </commentList>
</comments>
</file>

<file path=xl/sharedStrings.xml><?xml version="1.0" encoding="utf-8"?>
<sst xmlns="http://schemas.openxmlformats.org/spreadsheetml/2006/main" count="863" uniqueCount="334">
  <si>
    <t>(Kèm theo tờ khai thuế GTGT theo mẫu số 01/GTGT)</t>
  </si>
  <si>
    <t>Đơn vị tiền: đồng Việt Nam</t>
  </si>
  <si>
    <t>STT</t>
  </si>
  <si>
    <t>Tên người mua</t>
  </si>
  <si>
    <t>Mặt hàng</t>
  </si>
  <si>
    <t>Thuế GTGT</t>
  </si>
  <si>
    <t>Ghi chú</t>
  </si>
  <si>
    <t>Ký hiệu hoá đơn</t>
  </si>
  <si>
    <t>Số hoá đơn</t>
  </si>
  <si>
    <t>Ngày, tháng, năm phát hành</t>
  </si>
  <si>
    <t>1. Hàng hoá, dịch vụ không chịu thuế GTGT:</t>
  </si>
  <si>
    <t>Tổng</t>
  </si>
  <si>
    <t>2. Hàng hoá, dịch vụ chịu thuế suất thuế GTGT 0%:</t>
  </si>
  <si>
    <t>3. Hàng hoá, dịch vụ chịu thuế suất thuế GTGT 5%:</t>
  </si>
  <si>
    <t>4. Hàng hoá, dịch vụ chịu thuế suất thuế GTGT 10%:</t>
  </si>
  <si>
    <t>NGƯỜI NỘP THUẾ hoặc</t>
  </si>
  <si>
    <t>ĐẠI DIỆN HỢP PHÁP CỦA NGƯỜI NỘP THUẾ</t>
  </si>
  <si>
    <t xml:space="preserve"> Ký tên, đóng dấu (ghi rõ họ tên và chức vụ)</t>
  </si>
  <si>
    <t>BẢNG KÊ HOÁ ĐƠN, CHỨNG TỪ HÀNG HOÁ, DỊCH VỤ BÁN RA</t>
  </si>
  <si>
    <t>[1]</t>
  </si>
  <si>
    <t>[2]</t>
  </si>
  <si>
    <t>[3]</t>
  </si>
  <si>
    <t>[4]</t>
  </si>
  <si>
    <t>[5]</t>
  </si>
  <si>
    <t>[6]</t>
  </si>
  <si>
    <t>[7]</t>
  </si>
  <si>
    <t>[8]</t>
  </si>
  <si>
    <t>[9]</t>
  </si>
  <si>
    <t>[10]</t>
  </si>
  <si>
    <t>Mã số thuế người mua</t>
  </si>
  <si>
    <t>Doanh số bán chưa có thuế</t>
  </si>
  <si>
    <t>Bangkebanra.xls</t>
  </si>
  <si>
    <t>HƯỚNG DẪN LÀM FILE DỮ LIỆU TEMPLATE CHUẨN</t>
  </si>
  <si>
    <t>I. Các chú ý khi tạo File Template</t>
  </si>
  <si>
    <t>1. Không được thay đổi thứ tự các cột trong file Template</t>
  </si>
  <si>
    <t>3. Ứng dụng HTKK sẽ nhận dạng ra dữ liệu của bảng kê tại Cell có vị trí Cột (C), Dòng (18)</t>
  </si>
  <si>
    <t>4. Sau khi có dữ liệu đầy đủ trong file Template, người sử dụng thiết lập đúng Font để dữ liệu hiển thị được đúng tiếng việt trước khi thực hiện việc Import.</t>
  </si>
  <si>
    <t>II. Các kiểm tra để biết dữ liệu file Template là đúng.</t>
  </si>
  <si>
    <t>1. Thứ tự các cột đúng như sau</t>
  </si>
  <si>
    <t>2. Định dạng chuẩn cho các cột</t>
  </si>
  <si>
    <t>5. Hàng hóa, dịch vụ không phải tổng hợp trên tờ khai 01/GTGT:</t>
  </si>
  <si>
    <t>2. Các mục trong file Template phải đủ 5 mục, mục nào không có dữ liệu phải để một dòng trắng liền sau đó. Các mục bao gồm</t>
  </si>
  <si>
    <t>- STT [1] - Dữ liệu bắt buộc phải nhập</t>
  </si>
  <si>
    <t>Ký hiệu mẫu hóa đơn</t>
  </si>
  <si>
    <t>[11]</t>
  </si>
  <si>
    <t>- Cột F (Số hóa đơn) chỉ được nhập tối đa là 7 ký tự</t>
  </si>
  <si>
    <t>1. Hàng hóa, dịch vụ không chịu thuế giá trị gia tăng (GTGT):</t>
  </si>
  <si>
    <t>- Ký hiệu mẫu hóa đơn [2] - Tương ứng với cột (C) trên file Excel</t>
  </si>
  <si>
    <t>- Ký hiệu hóa đơn [3] - Tương ứng với Cột (D) trên file Excel</t>
  </si>
  <si>
    <t>- Số hóa đơn [4] - Tương ứng với cột (E) trên file Excel</t>
  </si>
  <si>
    <t>- Ngày tháng năm phát hành 5] - Tương ứng với cột (F) trên file Excel</t>
  </si>
  <si>
    <t>- Tên người mua [6] - Tương ứng với cột (G) trên file Excel</t>
  </si>
  <si>
    <t>- Mã số thuế người mua [7] - Tương ứng với cột (H) trên file Excel</t>
  </si>
  <si>
    <t>- Mặt hàng [8] - Tương ứng với cột (I) trên file Excel</t>
  </si>
  <si>
    <t>- Doanh số mua chưa có thuế [9] - Tương ứng với cột (J) trên file Excel</t>
  </si>
  <si>
    <t>- Thuế GTGT [10] - Tương ứng với cột (K) trên file Excel</t>
  </si>
  <si>
    <t>- Ghi chú [11] - Tương ứng với cột (L) trên file Excel</t>
  </si>
  <si>
    <t>- Cột F (Ngày tháng năm phát hành) định dạng theo kiểu Date: DD/MM/YYYY</t>
  </si>
  <si>
    <t>- Cột H (Mã số thuế) chỉ được nhập tối đa 14 ký tự. 10 ký tự đầu là MST, 3 ký tự cuối cùng số thứ tự của chi nhánh (Nếu có), ký tự 11 là dấu - hoặc dấu trắng để ngăn cách</t>
  </si>
  <si>
    <t>- Các cột J (Doanh số bán chưa có thuế), K (Thuế GTGT) phải là kiểu Số</t>
  </si>
  <si>
    <t>- Các cột C,D, E, L: phải là kiểuText</t>
  </si>
  <si>
    <t>- Cột G (Tên người mua), I (Mặt hàng) chỉ được nhập tối đa 100 ký tự</t>
  </si>
  <si>
    <t>BẢNG KÊ HOÁ ĐƠN, CHỨNG TỪ HÀNG HOÁ, DỊCH VỤ MUA VÀO</t>
  </si>
  <si>
    <t>Bangkemuavao.xls</t>
  </si>
  <si>
    <t>Tên người bán</t>
  </si>
  <si>
    <t>Mã số thuế người bán</t>
  </si>
  <si>
    <t>Doanh số mua chưa có thuế</t>
  </si>
  <si>
    <t>Thuế suất</t>
  </si>
  <si>
    <t>[12]</t>
  </si>
  <si>
    <t xml:space="preserve">1. Hàng hoá, dịch vụ dùng riêng cho SXKD chịu thuế GTGT và sử dụng cho các hoạt động cung cấp hàng hoá, dịch vụ không kê khai, nộp thuế GTGT đủ điều kiện khấu trừ thuế: </t>
  </si>
  <si>
    <t>2. Hàng hoá, dịch vụ không đủ điều kiện khấu trừ:</t>
  </si>
  <si>
    <t>3. Hàng hoá, dịch vụ dùng chung cho SXKD chịu thuế và không chịu thuế đủ điều kiện khấu trừ thuế:</t>
  </si>
  <si>
    <t>4. Hàng hóa, dịch vụ dùng cho dự án đầu tư đủ điều kiện được khấu trừ thuế:</t>
  </si>
  <si>
    <t>1. Hàng hoá, dịch vụ dùng riêng cho SXKD chịu thuế GTGT đủ điều kiện khấu trừ thuế:</t>
  </si>
  <si>
    <t>- Cột STT [1] - Dữ liệu bắt buộc nhập</t>
  </si>
  <si>
    <t>- Ngày tháng năm phát hành [5] - Tương ứng với cột (F) trên file Excel</t>
  </si>
  <si>
    <t>- Tên người bán [6] - Tương ứng với cột (G) trên file Excel</t>
  </si>
  <si>
    <t>- Mã số thuế người bán [7] - Tương ứng với cột (H) trên file Excel</t>
  </si>
  <si>
    <t>- Thuế suất [10] - Tương ứng với cột (K) trên file Excel</t>
  </si>
  <si>
    <t>- Thuế GTGT [11] - Tương ứng với cột (L) trên file Excel</t>
  </si>
  <si>
    <t>- Ghi chú [12] - Tương ứng với cột (M) trên file Excel</t>
  </si>
  <si>
    <t>- Các cột C,D, E, H, M: phải là kiểuText</t>
  </si>
  <si>
    <t>- Cột E (Số hóa đơn) chỉ được nhập tối đa là 7 ký tự</t>
  </si>
  <si>
    <t>- Các cột J (Doanh số bán chưa có thuế),L (Thuế GTGT) phải là kiểu Số</t>
  </si>
  <si>
    <t>- Cột K ( Thuế suất) là phải kiểu text</t>
  </si>
  <si>
    <t>01GTKT3/001</t>
  </si>
  <si>
    <t>KN/12P</t>
  </si>
  <si>
    <t>Chi phí tiếp khách</t>
  </si>
  <si>
    <t>Cước vận chuyển</t>
  </si>
  <si>
    <t>0000202</t>
  </si>
  <si>
    <t>Cty CP Gạch Ngói Nhị Hiệp</t>
  </si>
  <si>
    <t>3700358798</t>
  </si>
  <si>
    <t>3701201729</t>
  </si>
  <si>
    <t>Cty TNHH SX TM Nhật Quang Phát</t>
  </si>
  <si>
    <t>3602617980</t>
  </si>
  <si>
    <t>0000071</t>
  </si>
  <si>
    <t>Cty TNHH Kim Hưng Long</t>
  </si>
  <si>
    <t>0305399903</t>
  </si>
  <si>
    <t>HL/13P</t>
  </si>
  <si>
    <t>Cty TNHH TM DV XNK Trúc Linh</t>
  </si>
  <si>
    <t>0312363175</t>
  </si>
  <si>
    <t>TL/13P</t>
  </si>
  <si>
    <t>DNTN Dịch Vụ Ăn Uống Cúc Phương</t>
  </si>
  <si>
    <t>3701984727</t>
  </si>
  <si>
    <t>CP/12P</t>
  </si>
  <si>
    <t>Cty Công Nghiệp Tân Á</t>
  </si>
  <si>
    <t>0300655374</t>
  </si>
  <si>
    <t>TA/12P</t>
  </si>
  <si>
    <t>Cty CP Văn Hóa Tổng Hợp Bình Dương</t>
  </si>
  <si>
    <t>3700144450</t>
  </si>
  <si>
    <t>VH/12P</t>
  </si>
  <si>
    <t>Cty TNHH DV Giao Nhận Quốc Tế Thái Bình Dương</t>
  </si>
  <si>
    <t>0302668749</t>
  </si>
  <si>
    <t>AA/12P</t>
  </si>
  <si>
    <t>Cty TNHH Thiện Khang</t>
  </si>
  <si>
    <t>0310038074</t>
  </si>
  <si>
    <t>TK/13T</t>
  </si>
  <si>
    <t>Cty TNHH MTV TM DV Vận Tải Bảo Việt</t>
  </si>
  <si>
    <t>3702204169</t>
  </si>
  <si>
    <t>BV/13P</t>
  </si>
  <si>
    <t>0000246</t>
  </si>
  <si>
    <t>0000169</t>
  </si>
  <si>
    <t>0000171</t>
  </si>
  <si>
    <t>0000195</t>
  </si>
  <si>
    <t>0000200</t>
  </si>
  <si>
    <t>0000208</t>
  </si>
  <si>
    <t>0000210</t>
  </si>
  <si>
    <t>0000211</t>
  </si>
  <si>
    <t>0000215</t>
  </si>
  <si>
    <t>0000216</t>
  </si>
  <si>
    <t>0000230</t>
  </si>
  <si>
    <t>0000264</t>
  </si>
  <si>
    <t>0000447</t>
  </si>
  <si>
    <t>0000258</t>
  </si>
  <si>
    <t>0000269</t>
  </si>
  <si>
    <t>Điện thoại</t>
  </si>
  <si>
    <t>Văn phòng phẩm</t>
  </si>
  <si>
    <t>Dịch vụ giao nhận chứng từ</t>
  </si>
  <si>
    <t>Thùng carton</t>
  </si>
  <si>
    <t>Keo cán màng</t>
  </si>
  <si>
    <t>CN Cty CP Thủ Công Mỹ Nghệ Phong Cách Việt</t>
  </si>
  <si>
    <t>0305002280-001</t>
  </si>
  <si>
    <t>Cty TNHH Bình Dương T.N.T</t>
  </si>
  <si>
    <t>3702209047</t>
  </si>
  <si>
    <t>Cty TNHH Chế Biến Gỗ Đăng Dương</t>
  </si>
  <si>
    <t>0311195055</t>
  </si>
  <si>
    <t>Cty TNHH MTV Bao Bì Khang Nguyễn</t>
  </si>
  <si>
    <t>3702087173</t>
  </si>
  <si>
    <t>3701828703</t>
  </si>
  <si>
    <t>Cty TNHH SX TM Hoàng Sơn</t>
  </si>
  <si>
    <t>3700333385</t>
  </si>
  <si>
    <t>Cty TNHH TM SX Đăng Nguyễn</t>
  </si>
  <si>
    <t>0312173505</t>
  </si>
  <si>
    <t xml:space="preserve">Tổng giá trị hàng hoá, dịch vụ mua vào:       </t>
  </si>
  <si>
    <t xml:space="preserve">Tổng thuế GTGT của hàng hoá, dịch vụ mua vào:   </t>
  </si>
  <si>
    <t>Cty TNHH Đại Ngọc</t>
  </si>
  <si>
    <t>Cty TNHH SX TM DV Bao Bì Phú Nguyên Thịnh Phát</t>
  </si>
  <si>
    <t>Cty TNHH XD TM DV Tường Thịnh</t>
  </si>
  <si>
    <t>Cty TNHH XD TM DV Hải Thiên</t>
  </si>
  <si>
    <t>Cty TNHH MTV Thanh Phát</t>
  </si>
  <si>
    <t>Cty CP Thế Giới Di Động</t>
  </si>
  <si>
    <t>CN Lái Thiêu - Cty CP Oto Trường Hải</t>
  </si>
  <si>
    <t>Cty TNHH Long Thịnh Vina</t>
  </si>
  <si>
    <t>Cty TNHH Asia Poly Tec</t>
  </si>
  <si>
    <t>3700529186</t>
  </si>
  <si>
    <t>Cty TNHH MTV TM DV SX Thái Dinh</t>
  </si>
  <si>
    <t>Cty TNHH MTV TMDV Thế Gia</t>
  </si>
  <si>
    <t>3700557306</t>
  </si>
  <si>
    <t>Cty TNHH MTV TM Vương Minh Phát</t>
  </si>
  <si>
    <t>3702223034</t>
  </si>
  <si>
    <t>CN Cty Vissan - Xí Nghiệp CB KD Rau Quả</t>
  </si>
  <si>
    <t>0300105356</t>
  </si>
  <si>
    <t>Cty TNHH TM Lê Gia Phát</t>
  </si>
  <si>
    <t>Cty TNHH XNK In An Phú</t>
  </si>
  <si>
    <t>0312319257</t>
  </si>
  <si>
    <t>Cty TNHH XNK May Mặc Minh Phát</t>
  </si>
  <si>
    <t>0312675375</t>
  </si>
  <si>
    <t>Cty TNHH MTV Bao Bì Hòa Thắng</t>
  </si>
  <si>
    <t>3702196486</t>
  </si>
  <si>
    <t>Cty Yaban Chain Industrial Vietnam</t>
  </si>
  <si>
    <t>3700339107</t>
  </si>
  <si>
    <t>Cty TNHH Vina Lộc Phát</t>
  </si>
  <si>
    <t>3603195428</t>
  </si>
  <si>
    <t>Cty TNHH Giải Pháp Bao Bì Việt</t>
  </si>
  <si>
    <t>0310885779</t>
  </si>
  <si>
    <t>0000161</t>
  </si>
  <si>
    <t>0000162</t>
  </si>
  <si>
    <t>0000164</t>
  </si>
  <si>
    <t>0000165</t>
  </si>
  <si>
    <t>0000166</t>
  </si>
  <si>
    <t>0000167</t>
  </si>
  <si>
    <t>0000168</t>
  </si>
  <si>
    <t>0000172</t>
  </si>
  <si>
    <t>0000173</t>
  </si>
  <si>
    <t>0000174</t>
  </si>
  <si>
    <t>0000175</t>
  </si>
  <si>
    <t>0000176</t>
  </si>
  <si>
    <t>0000178</t>
  </si>
  <si>
    <t>0000179</t>
  </si>
  <si>
    <t>0000180</t>
  </si>
  <si>
    <t>0000181</t>
  </si>
  <si>
    <t>0000182</t>
  </si>
  <si>
    <t>0000183</t>
  </si>
  <si>
    <t>0000186</t>
  </si>
  <si>
    <t>0000188</t>
  </si>
  <si>
    <t>0000189</t>
  </si>
  <si>
    <t>0000190</t>
  </si>
  <si>
    <t>0000191</t>
  </si>
  <si>
    <t>0000192</t>
  </si>
  <si>
    <t>0000194</t>
  </si>
  <si>
    <t>0000196</t>
  </si>
  <si>
    <t>0000198</t>
  </si>
  <si>
    <t>0000199</t>
  </si>
  <si>
    <t>0000203</t>
  </si>
  <si>
    <t>0000204</t>
  </si>
  <si>
    <t>0000205</t>
  </si>
  <si>
    <t>0000206</t>
  </si>
  <si>
    <t>0000207</t>
  </si>
  <si>
    <t>0000209</t>
  </si>
  <si>
    <t>0000212</t>
  </si>
  <si>
    <t>0000213</t>
  </si>
  <si>
    <t>0000217</t>
  </si>
  <si>
    <t>0000218</t>
  </si>
  <si>
    <t>0000219</t>
  </si>
  <si>
    <t>0000220</t>
  </si>
  <si>
    <t>0000221</t>
  </si>
  <si>
    <t>0000222</t>
  </si>
  <si>
    <t>0000223</t>
  </si>
  <si>
    <t>0000224</t>
  </si>
  <si>
    <t>0000225</t>
  </si>
  <si>
    <t>0000226</t>
  </si>
  <si>
    <t>0000228</t>
  </si>
  <si>
    <t>0000229</t>
  </si>
  <si>
    <t>0000231</t>
  </si>
  <si>
    <t>0000232</t>
  </si>
  <si>
    <t>0000233</t>
  </si>
  <si>
    <t>0000235</t>
  </si>
  <si>
    <t>0000236</t>
  </si>
  <si>
    <t>0000237</t>
  </si>
  <si>
    <t>0000238</t>
  </si>
  <si>
    <t>0000239</t>
  </si>
  <si>
    <t>0000240</t>
  </si>
  <si>
    <t>0000241</t>
  </si>
  <si>
    <t>0000242</t>
  </si>
  <si>
    <t>0000243</t>
  </si>
  <si>
    <t>0000244</t>
  </si>
  <si>
    <t>0000245</t>
  </si>
  <si>
    <t>0000247</t>
  </si>
  <si>
    <t>0000248</t>
  </si>
  <si>
    <t>0000249</t>
  </si>
  <si>
    <t>0000250</t>
  </si>
  <si>
    <t>0000251</t>
  </si>
  <si>
    <t>0000252</t>
  </si>
  <si>
    <t>0000253</t>
  </si>
  <si>
    <t>0000254</t>
  </si>
  <si>
    <t>0000255</t>
  </si>
  <si>
    <t>0000256</t>
  </si>
  <si>
    <t>0000257</t>
  </si>
  <si>
    <t>0000259</t>
  </si>
  <si>
    <t>0000260</t>
  </si>
  <si>
    <t>0000261</t>
  </si>
  <si>
    <t>0000262</t>
  </si>
  <si>
    <t>0000263</t>
  </si>
  <si>
    <t>0000265</t>
  </si>
  <si>
    <t>0000266</t>
  </si>
  <si>
    <t>0000267</t>
  </si>
  <si>
    <t>0000268</t>
  </si>
  <si>
    <t>Thùng</t>
  </si>
  <si>
    <t>Giấy</t>
  </si>
  <si>
    <t>Cước vận tải</t>
  </si>
  <si>
    <t>0000303</t>
  </si>
  <si>
    <t>0021690</t>
  </si>
  <si>
    <t>0001409</t>
  </si>
  <si>
    <t>0001489</t>
  </si>
  <si>
    <t>0001495</t>
  </si>
  <si>
    <t>0004951</t>
  </si>
  <si>
    <t>0000469</t>
  </si>
  <si>
    <t>0023365</t>
  </si>
  <si>
    <t>0000522</t>
  </si>
  <si>
    <t>0000545</t>
  </si>
  <si>
    <t>0000556</t>
  </si>
  <si>
    <t>0024401</t>
  </si>
  <si>
    <t>Vật dụng điện tử</t>
  </si>
  <si>
    <t>Giấy 5 lớp</t>
  </si>
  <si>
    <t xml:space="preserve">Giấy tấm </t>
  </si>
  <si>
    <t>Sữa chữa xe</t>
  </si>
  <si>
    <t>Mực in</t>
  </si>
  <si>
    <t>0000288</t>
  </si>
  <si>
    <t>0000087</t>
  </si>
  <si>
    <t>0002510</t>
  </si>
  <si>
    <t>0003210</t>
  </si>
  <si>
    <t>0726493</t>
  </si>
  <si>
    <t>0003258</t>
  </si>
  <si>
    <t>0003773</t>
  </si>
  <si>
    <t>0059235</t>
  </si>
  <si>
    <t>0004343</t>
  </si>
  <si>
    <t>0004635</t>
  </si>
  <si>
    <t>0005145</t>
  </si>
  <si>
    <t>0000443</t>
  </si>
  <si>
    <t>0000417</t>
  </si>
  <si>
    <t>0000635</t>
  </si>
  <si>
    <t>0000654</t>
  </si>
  <si>
    <t>0000658</t>
  </si>
  <si>
    <t>0000694</t>
  </si>
  <si>
    <t>0000707</t>
  </si>
  <si>
    <t>0000826</t>
  </si>
  <si>
    <t>0000053</t>
  </si>
  <si>
    <t>0000483</t>
  </si>
  <si>
    <t>0000578</t>
  </si>
  <si>
    <t>0000279</t>
  </si>
  <si>
    <t>0000284</t>
  </si>
  <si>
    <t>0000148</t>
  </si>
  <si>
    <t>0000153</t>
  </si>
  <si>
    <t>0001253</t>
  </si>
  <si>
    <t>3701864807</t>
  </si>
  <si>
    <t>TP/13P</t>
  </si>
  <si>
    <t>0303217354</t>
  </si>
  <si>
    <t>AA/14P</t>
  </si>
  <si>
    <t>3600252847-018</t>
  </si>
  <si>
    <t>TH/13P</t>
  </si>
  <si>
    <t>0312534511</t>
  </si>
  <si>
    <t>TT/14P</t>
  </si>
  <si>
    <t>0312408820</t>
  </si>
  <si>
    <t>HT/14P</t>
  </si>
  <si>
    <t>0312268002</t>
  </si>
  <si>
    <t>LT/13P</t>
  </si>
  <si>
    <t>3701640966</t>
  </si>
  <si>
    <t>DN/13P</t>
  </si>
  <si>
    <t>3700791874</t>
  </si>
  <si>
    <t>TP/11P</t>
  </si>
  <si>
    <t xml:space="preserve">Người nộp thuế: CTY TNHH MTV KHỞI NGUYÊN AN  </t>
  </si>
  <si>
    <t>Mã số thuế: 3702076037</t>
  </si>
  <si>
    <t xml:space="preserve">Tổng doanh thu hàng hoá, dịch vụ bán ra: </t>
  </si>
  <si>
    <t>Tổng thuế GTGT của hàng hóa, dịch vụ bán ra:</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</si>
</sst>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dd/mm/yyyy;@"/>
    <numFmt numFmtId="165" formatCode="_(* #,##0_);_(* \(#,##0\);_(* &quot;-&quot;??_);_(@_)"/>
  </numFmts>
  <fonts count="13" x14ac:knownFonts="1">
    <font>
      <sz val="10"/>
      <name val="Arial"/>
    </font>
    <font>
      <sz val="10"/>
      <name val="Arial"/>
    </font>
    <font>
      <sz val="8"/>
      <name val="Arial"/>
      <family val="2"/>
    </font>
    <font>
      <sz val="10"/>
      <name val="Arial"/>
      <family val="2"/>
    </font>
    <font>
      <sz val="8"/>
      <color indexed="81"/>
      <name val="Tahoma"/>
      <family val="2"/>
    </font>
    <font>
      <sz val="9"/>
      <name val="VNI-Times"/>
    </font>
    <font>
      <sz val="11"/>
      <name val="Times New Roman"/>
      <family val="1"/>
    </font>
    <font>
      <b/>
      <sz val="11"/>
      <color indexed="12"/>
      <name val="Times New Roman"/>
      <family val="1"/>
    </font>
    <font>
      <b/>
      <sz val="11"/>
      <name val="Times New Roman"/>
      <family val="1"/>
    </font>
    <font>
      <sz val="11"/>
      <color theme="0"/>
      <name val="Times New Roman"/>
      <family val="1"/>
    </font>
    <font>
      <b/>
      <sz val="18"/>
      <color indexed="12"/>
      <name val="Times New Roman"/>
      <family val="1"/>
    </font>
    <font>
      <b/>
      <sz val="18"/>
      <name val="Times New Roman"/>
      <family val="1"/>
    </font>
    <font>
      <sz val="11"/>
      <color rgb="FFFF0000"/>
      <name val="Times New Roman"/>
      <family val="1"/>
    </font>
  </fonts>
  <fills count="3">
    <fill>
      <patternFill patternType="none"/>
    </fill>
    <fill>
      <patternFill patternType="gray125"/>
    </fill>
    <fill>
      <patternFill patternType="solid">
        <fgColor rgb="FFFFFF00"/>
        <bgColor indexed="64"/>
      </patternFill>
    </fill>
  </fills>
  <borders count="24">
    <border>
      <left/>
      <right/>
      <top/>
      <bottom/>
      <diagonal/>
    </border>
    <border>
      <left style="thin">
        <color indexed="64"/>
      </left>
      <right style="thin">
        <color indexed="64"/>
      </right>
      <top/>
      <bottom style="dotted">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s>
  <cellStyleXfs count="5">
    <xf numFmtId="0" fontId="0" fillId="0" borderId="0"/>
    <xf numFmtId="43" fontId="1" fillId="0" borderId="0" applyFont="0" applyFill="0" applyBorder="0" applyAlignment="0" applyProtection="0"/>
    <xf numFmtId="43" fontId="3" fillId="0" borderId="0" applyFont="0" applyFill="0" applyBorder="0" applyAlignment="0" applyProtection="0"/>
    <xf numFmtId="3" fontId="5" fillId="0" borderId="1"/>
    <xf numFmtId="0" fontId="3" fillId="0" borderId="0"/>
  </cellStyleXfs>
  <cellXfs count="174">
    <xf numFmtId="0" fontId="0" fillId="0" borderId="0" xfId="0"/>
    <xf numFmtId="0" fontId="6" fillId="0" borderId="0" xfId="0" applyFont="1"/>
    <xf numFmtId="49" fontId="8" fillId="0" borderId="2" xfId="0" applyNumberFormat="1" applyFont="1" applyBorder="1" applyAlignment="1">
      <alignment horizontal="center" vertical="center" wrapText="1"/>
    </xf>
    <xf numFmtId="49" fontId="6" fillId="0" borderId="2" xfId="0" applyNumberFormat="1" applyFont="1" applyBorder="1" applyAlignment="1">
      <alignment horizontal="center" vertical="center" wrapText="1"/>
    </xf>
    <xf numFmtId="0" fontId="6" fillId="0" borderId="2" xfId="0" applyFont="1" applyBorder="1" applyAlignment="1">
      <alignment vertical="center" wrapText="1"/>
    </xf>
    <xf numFmtId="49" fontId="6" fillId="0" borderId="2" xfId="0" quotePrefix="1" applyNumberFormat="1" applyFont="1" applyBorder="1" applyAlignment="1">
      <alignment horizontal="center" vertical="center" wrapText="1"/>
    </xf>
    <xf numFmtId="164" fontId="6" fillId="0" borderId="2" xfId="0" applyNumberFormat="1" applyFont="1" applyBorder="1" applyAlignment="1">
      <alignment vertical="center" wrapText="1"/>
    </xf>
    <xf numFmtId="49" fontId="6" fillId="0" borderId="2" xfId="0" applyNumberFormat="1" applyFont="1" applyBorder="1" applyAlignment="1">
      <alignment horizontal="left" vertical="center" wrapText="1"/>
    </xf>
    <xf numFmtId="3" fontId="6" fillId="0" borderId="2" xfId="0" applyNumberFormat="1" applyFont="1" applyBorder="1" applyAlignment="1">
      <alignment vertical="center" wrapText="1"/>
    </xf>
    <xf numFmtId="49" fontId="6" fillId="0" borderId="2" xfId="0" applyNumberFormat="1" applyFont="1" applyBorder="1" applyAlignment="1">
      <alignment vertical="center" wrapText="1"/>
    </xf>
    <xf numFmtId="0" fontId="6" fillId="0" borderId="10" xfId="0" applyNumberFormat="1" applyFont="1" applyBorder="1" applyAlignment="1">
      <alignment horizontal="center" vertical="center" wrapText="1"/>
    </xf>
    <xf numFmtId="49" fontId="6" fillId="0" borderId="10" xfId="0" quotePrefix="1" applyNumberFormat="1" applyFont="1" applyBorder="1" applyAlignment="1">
      <alignment horizontal="center" vertical="center" wrapText="1"/>
    </xf>
    <xf numFmtId="0" fontId="6" fillId="0" borderId="10" xfId="0" applyFont="1" applyBorder="1" applyAlignment="1">
      <alignment vertical="center"/>
    </xf>
    <xf numFmtId="49" fontId="6" fillId="0" borderId="10" xfId="0" applyNumberFormat="1" applyFont="1" applyBorder="1" applyAlignment="1">
      <alignment horizontal="left" vertical="center" wrapText="1"/>
    </xf>
    <xf numFmtId="165" fontId="6" fillId="0" borderId="10" xfId="1" applyNumberFormat="1" applyFont="1" applyBorder="1" applyAlignment="1">
      <alignment vertical="center" wrapText="1"/>
    </xf>
    <xf numFmtId="0" fontId="6" fillId="0" borderId="0" xfId="0" applyFont="1" applyAlignment="1">
      <alignment vertical="center"/>
    </xf>
    <xf numFmtId="49" fontId="6" fillId="0" borderId="0" xfId="0" applyNumberFormat="1" applyFont="1" applyAlignment="1">
      <alignment vertical="center"/>
    </xf>
    <xf numFmtId="49" fontId="7"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0" fontId="6" fillId="0" borderId="2" xfId="0" applyFont="1" applyBorder="1" applyAlignment="1">
      <alignment horizontal="center" vertical="center" wrapText="1"/>
    </xf>
    <xf numFmtId="3" fontId="6" fillId="0" borderId="4" xfId="0" applyNumberFormat="1" applyFont="1" applyBorder="1" applyAlignment="1">
      <alignment vertical="center" wrapText="1"/>
    </xf>
    <xf numFmtId="49" fontId="6" fillId="0" borderId="3" xfId="0" applyNumberFormat="1" applyFont="1" applyBorder="1" applyAlignment="1">
      <alignment vertical="center" wrapText="1"/>
    </xf>
    <xf numFmtId="0" fontId="8" fillId="0" borderId="0" xfId="0" applyFont="1" applyAlignment="1">
      <alignment vertical="center"/>
    </xf>
    <xf numFmtId="49" fontId="8" fillId="0" borderId="2" xfId="0" applyNumberFormat="1" applyFont="1" applyBorder="1" applyAlignment="1">
      <alignment vertical="center" wrapText="1"/>
    </xf>
    <xf numFmtId="3" fontId="8" fillId="0" borderId="2" xfId="0" applyNumberFormat="1" applyFont="1" applyBorder="1" applyAlignment="1">
      <alignment vertical="center" wrapText="1"/>
    </xf>
    <xf numFmtId="0" fontId="6" fillId="0" borderId="3" xfId="0" applyFont="1" applyBorder="1" applyAlignment="1">
      <alignment vertical="center" wrapText="1"/>
    </xf>
    <xf numFmtId="3" fontId="6" fillId="0" borderId="13" xfId="0" applyNumberFormat="1" applyFont="1" applyBorder="1" applyAlignment="1">
      <alignment vertical="center" wrapText="1"/>
    </xf>
    <xf numFmtId="0" fontId="9" fillId="0" borderId="14" xfId="0" applyFont="1" applyBorder="1" applyAlignment="1">
      <alignment vertical="center" wrapText="1"/>
    </xf>
    <xf numFmtId="49" fontId="8" fillId="0" borderId="15" xfId="0" applyNumberFormat="1" applyFont="1" applyBorder="1" applyAlignment="1">
      <alignment vertical="center" wrapText="1"/>
    </xf>
    <xf numFmtId="165" fontId="8" fillId="0" borderId="15" xfId="1" applyNumberFormat="1" applyFont="1" applyBorder="1" applyAlignment="1">
      <alignment vertical="center" wrapText="1"/>
    </xf>
    <xf numFmtId="49" fontId="8" fillId="0" borderId="15" xfId="0" applyNumberFormat="1" applyFont="1" applyBorder="1" applyAlignment="1">
      <alignment horizontal="center" vertical="center" wrapText="1"/>
    </xf>
    <xf numFmtId="49" fontId="6" fillId="0" borderId="0" xfId="0" applyNumberFormat="1" applyFont="1" applyAlignment="1">
      <alignment horizontal="justify" vertical="center"/>
    </xf>
    <xf numFmtId="0" fontId="6" fillId="0" borderId="10" xfId="0" applyFont="1" applyBorder="1" applyAlignment="1">
      <alignment horizontal="center" vertical="center" wrapText="1"/>
    </xf>
    <xf numFmtId="164" fontId="6" fillId="0" borderId="10" xfId="0" applyNumberFormat="1" applyFont="1" applyBorder="1" applyAlignment="1">
      <alignment horizontal="center" vertical="center" wrapText="1"/>
    </xf>
    <xf numFmtId="165" fontId="6" fillId="0" borderId="10" xfId="1" applyNumberFormat="1" applyFont="1" applyBorder="1" applyAlignment="1">
      <alignment horizontal="center" vertical="center"/>
    </xf>
    <xf numFmtId="165" fontId="8" fillId="0" borderId="15" xfId="1" applyNumberFormat="1" applyFont="1" applyBorder="1" applyAlignment="1">
      <alignment horizontal="center" vertical="center" wrapText="1"/>
    </xf>
    <xf numFmtId="0" fontId="6" fillId="0" borderId="0" xfId="4" applyFont="1" applyAlignment="1">
      <alignment vertical="center"/>
    </xf>
    <xf numFmtId="49" fontId="6" fillId="0" borderId="0" xfId="4" applyNumberFormat="1" applyFont="1" applyAlignment="1">
      <alignment vertical="center"/>
    </xf>
    <xf numFmtId="0" fontId="6" fillId="0" borderId="0" xfId="4" applyFont="1" applyAlignment="1">
      <alignment horizontal="center" vertical="center"/>
    </xf>
    <xf numFmtId="1" fontId="6" fillId="0" borderId="0" xfId="4" applyNumberFormat="1" applyFont="1" applyAlignment="1">
      <alignment vertical="center"/>
    </xf>
    <xf numFmtId="0" fontId="8" fillId="0" borderId="0" xfId="4" applyFont="1" applyAlignment="1">
      <alignment horizontal="center" vertical="center"/>
    </xf>
    <xf numFmtId="0" fontId="6" fillId="0" borderId="0" xfId="4" applyFont="1" applyAlignment="1">
      <alignment horizontal="left" vertical="center"/>
    </xf>
    <xf numFmtId="49" fontId="8" fillId="0" borderId="2" xfId="4" applyNumberFormat="1" applyFont="1" applyBorder="1" applyAlignment="1">
      <alignment horizontal="center" vertical="center" wrapText="1"/>
    </xf>
    <xf numFmtId="0" fontId="6" fillId="0" borderId="2" xfId="4" applyFont="1" applyBorder="1" applyAlignment="1">
      <alignment horizontal="center" vertical="center"/>
    </xf>
    <xf numFmtId="49" fontId="6" fillId="0" borderId="2" xfId="4" applyNumberFormat="1" applyFont="1" applyBorder="1" applyAlignment="1">
      <alignment horizontal="center" vertical="center" wrapText="1"/>
    </xf>
    <xf numFmtId="0" fontId="6" fillId="0" borderId="2" xfId="4" applyFont="1" applyBorder="1" applyAlignment="1">
      <alignment horizontal="center" vertical="center" wrapText="1"/>
    </xf>
    <xf numFmtId="1" fontId="6" fillId="0" borderId="2" xfId="4" applyNumberFormat="1" applyFont="1" applyBorder="1" applyAlignment="1">
      <alignment horizontal="center" vertical="center" wrapText="1"/>
    </xf>
    <xf numFmtId="49" fontId="6" fillId="0" borderId="2" xfId="4" applyNumberFormat="1" applyFont="1" applyBorder="1" applyAlignment="1">
      <alignment vertical="center"/>
    </xf>
    <xf numFmtId="0" fontId="6" fillId="0" borderId="11" xfId="4" applyNumberFormat="1" applyFont="1" applyBorder="1" applyAlignment="1">
      <alignment horizontal="center" vertical="center"/>
    </xf>
    <xf numFmtId="49" fontId="6" fillId="0" borderId="11" xfId="4" applyNumberFormat="1" applyFont="1" applyBorder="1" applyAlignment="1">
      <alignment horizontal="center" vertical="center" wrapText="1"/>
    </xf>
    <xf numFmtId="0" fontId="6" fillId="0" borderId="11" xfId="4" applyNumberFormat="1" applyFont="1" applyBorder="1" applyAlignment="1">
      <alignment horizontal="center" vertical="center" wrapText="1"/>
    </xf>
    <xf numFmtId="49" fontId="6" fillId="0" borderId="11" xfId="4" quotePrefix="1" applyNumberFormat="1" applyFont="1" applyBorder="1" applyAlignment="1">
      <alignment horizontal="center" vertical="center" wrapText="1"/>
    </xf>
    <xf numFmtId="0" fontId="6" fillId="0" borderId="11" xfId="0" applyFont="1" applyBorder="1" applyAlignment="1">
      <alignment vertical="center"/>
    </xf>
    <xf numFmtId="49" fontId="6" fillId="0" borderId="11" xfId="4" applyNumberFormat="1" applyFont="1" applyBorder="1" applyAlignment="1">
      <alignment horizontal="left" vertical="center" wrapText="1"/>
    </xf>
    <xf numFmtId="165" fontId="6" fillId="0" borderId="11" xfId="1" applyNumberFormat="1" applyFont="1" applyBorder="1" applyAlignment="1">
      <alignment horizontal="right" vertical="center" wrapText="1"/>
    </xf>
    <xf numFmtId="9" fontId="6" fillId="0" borderId="11" xfId="1" applyNumberFormat="1" applyFont="1" applyBorder="1" applyAlignment="1">
      <alignment horizontal="center" vertical="center" wrapText="1"/>
    </xf>
    <xf numFmtId="49" fontId="9" fillId="0" borderId="11" xfId="4" quotePrefix="1" applyNumberFormat="1" applyFont="1" applyBorder="1" applyAlignment="1">
      <alignment horizontal="center" vertical="center" wrapText="1"/>
    </xf>
    <xf numFmtId="165" fontId="6" fillId="0" borderId="0" xfId="1" applyNumberFormat="1" applyFont="1" applyAlignment="1">
      <alignment vertical="center"/>
    </xf>
    <xf numFmtId="165" fontId="6" fillId="0" borderId="0" xfId="2" applyNumberFormat="1" applyFont="1" applyAlignment="1">
      <alignment vertical="center"/>
    </xf>
    <xf numFmtId="0" fontId="6" fillId="0" borderId="10" xfId="4" applyNumberFormat="1" applyFont="1" applyBorder="1" applyAlignment="1">
      <alignment horizontal="center" vertical="center"/>
    </xf>
    <xf numFmtId="49" fontId="6" fillId="0" borderId="10" xfId="4" applyNumberFormat="1" applyFont="1" applyBorder="1" applyAlignment="1">
      <alignment horizontal="center" vertical="center" wrapText="1"/>
    </xf>
    <xf numFmtId="0" fontId="6" fillId="0" borderId="10" xfId="4" applyNumberFormat="1" applyFont="1" applyBorder="1" applyAlignment="1">
      <alignment horizontal="center" vertical="center" wrapText="1"/>
    </xf>
    <xf numFmtId="49" fontId="6" fillId="0" borderId="10" xfId="4" quotePrefix="1" applyNumberFormat="1" applyFont="1" applyBorder="1" applyAlignment="1">
      <alignment horizontal="center" vertical="center" wrapText="1"/>
    </xf>
    <xf numFmtId="49" fontId="6" fillId="0" borderId="10" xfId="4" applyNumberFormat="1" applyFont="1" applyBorder="1" applyAlignment="1">
      <alignment horizontal="left" vertical="center" wrapText="1"/>
    </xf>
    <xf numFmtId="165" fontId="6" fillId="0" borderId="10" xfId="1" applyNumberFormat="1" applyFont="1" applyBorder="1" applyAlignment="1">
      <alignment horizontal="right" vertical="center" wrapText="1"/>
    </xf>
    <xf numFmtId="49" fontId="9" fillId="0" borderId="10" xfId="4" quotePrefix="1" applyNumberFormat="1" applyFont="1" applyBorder="1" applyAlignment="1">
      <alignment horizontal="center" vertical="center" wrapText="1"/>
    </xf>
    <xf numFmtId="49" fontId="6" fillId="0" borderId="12" xfId="4" applyNumberFormat="1" applyFont="1" applyBorder="1" applyAlignment="1">
      <alignment horizontal="center" vertical="center" wrapText="1"/>
    </xf>
    <xf numFmtId="0" fontId="8" fillId="0" borderId="0" xfId="4" applyFont="1" applyAlignment="1">
      <alignment vertical="center"/>
    </xf>
    <xf numFmtId="0" fontId="8" fillId="0" borderId="2" xfId="4" applyFont="1" applyBorder="1" applyAlignment="1">
      <alignment vertical="center"/>
    </xf>
    <xf numFmtId="0" fontId="8" fillId="0" borderId="2" xfId="4" applyFont="1" applyBorder="1" applyAlignment="1">
      <alignment vertical="center" wrapText="1"/>
    </xf>
    <xf numFmtId="49" fontId="8" fillId="0" borderId="2" xfId="4" applyNumberFormat="1" applyFont="1" applyBorder="1" applyAlignment="1">
      <alignment vertical="center" wrapText="1"/>
    </xf>
    <xf numFmtId="0" fontId="8" fillId="0" borderId="2" xfId="4" applyFont="1" applyBorder="1" applyAlignment="1">
      <alignment horizontal="center" vertical="center" wrapText="1"/>
    </xf>
    <xf numFmtId="165" fontId="8" fillId="0" borderId="2" xfId="1" applyNumberFormat="1" applyFont="1" applyBorder="1" applyAlignment="1">
      <alignment vertical="center" wrapText="1"/>
    </xf>
    <xf numFmtId="0" fontId="8" fillId="0" borderId="9" xfId="4" applyFont="1" applyBorder="1" applyAlignment="1">
      <alignment vertical="center"/>
    </xf>
    <xf numFmtId="0" fontId="8" fillId="0" borderId="4" xfId="4" applyFont="1" applyBorder="1" applyAlignment="1">
      <alignment vertical="center" wrapText="1"/>
    </xf>
    <xf numFmtId="49" fontId="8" fillId="0" borderId="4" xfId="4" applyNumberFormat="1" applyFont="1" applyBorder="1" applyAlignment="1">
      <alignment vertical="center" wrapText="1"/>
    </xf>
    <xf numFmtId="0" fontId="8" fillId="0" borderId="4" xfId="4" applyFont="1" applyBorder="1" applyAlignment="1">
      <alignment horizontal="center" vertical="center" wrapText="1"/>
    </xf>
    <xf numFmtId="165" fontId="8" fillId="0" borderId="4" xfId="1" applyNumberFormat="1" applyFont="1" applyBorder="1" applyAlignment="1">
      <alignment vertical="center" wrapText="1"/>
    </xf>
    <xf numFmtId="49" fontId="8" fillId="0" borderId="3" xfId="4" applyNumberFormat="1" applyFont="1" applyBorder="1" applyAlignment="1">
      <alignment vertical="center" wrapText="1"/>
    </xf>
    <xf numFmtId="49" fontId="6" fillId="0" borderId="9" xfId="4" applyNumberFormat="1" applyFont="1" applyBorder="1" applyAlignment="1">
      <alignment horizontal="left" vertical="center"/>
    </xf>
    <xf numFmtId="49" fontId="6" fillId="0" borderId="4" xfId="4" applyNumberFormat="1" applyFont="1" applyBorder="1" applyAlignment="1">
      <alignment horizontal="left" vertical="center" wrapText="1"/>
    </xf>
    <xf numFmtId="3" fontId="6" fillId="0" borderId="4" xfId="4" applyNumberFormat="1" applyFont="1" applyBorder="1" applyAlignment="1">
      <alignment vertical="center" wrapText="1"/>
    </xf>
    <xf numFmtId="49" fontId="6" fillId="0" borderId="4" xfId="4" applyNumberFormat="1" applyFont="1" applyBorder="1" applyAlignment="1">
      <alignment vertical="center" wrapText="1"/>
    </xf>
    <xf numFmtId="0" fontId="6" fillId="0" borderId="3" xfId="4" applyFont="1" applyBorder="1" applyAlignment="1">
      <alignment vertical="center" wrapText="1"/>
    </xf>
    <xf numFmtId="3" fontId="8" fillId="0" borderId="2" xfId="4" applyNumberFormat="1" applyFont="1" applyBorder="1" applyAlignment="1">
      <alignment vertical="center" wrapText="1"/>
    </xf>
    <xf numFmtId="49" fontId="6" fillId="0" borderId="2" xfId="4" applyNumberFormat="1" applyFont="1" applyBorder="1" applyAlignment="1">
      <alignment vertical="center" wrapText="1"/>
    </xf>
    <xf numFmtId="164" fontId="6" fillId="0" borderId="2" xfId="4" applyNumberFormat="1" applyFont="1" applyBorder="1" applyAlignment="1">
      <alignment vertical="center" wrapText="1"/>
    </xf>
    <xf numFmtId="3" fontId="6" fillId="0" borderId="2" xfId="4" applyNumberFormat="1" applyFont="1" applyBorder="1" applyAlignment="1">
      <alignment vertical="center" wrapText="1"/>
    </xf>
    <xf numFmtId="165" fontId="8" fillId="0" borderId="0" xfId="2" applyNumberFormat="1" applyFont="1" applyAlignment="1">
      <alignment vertical="center"/>
    </xf>
    <xf numFmtId="0" fontId="6" fillId="0" borderId="0" xfId="4" applyFont="1" applyAlignment="1">
      <alignment horizontal="justify" vertical="center"/>
    </xf>
    <xf numFmtId="164" fontId="6" fillId="0" borderId="11" xfId="4" applyNumberFormat="1" applyFont="1" applyBorder="1" applyAlignment="1">
      <alignment horizontal="center" vertical="center" wrapText="1"/>
    </xf>
    <xf numFmtId="164" fontId="6" fillId="0" borderId="10" xfId="4" applyNumberFormat="1" applyFont="1" applyBorder="1" applyAlignment="1">
      <alignment horizontal="center" vertical="center" wrapText="1"/>
    </xf>
    <xf numFmtId="165" fontId="6" fillId="0" borderId="11" xfId="1" applyNumberFormat="1" applyFont="1" applyFill="1" applyBorder="1" applyAlignment="1" applyProtection="1">
      <alignment horizontal="center" vertical="center" wrapText="1"/>
      <protection hidden="1"/>
    </xf>
    <xf numFmtId="165" fontId="6" fillId="0" borderId="10" xfId="1" applyNumberFormat="1" applyFont="1" applyFill="1" applyBorder="1" applyAlignment="1" applyProtection="1">
      <alignment horizontal="center" vertical="center" wrapText="1"/>
      <protection hidden="1"/>
    </xf>
    <xf numFmtId="0" fontId="6" fillId="0" borderId="10" xfId="0" quotePrefix="1" applyFont="1" applyBorder="1" applyAlignment="1">
      <alignment vertical="center"/>
    </xf>
    <xf numFmtId="0" fontId="6" fillId="0" borderId="5" xfId="0" applyFont="1" applyBorder="1"/>
    <xf numFmtId="0" fontId="6" fillId="0" borderId="0" xfId="0" applyFont="1" applyBorder="1"/>
    <xf numFmtId="0" fontId="6" fillId="0" borderId="6" xfId="0" applyFont="1" applyBorder="1"/>
    <xf numFmtId="0" fontId="6" fillId="0" borderId="0" xfId="0" applyFont="1" applyBorder="1" applyAlignment="1">
      <alignment horizontal="left"/>
    </xf>
    <xf numFmtId="0" fontId="6" fillId="0" borderId="0" xfId="0" quotePrefix="1" applyFont="1" applyBorder="1" applyAlignment="1">
      <alignment horizontal="left"/>
    </xf>
    <xf numFmtId="0" fontId="6" fillId="0" borderId="6" xfId="0" quotePrefix="1" applyFont="1" applyBorder="1" applyAlignment="1">
      <alignment horizontal="left"/>
    </xf>
    <xf numFmtId="0" fontId="6" fillId="0" borderId="7" xfId="0" applyFont="1" applyBorder="1"/>
    <xf numFmtId="0" fontId="6" fillId="0" borderId="8" xfId="0" applyFont="1" applyBorder="1"/>
    <xf numFmtId="0" fontId="6" fillId="0" borderId="0" xfId="0" applyFont="1" applyAlignment="1">
      <alignment vertical="top" wrapText="1"/>
    </xf>
    <xf numFmtId="0" fontId="6" fillId="0" borderId="0" xfId="4" applyFont="1"/>
    <xf numFmtId="0" fontId="6" fillId="0" borderId="5" xfId="4" applyFont="1" applyBorder="1"/>
    <xf numFmtId="0" fontId="6" fillId="0" borderId="0" xfId="4" applyFont="1" applyBorder="1"/>
    <xf numFmtId="0" fontId="6" fillId="0" borderId="6" xfId="4" applyFont="1" applyBorder="1"/>
    <xf numFmtId="0" fontId="6" fillId="0" borderId="0"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6" fillId="0" borderId="7" xfId="4" applyFont="1" applyBorder="1"/>
    <xf numFmtId="0" fontId="6" fillId="0" borderId="8" xfId="4" applyFont="1" applyBorder="1"/>
    <xf numFmtId="165" fontId="8" fillId="0" borderId="0" xfId="1" applyNumberFormat="1" applyFont="1" applyAlignment="1">
      <alignment vertical="center"/>
    </xf>
    <xf numFmtId="0" fontId="9" fillId="0" borderId="10" xfId="0" quotePrefix="1" applyNumberFormat="1" applyFont="1" applyBorder="1" applyAlignment="1">
      <alignment horizontal="center" vertical="center" wrapText="1"/>
    </xf>
    <xf numFmtId="0" fontId="8" fillId="0" borderId="15" xfId="0" applyNumberFormat="1" applyFont="1" applyBorder="1" applyAlignment="1">
      <alignment horizontal="center" vertical="center" wrapText="1"/>
    </xf>
    <xf numFmtId="0" fontId="6" fillId="0" borderId="0" xfId="4" applyFont="1" applyAlignment="1">
      <alignment horizontal="center" vertical="center"/>
    </xf>
    <xf numFmtId="0" fontId="6" fillId="0" borderId="0" xfId="0" applyFont="1" applyAlignment="1">
      <alignment horizontal="center" vertical="center"/>
    </xf>
    <xf numFmtId="165" fontId="12" fillId="0" borderId="10" xfId="1" applyNumberFormat="1" applyFont="1" applyBorder="1" applyAlignment="1">
      <alignment horizontal="right" vertical="center" wrapText="1"/>
    </xf>
    <xf numFmtId="49" fontId="6" fillId="0" borderId="22" xfId="0" applyNumberFormat="1" applyFont="1" applyBorder="1" applyAlignment="1">
      <alignment vertical="center"/>
    </xf>
    <xf numFmtId="49" fontId="6" fillId="0" borderId="23" xfId="0" applyNumberFormat="1" applyFont="1" applyBorder="1" applyAlignment="1">
      <alignment vertical="center"/>
    </xf>
    <xf numFmtId="0" fontId="6" fillId="2" borderId="2" xfId="0" applyFont="1" applyFill="1" applyBorder="1" applyAlignment="1">
      <alignment vertical="center"/>
    </xf>
    <xf numFmtId="0" fontId="6" fillId="2" borderId="2" xfId="4" applyFont="1" applyFill="1" applyBorder="1" applyAlignment="1">
      <alignment vertical="center"/>
    </xf>
    <xf numFmtId="49" fontId="8" fillId="0" borderId="2" xfId="4" applyNumberFormat="1" applyFont="1" applyBorder="1" applyAlignment="1">
      <alignment horizontal="center" vertical="center" wrapText="1"/>
    </xf>
    <xf numFmtId="1" fontId="8" fillId="0" borderId="2" xfId="4" applyNumberFormat="1" applyFont="1" applyBorder="1" applyAlignment="1">
      <alignment horizontal="center" vertical="center" wrapText="1"/>
    </xf>
    <xf numFmtId="49" fontId="8" fillId="0" borderId="2" xfId="4" applyNumberFormat="1" applyFont="1" applyBorder="1" applyAlignment="1">
      <alignment horizontal="center" vertical="center"/>
    </xf>
    <xf numFmtId="49" fontId="8" fillId="0" borderId="13" xfId="4" applyNumberFormat="1" applyFont="1" applyBorder="1" applyAlignment="1">
      <alignment horizontal="center" vertical="center" wrapText="1"/>
    </xf>
    <xf numFmtId="49" fontId="8" fillId="0" borderId="14" xfId="4" applyNumberFormat="1" applyFont="1" applyBorder="1" applyAlignment="1">
      <alignment horizontal="center" vertical="center" wrapText="1"/>
    </xf>
    <xf numFmtId="49" fontId="8" fillId="0" borderId="16" xfId="4" applyNumberFormat="1" applyFont="1" applyBorder="1" applyAlignment="1">
      <alignment horizontal="center" vertical="center" wrapText="1"/>
    </xf>
    <xf numFmtId="49" fontId="8" fillId="0" borderId="17" xfId="4" applyNumberFormat="1" applyFont="1" applyBorder="1" applyAlignment="1">
      <alignment horizontal="center" vertical="center" wrapText="1"/>
    </xf>
    <xf numFmtId="0" fontId="11" fillId="0" borderId="0" xfId="4" applyFont="1" applyAlignment="1">
      <alignment horizontal="center" vertical="center"/>
    </xf>
    <xf numFmtId="0" fontId="8" fillId="0" borderId="0" xfId="4" applyFont="1" applyAlignment="1">
      <alignment horizontal="center" vertical="center"/>
    </xf>
    <xf numFmtId="0" fontId="6" fillId="0" borderId="0" xfId="4" applyFont="1" applyAlignment="1">
      <alignment horizontal="center" vertical="center"/>
    </xf>
    <xf numFmtId="0" fontId="6" fillId="0" borderId="0" xfId="4" applyFont="1" applyBorder="1" applyAlignment="1">
      <alignment horizontal="right" vertical="center"/>
    </xf>
    <xf numFmtId="49" fontId="6" fillId="0" borderId="9" xfId="0" applyNumberFormat="1" applyFont="1" applyBorder="1" applyAlignment="1">
      <alignment horizontal="left" vertical="center" wrapText="1"/>
    </xf>
    <xf numFmtId="49" fontId="6" fillId="0" borderId="4" xfId="0" applyNumberFormat="1" applyFont="1" applyBorder="1" applyAlignment="1">
      <alignment horizontal="left" vertical="center" wrapText="1"/>
    </xf>
    <xf numFmtId="0" fontId="6" fillId="0" borderId="0" xfId="0" applyFont="1" applyBorder="1" applyAlignment="1">
      <alignment horizontal="right" vertical="center"/>
    </xf>
    <xf numFmtId="49" fontId="8" fillId="0" borderId="2" xfId="0" applyNumberFormat="1" applyFont="1" applyBorder="1" applyAlignment="1">
      <alignment horizontal="center" vertical="center" wrapText="1"/>
    </xf>
    <xf numFmtId="49" fontId="8" fillId="0" borderId="13" xfId="0" applyNumberFormat="1" applyFont="1" applyBorder="1" applyAlignment="1">
      <alignment horizontal="center" vertical="center" wrapText="1"/>
    </xf>
    <xf numFmtId="49" fontId="8" fillId="0" borderId="14" xfId="0" applyNumberFormat="1" applyFont="1" applyBorder="1" applyAlignment="1">
      <alignment horizontal="center" vertical="center" wrapText="1"/>
    </xf>
    <xf numFmtId="49" fontId="8" fillId="0" borderId="16" xfId="0" applyNumberFormat="1" applyFont="1" applyBorder="1" applyAlignment="1">
      <alignment horizontal="center" vertical="center" wrapText="1"/>
    </xf>
    <xf numFmtId="49" fontId="8" fillId="0" borderId="17" xfId="0" applyNumberFormat="1" applyFont="1" applyBorder="1" applyAlignment="1">
      <alignment horizontal="center" vertical="center" wrapText="1"/>
    </xf>
    <xf numFmtId="0" fontId="10" fillId="0" borderId="0" xfId="0" applyFont="1" applyAlignment="1">
      <alignment horizontal="center" vertical="center"/>
    </xf>
    <xf numFmtId="0" fontId="7" fillId="0" borderId="0" xfId="0" applyFont="1" applyAlignment="1">
      <alignment horizontal="center" vertical="center"/>
    </xf>
    <xf numFmtId="0" fontId="6" fillId="0" borderId="0" xfId="0" applyFont="1" applyAlignment="1">
      <alignment horizontal="center" vertical="center"/>
    </xf>
    <xf numFmtId="0" fontId="6" fillId="0" borderId="0" xfId="0" applyFont="1" applyBorder="1" applyAlignment="1">
      <alignment horizontal="left"/>
    </xf>
    <xf numFmtId="0" fontId="6" fillId="0" borderId="0" xfId="0" quotePrefix="1" applyFont="1" applyBorder="1" applyAlignment="1">
      <alignment horizontal="left"/>
    </xf>
    <xf numFmtId="0" fontId="6" fillId="0" borderId="6" xfId="0" quotePrefix="1" applyFont="1" applyBorder="1" applyAlignment="1">
      <alignment horizontal="left"/>
    </xf>
    <xf numFmtId="0" fontId="8" fillId="0" borderId="18" xfId="0" applyFont="1" applyBorder="1" applyAlignment="1">
      <alignment horizontal="center" vertical="center"/>
    </xf>
    <xf numFmtId="0" fontId="8" fillId="0" borderId="19" xfId="0" applyFont="1" applyBorder="1" applyAlignment="1">
      <alignment horizontal="center" vertical="center"/>
    </xf>
    <xf numFmtId="0" fontId="8" fillId="0" borderId="20" xfId="0" applyFont="1" applyBorder="1" applyAlignment="1">
      <alignment horizontal="center" vertical="center"/>
    </xf>
    <xf numFmtId="0" fontId="8" fillId="0" borderId="5" xfId="0" applyFont="1" applyBorder="1" applyAlignment="1">
      <alignment horizontal="left" vertical="center"/>
    </xf>
    <xf numFmtId="0" fontId="8" fillId="0" borderId="0" xfId="0" applyFont="1" applyBorder="1" applyAlignment="1">
      <alignment horizontal="left" vertical="center"/>
    </xf>
    <xf numFmtId="0" fontId="8" fillId="0" borderId="6" xfId="0" applyFont="1" applyBorder="1" applyAlignment="1">
      <alignment horizontal="left" vertical="center"/>
    </xf>
    <xf numFmtId="0" fontId="6" fillId="0" borderId="6" xfId="0" applyFont="1" applyBorder="1" applyAlignment="1">
      <alignment horizontal="left"/>
    </xf>
    <xf numFmtId="0" fontId="6" fillId="0" borderId="8" xfId="0" quotePrefix="1" applyFont="1" applyBorder="1" applyAlignment="1">
      <alignment horizontal="left"/>
    </xf>
    <xf numFmtId="0" fontId="6" fillId="0" borderId="21" xfId="0" quotePrefix="1" applyFont="1" applyBorder="1" applyAlignment="1">
      <alignment horizontal="left"/>
    </xf>
    <xf numFmtId="0" fontId="6" fillId="0" borderId="0" xfId="0" quotePrefix="1" applyFont="1" applyBorder="1" applyAlignment="1">
      <alignment horizontal="left" wrapText="1"/>
    </xf>
    <xf numFmtId="0" fontId="6" fillId="0" borderId="6" xfId="0" quotePrefix="1" applyFont="1" applyBorder="1" applyAlignment="1">
      <alignment horizontal="left" wrapText="1"/>
    </xf>
    <xf numFmtId="0" fontId="6" fillId="0" borderId="0" xfId="4" quotePrefix="1" applyFont="1" applyBorder="1" applyAlignment="1">
      <alignment horizontal="left" wrapText="1"/>
    </xf>
    <xf numFmtId="0" fontId="6" fillId="0" borderId="6" xfId="4" quotePrefix="1" applyFont="1" applyBorder="1" applyAlignment="1">
      <alignment horizontal="left" wrapText="1"/>
    </xf>
    <xf numFmtId="0" fontId="6" fillId="0" borderId="8" xfId="4" quotePrefix="1" applyFont="1" applyBorder="1" applyAlignment="1">
      <alignment horizontal="left"/>
    </xf>
    <xf numFmtId="0" fontId="6" fillId="0" borderId="21" xfId="4" quotePrefix="1" applyFont="1" applyBorder="1" applyAlignment="1">
      <alignment horizontal="left"/>
    </xf>
    <xf numFmtId="0" fontId="6" fillId="0" borderId="0" xfId="4" applyFont="1" applyBorder="1" applyAlignment="1">
      <alignment horizontal="left"/>
    </xf>
    <xf numFmtId="0" fontId="6" fillId="0" borderId="6"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8" fillId="0" borderId="5" xfId="4" applyFont="1" applyBorder="1" applyAlignment="1">
      <alignment horizontal="left" vertical="center"/>
    </xf>
    <xf numFmtId="0" fontId="8" fillId="0" borderId="0" xfId="4" applyFont="1" applyBorder="1" applyAlignment="1">
      <alignment horizontal="left" vertical="center"/>
    </xf>
    <xf numFmtId="0" fontId="8" fillId="0" borderId="6" xfId="4" applyFont="1" applyBorder="1" applyAlignment="1">
      <alignment horizontal="left" vertical="center"/>
    </xf>
    <xf numFmtId="0" fontId="8" fillId="0" borderId="18" xfId="4" applyFont="1" applyBorder="1" applyAlignment="1">
      <alignment horizontal="center" vertical="center"/>
    </xf>
    <xf numFmtId="0" fontId="8" fillId="0" borderId="19" xfId="4" applyFont="1" applyBorder="1" applyAlignment="1">
      <alignment horizontal="center" vertical="center"/>
    </xf>
    <xf numFmtId="0" fontId="8" fillId="0" borderId="20" xfId="4" applyFont="1" applyBorder="1" applyAlignment="1">
      <alignment horizontal="center" vertical="center"/>
    </xf>
  </cellXfs>
  <cellStyles count="5">
    <cellStyle name="Comma" xfId="1" builtinId="3"/>
    <cellStyle name="Comma 2" xfId="2"/>
    <cellStyle name="k1" xfId="3"/>
    <cellStyle name="Normal" xfId="0" builtinId="0"/>
    <cellStyle name="Normal 2"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xdr:col>
      <xdr:colOff>9525</xdr:colOff>
      <xdr:row>0</xdr:row>
      <xdr:rowOff>133350</xdr:rowOff>
    </xdr:from>
    <xdr:to>
      <xdr:col>4</xdr:col>
      <xdr:colOff>920750</xdr:colOff>
      <xdr:row>5</xdr:row>
      <xdr:rowOff>114300</xdr:rowOff>
    </xdr:to>
    <xdr:sp macro="" textlink="">
      <xdr:nvSpPr>
        <xdr:cNvPr id="2" name="Text Box 1">
          <a:extLst>
            <a:ext uri="{FF2B5EF4-FFF2-40B4-BE49-F238E27FC236}">
              <a16:creationId xmlns="" xmlns:a16="http://schemas.microsoft.com/office/drawing/2014/main" id="{00000000-0008-0000-0000-000002000000}"/>
            </a:ext>
          </a:extLst>
        </xdr:cNvPr>
        <xdr:cNvSpPr txBox="1">
          <a:spLocks noChangeArrowheads="1"/>
        </xdr:cNvSpPr>
      </xdr:nvSpPr>
      <xdr:spPr bwMode="auto">
        <a:xfrm>
          <a:off x="157692" y="133350"/>
          <a:ext cx="1863725" cy="785283"/>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0</xdr:row>
      <xdr:rowOff>133349</xdr:rowOff>
    </xdr:from>
    <xdr:to>
      <xdr:col>3</xdr:col>
      <xdr:colOff>714374</xdr:colOff>
      <xdr:row>5</xdr:row>
      <xdr:rowOff>76200</xdr:rowOff>
    </xdr:to>
    <xdr:sp macro="" textlink="">
      <xdr:nvSpPr>
        <xdr:cNvPr id="2" name="Text Box 1">
          <a:extLst>
            <a:ext uri="{FF2B5EF4-FFF2-40B4-BE49-F238E27FC236}">
              <a16:creationId xmlns="" xmlns:a16="http://schemas.microsoft.com/office/drawing/2014/main" id="{00000000-0008-0000-0100-000002000000}"/>
            </a:ext>
          </a:extLst>
        </xdr:cNvPr>
        <xdr:cNvSpPr txBox="1">
          <a:spLocks noChangeArrowheads="1"/>
        </xdr:cNvSpPr>
      </xdr:nvSpPr>
      <xdr:spPr bwMode="auto">
        <a:xfrm>
          <a:off x="152400" y="133349"/>
          <a:ext cx="1838324" cy="6477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theme="7" tint="-0.499984740745262"/>
  </sheetPr>
  <dimension ref="A1:O85"/>
  <sheetViews>
    <sheetView topLeftCell="A12" zoomScale="90" zoomScaleNormal="90" workbookViewId="0">
      <pane ySplit="4" topLeftCell="A16" activePane="bottomLeft" state="frozen"/>
      <selection activeCell="A12" sqref="A12"/>
      <selection pane="bottomLeft" activeCell="O15" sqref="O15"/>
    </sheetView>
  </sheetViews>
  <sheetFormatPr defaultRowHeight="15" x14ac:dyDescent="0.25"/>
  <cols>
    <col min="1" max="1" width="2.140625" style="1" customWidth="1"/>
    <col min="2" max="2" width="6.28515625" style="1" customWidth="1"/>
    <col min="3" max="3" width="12.85546875" style="1" hidden="1" customWidth="1"/>
    <col min="4" max="4" width="8" style="1" customWidth="1"/>
    <col min="5" max="5" width="14.140625" style="1" customWidth="1"/>
    <col min="6" max="6" width="11.42578125" style="1" customWidth="1"/>
    <col min="7" max="7" width="45.5703125" style="1" customWidth="1"/>
    <col min="8" max="8" width="15.5703125" style="1" customWidth="1"/>
    <col min="9" max="9" width="25.28515625" style="1" customWidth="1"/>
    <col min="10" max="10" width="14.28515625" style="1" customWidth="1"/>
    <col min="11" max="11" width="6.5703125" style="1" customWidth="1"/>
    <col min="12" max="12" width="14.7109375" style="1" customWidth="1"/>
    <col min="13" max="13" width="9.28515625" style="1" customWidth="1"/>
    <col min="14" max="14" width="15.140625" style="1" customWidth="1"/>
    <col min="15" max="15" width="9.28515625" style="1" customWidth="1"/>
    <col min="16" max="16" width="16" bestFit="1" customWidth="1"/>
  </cols>
  <sheetData>
    <row r="1" spans="1:15" x14ac:dyDescent="0.2">
      <c r="A1" s="37"/>
      <c r="B1" s="37"/>
      <c r="C1" s="37"/>
      <c r="D1" s="38"/>
      <c r="E1" s="39"/>
      <c r="F1" s="38"/>
      <c r="G1" s="38"/>
      <c r="H1" s="38"/>
      <c r="I1" s="38"/>
      <c r="J1" s="37"/>
      <c r="K1" s="40"/>
      <c r="L1" s="37"/>
      <c r="M1" s="38"/>
      <c r="N1" s="37"/>
      <c r="O1" s="37"/>
    </row>
    <row r="2" spans="1:15" x14ac:dyDescent="0.2">
      <c r="A2" s="37"/>
      <c r="B2" s="37"/>
      <c r="C2" s="37"/>
      <c r="D2" s="38"/>
      <c r="E2" s="39"/>
      <c r="F2" s="38"/>
      <c r="G2" s="38"/>
      <c r="H2" s="38"/>
      <c r="I2" s="38"/>
      <c r="J2" s="37"/>
      <c r="K2" s="40"/>
      <c r="L2" s="37"/>
      <c r="M2" s="38"/>
      <c r="N2" s="37"/>
      <c r="O2" s="37"/>
    </row>
    <row r="3" spans="1:15" x14ac:dyDescent="0.2">
      <c r="A3" s="37"/>
      <c r="B3" s="41"/>
      <c r="C3" s="41"/>
      <c r="D3" s="38"/>
      <c r="E3" s="39"/>
      <c r="F3" s="38"/>
      <c r="G3" s="38"/>
      <c r="H3" s="38"/>
      <c r="I3" s="38"/>
      <c r="J3" s="37"/>
      <c r="K3" s="40"/>
      <c r="L3" s="37"/>
      <c r="M3" s="38"/>
      <c r="N3" s="37"/>
      <c r="O3" s="37"/>
    </row>
    <row r="4" spans="1:15" ht="30.75" customHeight="1" x14ac:dyDescent="0.2">
      <c r="A4" s="37"/>
      <c r="B4" s="131" t="s">
        <v>62</v>
      </c>
      <c r="C4" s="131"/>
      <c r="D4" s="131"/>
      <c r="E4" s="131"/>
      <c r="F4" s="131"/>
      <c r="G4" s="131"/>
      <c r="H4" s="131"/>
      <c r="I4" s="131"/>
      <c r="J4" s="131"/>
      <c r="K4" s="131"/>
      <c r="L4" s="131"/>
      <c r="M4" s="131"/>
      <c r="N4" s="37"/>
      <c r="O4" s="37"/>
    </row>
    <row r="5" spans="1:15" hidden="1" x14ac:dyDescent="0.2">
      <c r="A5" s="37" t="s">
        <v>63</v>
      </c>
      <c r="B5" s="132"/>
      <c r="C5" s="132"/>
      <c r="D5" s="132"/>
      <c r="E5" s="132"/>
      <c r="F5" s="132"/>
      <c r="G5" s="132"/>
      <c r="H5" s="132"/>
      <c r="I5" s="132"/>
      <c r="J5" s="132"/>
      <c r="K5" s="132"/>
      <c r="L5" s="132"/>
      <c r="M5" s="132"/>
      <c r="N5" s="37"/>
      <c r="O5" s="37"/>
    </row>
    <row r="6" spans="1:15" ht="23.25" customHeight="1" x14ac:dyDescent="0.2">
      <c r="A6" s="37"/>
      <c r="B6" s="133" t="s">
        <v>0</v>
      </c>
      <c r="C6" s="133"/>
      <c r="D6" s="133"/>
      <c r="E6" s="133"/>
      <c r="F6" s="133"/>
      <c r="G6" s="133"/>
      <c r="H6" s="133"/>
      <c r="I6" s="133"/>
      <c r="J6" s="133"/>
      <c r="K6" s="133"/>
      <c r="L6" s="133"/>
      <c r="M6" s="133"/>
      <c r="N6" s="37"/>
      <c r="O6" s="37"/>
    </row>
    <row r="7" spans="1:15" x14ac:dyDescent="0.2">
      <c r="A7" s="37"/>
      <c r="B7" s="133" t="str">
        <f>"Kỳ tính thuế: Quý "&amp;O14&amp;" Năm "&amp;YEAR(F17)</f>
        <v>Kỳ tính thuế: Quý 2 Năm 2014</v>
      </c>
      <c r="C7" s="133"/>
      <c r="D7" s="133"/>
      <c r="E7" s="133"/>
      <c r="F7" s="133"/>
      <c r="G7" s="133"/>
      <c r="H7" s="133"/>
      <c r="I7" s="133"/>
      <c r="J7" s="133"/>
      <c r="K7" s="133"/>
      <c r="L7" s="133"/>
      <c r="M7" s="133"/>
      <c r="N7" s="37"/>
      <c r="O7" s="37"/>
    </row>
    <row r="8" spans="1:15" x14ac:dyDescent="0.2">
      <c r="A8" s="37"/>
      <c r="B8" s="39"/>
      <c r="C8" s="39"/>
      <c r="D8" s="38"/>
      <c r="E8" s="39"/>
      <c r="F8" s="38"/>
      <c r="G8" s="38"/>
      <c r="H8" s="38"/>
      <c r="I8" s="38"/>
      <c r="J8" s="37"/>
      <c r="K8" s="40"/>
      <c r="L8" s="37"/>
      <c r="M8" s="38"/>
      <c r="N8" s="37"/>
      <c r="O8" s="37"/>
    </row>
    <row r="9" spans="1:15" x14ac:dyDescent="0.2">
      <c r="A9" s="37"/>
      <c r="B9" s="15" t="s">
        <v>330</v>
      </c>
      <c r="C9" s="37"/>
      <c r="D9" s="37"/>
      <c r="E9" s="37"/>
      <c r="F9" s="37"/>
      <c r="G9" s="37"/>
      <c r="H9" s="37"/>
      <c r="I9" s="37"/>
      <c r="J9" s="37"/>
      <c r="K9" s="37"/>
      <c r="L9" s="37"/>
      <c r="M9" s="37"/>
      <c r="N9" s="37"/>
      <c r="O9" s="37"/>
    </row>
    <row r="10" spans="1:15" x14ac:dyDescent="0.2">
      <c r="A10" s="37"/>
      <c r="B10" s="15" t="s">
        <v>331</v>
      </c>
      <c r="C10" s="37"/>
      <c r="D10" s="37"/>
      <c r="E10" s="37"/>
      <c r="F10" s="37"/>
      <c r="G10" s="37"/>
      <c r="H10" s="37"/>
      <c r="I10" s="37"/>
      <c r="J10" s="37"/>
      <c r="K10" s="37"/>
      <c r="L10" s="37"/>
      <c r="M10" s="37"/>
      <c r="N10" s="37"/>
      <c r="O10" s="37"/>
    </row>
    <row r="11" spans="1:15" x14ac:dyDescent="0.2">
      <c r="A11" s="37"/>
      <c r="B11" s="134" t="s">
        <v>1</v>
      </c>
      <c r="C11" s="134"/>
      <c r="D11" s="134"/>
      <c r="E11" s="134"/>
      <c r="F11" s="134"/>
      <c r="G11" s="134"/>
      <c r="H11" s="134"/>
      <c r="I11" s="134"/>
      <c r="J11" s="134"/>
      <c r="K11" s="134"/>
      <c r="L11" s="134"/>
      <c r="M11" s="134"/>
      <c r="N11" s="37"/>
      <c r="O11" s="37"/>
    </row>
    <row r="12" spans="1:15" ht="12.75" customHeight="1" x14ac:dyDescent="0.2">
      <c r="A12" s="37"/>
      <c r="B12" s="126" t="s">
        <v>2</v>
      </c>
      <c r="C12" s="127"/>
      <c r="D12" s="127"/>
      <c r="E12" s="127"/>
      <c r="F12" s="128"/>
      <c r="G12" s="124" t="s">
        <v>64</v>
      </c>
      <c r="H12" s="124" t="s">
        <v>65</v>
      </c>
      <c r="I12" s="124" t="s">
        <v>4</v>
      </c>
      <c r="J12" s="124" t="s">
        <v>66</v>
      </c>
      <c r="K12" s="125" t="s">
        <v>67</v>
      </c>
      <c r="L12" s="124" t="s">
        <v>5</v>
      </c>
      <c r="M12" s="124" t="s">
        <v>6</v>
      </c>
      <c r="N12" s="37"/>
      <c r="O12" s="37"/>
    </row>
    <row r="13" spans="1:15" ht="4.5" customHeight="1" x14ac:dyDescent="0.2">
      <c r="A13" s="37"/>
      <c r="B13" s="126"/>
      <c r="C13" s="129"/>
      <c r="D13" s="129"/>
      <c r="E13" s="129"/>
      <c r="F13" s="130"/>
      <c r="G13" s="124"/>
      <c r="H13" s="124"/>
      <c r="I13" s="124"/>
      <c r="J13" s="124"/>
      <c r="K13" s="125"/>
      <c r="L13" s="124"/>
      <c r="M13" s="124"/>
      <c r="N13" s="37"/>
      <c r="O13" s="37"/>
    </row>
    <row r="14" spans="1:15" ht="45" customHeight="1" x14ac:dyDescent="0.2">
      <c r="A14" s="37"/>
      <c r="B14" s="126"/>
      <c r="C14" s="43" t="s">
        <v>43</v>
      </c>
      <c r="D14" s="43" t="s">
        <v>7</v>
      </c>
      <c r="E14" s="43" t="s">
        <v>8</v>
      </c>
      <c r="F14" s="43" t="s">
        <v>9</v>
      </c>
      <c r="G14" s="124"/>
      <c r="H14" s="124"/>
      <c r="I14" s="124"/>
      <c r="J14" s="124"/>
      <c r="K14" s="125"/>
      <c r="L14" s="124"/>
      <c r="M14" s="124"/>
      <c r="N14" s="37"/>
      <c r="O14" s="123">
        <v>2</v>
      </c>
    </row>
    <row r="15" spans="1:15" x14ac:dyDescent="0.2">
      <c r="A15" s="37"/>
      <c r="B15" s="44" t="s">
        <v>19</v>
      </c>
      <c r="C15" s="45" t="s">
        <v>20</v>
      </c>
      <c r="D15" s="46" t="s">
        <v>21</v>
      </c>
      <c r="E15" s="45" t="s">
        <v>22</v>
      </c>
      <c r="F15" s="45" t="s">
        <v>23</v>
      </c>
      <c r="G15" s="45" t="s">
        <v>24</v>
      </c>
      <c r="H15" s="45" t="s">
        <v>25</v>
      </c>
      <c r="I15" s="46" t="s">
        <v>26</v>
      </c>
      <c r="J15" s="47" t="s">
        <v>27</v>
      </c>
      <c r="K15" s="46" t="s">
        <v>28</v>
      </c>
      <c r="L15" s="45" t="s">
        <v>44</v>
      </c>
      <c r="M15" s="45" t="s">
        <v>68</v>
      </c>
      <c r="N15" s="37"/>
      <c r="O15" s="37"/>
    </row>
    <row r="16" spans="1:15" ht="23.25" customHeight="1" x14ac:dyDescent="0.2">
      <c r="A16" s="37"/>
      <c r="B16" s="48" t="s">
        <v>69</v>
      </c>
      <c r="C16" s="48"/>
      <c r="D16" s="48"/>
      <c r="E16" s="48"/>
      <c r="F16" s="48"/>
      <c r="G16" s="48"/>
      <c r="H16" s="48"/>
      <c r="I16" s="48"/>
      <c r="J16" s="48"/>
      <c r="K16" s="48"/>
      <c r="L16" s="48"/>
      <c r="M16" s="48"/>
      <c r="N16" s="37"/>
      <c r="O16" s="37"/>
    </row>
    <row r="17" spans="1:15" ht="23.25" hidden="1" customHeight="1" x14ac:dyDescent="0.2">
      <c r="A17" s="37"/>
      <c r="B17" s="49">
        <f>IF(G17&lt;&gt;"",ROW()-16,"")</f>
        <v>1</v>
      </c>
      <c r="C17" s="50"/>
      <c r="D17" s="51" t="str">
        <f t="shared" ref="D17:D49" si="0">IF(ISNA(VLOOKUP(G17,DSMV,3,0)),"",VLOOKUP(G17,DSMV,3,0))</f>
        <v>BV/13P</v>
      </c>
      <c r="E17" s="52" t="s">
        <v>95</v>
      </c>
      <c r="F17" s="91">
        <v>41645</v>
      </c>
      <c r="G17" s="53" t="s">
        <v>117</v>
      </c>
      <c r="H17" s="93" t="str">
        <f t="shared" ref="H17:H49" si="1">IF(ISNA(VLOOKUP(G17,DSMV,2,0)),"",VLOOKUP(G17,DSMV,2,0))</f>
        <v>3702204169</v>
      </c>
      <c r="I17" s="54" t="s">
        <v>88</v>
      </c>
      <c r="J17" s="55">
        <v>10000000</v>
      </c>
      <c r="K17" s="56">
        <v>0.1</v>
      </c>
      <c r="L17" s="55">
        <v>1000000</v>
      </c>
      <c r="M17" s="57">
        <v>1</v>
      </c>
      <c r="N17" s="58"/>
      <c r="O17" s="59"/>
    </row>
    <row r="18" spans="1:15" ht="23.25" hidden="1" customHeight="1" x14ac:dyDescent="0.2">
      <c r="A18" s="37"/>
      <c r="B18" s="49">
        <f t="shared" ref="B18:B62" si="2">IF(G18&lt;&gt;"",ROW()-16,"")</f>
        <v>2</v>
      </c>
      <c r="C18" s="61"/>
      <c r="D18" s="62" t="str">
        <f t="shared" si="0"/>
        <v>VH/12P</v>
      </c>
      <c r="E18" s="63" t="s">
        <v>275</v>
      </c>
      <c r="F18" s="92">
        <v>41685</v>
      </c>
      <c r="G18" s="12" t="s">
        <v>108</v>
      </c>
      <c r="H18" s="94" t="str">
        <f t="shared" si="1"/>
        <v>3700144450</v>
      </c>
      <c r="I18" s="64" t="s">
        <v>136</v>
      </c>
      <c r="J18" s="65">
        <v>293091</v>
      </c>
      <c r="K18" s="56">
        <v>0.1</v>
      </c>
      <c r="L18" s="65">
        <v>29309</v>
      </c>
      <c r="M18" s="57">
        <v>1</v>
      </c>
      <c r="N18" s="58"/>
      <c r="O18" s="59"/>
    </row>
    <row r="19" spans="1:15" ht="23.25" hidden="1" customHeight="1" x14ac:dyDescent="0.2">
      <c r="A19" s="37"/>
      <c r="B19" s="49">
        <f t="shared" si="2"/>
        <v>3</v>
      </c>
      <c r="C19" s="61"/>
      <c r="D19" s="62" t="str">
        <f t="shared" si="0"/>
        <v>TK/13T</v>
      </c>
      <c r="E19" s="61" t="s">
        <v>287</v>
      </c>
      <c r="F19" s="92">
        <v>41716</v>
      </c>
      <c r="G19" s="64" t="s">
        <v>114</v>
      </c>
      <c r="H19" s="94" t="str">
        <f t="shared" si="1"/>
        <v>0310038074</v>
      </c>
      <c r="I19" s="64" t="s">
        <v>139</v>
      </c>
      <c r="J19" s="65">
        <v>768000</v>
      </c>
      <c r="K19" s="56">
        <v>0.1</v>
      </c>
      <c r="L19" s="65">
        <v>76800</v>
      </c>
      <c r="M19" s="57">
        <v>1</v>
      </c>
      <c r="N19" s="58"/>
      <c r="O19" s="59"/>
    </row>
    <row r="20" spans="1:15" ht="23.25" customHeight="1" x14ac:dyDescent="0.2">
      <c r="A20" s="37"/>
      <c r="B20" s="49">
        <f t="shared" si="2"/>
        <v>4</v>
      </c>
      <c r="C20" s="61"/>
      <c r="D20" s="62" t="str">
        <f t="shared" si="0"/>
        <v>BV/13P</v>
      </c>
      <c r="E20" s="61" t="s">
        <v>288</v>
      </c>
      <c r="F20" s="92">
        <v>41722</v>
      </c>
      <c r="G20" s="64" t="s">
        <v>117</v>
      </c>
      <c r="H20" s="94" t="str">
        <f t="shared" si="1"/>
        <v>3702204169</v>
      </c>
      <c r="I20" s="64" t="s">
        <v>88</v>
      </c>
      <c r="J20" s="65">
        <v>10000000</v>
      </c>
      <c r="K20" s="56">
        <v>0.1</v>
      </c>
      <c r="L20" s="65">
        <v>1000000</v>
      </c>
      <c r="M20" s="66">
        <v>2</v>
      </c>
      <c r="N20" s="58"/>
      <c r="O20" s="59"/>
    </row>
    <row r="21" spans="1:15" ht="23.25" hidden="1" customHeight="1" x14ac:dyDescent="0.2">
      <c r="A21" s="37"/>
      <c r="B21" s="49">
        <f t="shared" si="2"/>
        <v>5</v>
      </c>
      <c r="C21" s="61"/>
      <c r="D21" s="62" t="str">
        <f t="shared" si="0"/>
        <v>AA/12P</v>
      </c>
      <c r="E21" s="61" t="s">
        <v>289</v>
      </c>
      <c r="F21" s="92">
        <v>41722</v>
      </c>
      <c r="G21" s="64" t="s">
        <v>111</v>
      </c>
      <c r="H21" s="94" t="str">
        <f t="shared" si="1"/>
        <v>0302668749</v>
      </c>
      <c r="I21" s="64" t="s">
        <v>137</v>
      </c>
      <c r="J21" s="14">
        <v>325455</v>
      </c>
      <c r="K21" s="56">
        <v>0.1</v>
      </c>
      <c r="L21" s="65">
        <v>32546</v>
      </c>
      <c r="M21" s="57">
        <v>1</v>
      </c>
      <c r="N21" s="58"/>
      <c r="O21" s="59"/>
    </row>
    <row r="22" spans="1:15" ht="23.25" customHeight="1" x14ac:dyDescent="0.2">
      <c r="A22" s="37"/>
      <c r="B22" s="49">
        <f t="shared" si="2"/>
        <v>6</v>
      </c>
      <c r="C22" s="61"/>
      <c r="D22" s="62" t="str">
        <f t="shared" si="0"/>
        <v>CP/12P</v>
      </c>
      <c r="E22" s="61" t="s">
        <v>290</v>
      </c>
      <c r="F22" s="92">
        <v>41742</v>
      </c>
      <c r="G22" s="64" t="s">
        <v>102</v>
      </c>
      <c r="H22" s="94" t="str">
        <f t="shared" si="1"/>
        <v>3701984727</v>
      </c>
      <c r="I22" s="64" t="s">
        <v>87</v>
      </c>
      <c r="J22" s="65">
        <v>579091</v>
      </c>
      <c r="K22" s="56">
        <v>0.1</v>
      </c>
      <c r="L22" s="65">
        <v>57909</v>
      </c>
      <c r="M22" s="66">
        <v>2</v>
      </c>
      <c r="N22" s="58"/>
      <c r="O22" s="59"/>
    </row>
    <row r="23" spans="1:15" ht="23.25" customHeight="1" x14ac:dyDescent="0.2">
      <c r="A23" s="37"/>
      <c r="B23" s="49">
        <f t="shared" si="2"/>
        <v>7</v>
      </c>
      <c r="C23" s="61"/>
      <c r="D23" s="62" t="str">
        <f t="shared" si="0"/>
        <v>AA/14P</v>
      </c>
      <c r="E23" s="61" t="s">
        <v>291</v>
      </c>
      <c r="F23" s="92">
        <v>41743</v>
      </c>
      <c r="G23" s="64" t="s">
        <v>160</v>
      </c>
      <c r="H23" s="94" t="str">
        <f t="shared" si="1"/>
        <v>0303217354</v>
      </c>
      <c r="I23" s="64" t="s">
        <v>135</v>
      </c>
      <c r="J23" s="65">
        <v>672727</v>
      </c>
      <c r="K23" s="56">
        <v>0.1</v>
      </c>
      <c r="L23" s="65">
        <v>67273</v>
      </c>
      <c r="M23" s="66">
        <v>2</v>
      </c>
      <c r="N23" s="58"/>
      <c r="O23" s="59"/>
    </row>
    <row r="24" spans="1:15" ht="23.25" customHeight="1" x14ac:dyDescent="0.2">
      <c r="A24" s="37"/>
      <c r="B24" s="49">
        <f t="shared" si="2"/>
        <v>8</v>
      </c>
      <c r="C24" s="61"/>
      <c r="D24" s="62" t="str">
        <f t="shared" si="0"/>
        <v>CP/12P</v>
      </c>
      <c r="E24" s="61" t="s">
        <v>292</v>
      </c>
      <c r="F24" s="92">
        <v>41747</v>
      </c>
      <c r="G24" s="64" t="s">
        <v>102</v>
      </c>
      <c r="H24" s="94" t="str">
        <f t="shared" si="1"/>
        <v>3701984727</v>
      </c>
      <c r="I24" s="64" t="s">
        <v>87</v>
      </c>
      <c r="J24" s="65">
        <v>470909</v>
      </c>
      <c r="K24" s="56">
        <v>0.1</v>
      </c>
      <c r="L24" s="65">
        <v>47091</v>
      </c>
      <c r="M24" s="66">
        <v>2</v>
      </c>
      <c r="N24" s="58"/>
      <c r="O24" s="59"/>
    </row>
    <row r="25" spans="1:15" ht="23.25" customHeight="1" x14ac:dyDescent="0.2">
      <c r="A25" s="37"/>
      <c r="B25" s="49">
        <f t="shared" si="2"/>
        <v>9</v>
      </c>
      <c r="C25" s="67"/>
      <c r="D25" s="62" t="str">
        <f t="shared" si="0"/>
        <v>CP/12P</v>
      </c>
      <c r="E25" s="61" t="s">
        <v>293</v>
      </c>
      <c r="F25" s="92">
        <v>41794</v>
      </c>
      <c r="G25" s="64" t="s">
        <v>102</v>
      </c>
      <c r="H25" s="94" t="str">
        <f t="shared" si="1"/>
        <v>3701984727</v>
      </c>
      <c r="I25" s="64" t="s">
        <v>87</v>
      </c>
      <c r="J25" s="65">
        <v>1175455</v>
      </c>
      <c r="K25" s="56">
        <v>0.1</v>
      </c>
      <c r="L25" s="65">
        <v>117545</v>
      </c>
      <c r="M25" s="66">
        <v>2</v>
      </c>
      <c r="N25" s="58"/>
      <c r="O25" s="59"/>
    </row>
    <row r="26" spans="1:15" ht="23.25" customHeight="1" x14ac:dyDescent="0.2">
      <c r="A26" s="37"/>
      <c r="B26" s="49">
        <f t="shared" si="2"/>
        <v>10</v>
      </c>
      <c r="C26" s="67"/>
      <c r="D26" s="62" t="str">
        <f t="shared" si="0"/>
        <v>AA/14P</v>
      </c>
      <c r="E26" s="61" t="s">
        <v>294</v>
      </c>
      <c r="F26" s="92">
        <v>41809</v>
      </c>
      <c r="G26" s="64" t="s">
        <v>160</v>
      </c>
      <c r="H26" s="94" t="str">
        <f t="shared" si="1"/>
        <v>0303217354</v>
      </c>
      <c r="I26" s="64" t="s">
        <v>135</v>
      </c>
      <c r="J26" s="65">
        <v>6145455</v>
      </c>
      <c r="K26" s="56">
        <v>0.1</v>
      </c>
      <c r="L26" s="65">
        <v>614545</v>
      </c>
      <c r="M26" s="66">
        <v>2</v>
      </c>
      <c r="N26" s="58"/>
      <c r="O26" s="59"/>
    </row>
    <row r="27" spans="1:15" ht="23.25" hidden="1" customHeight="1" x14ac:dyDescent="0.2">
      <c r="A27" s="37"/>
      <c r="B27" s="49">
        <f t="shared" si="2"/>
        <v>11</v>
      </c>
      <c r="C27" s="67"/>
      <c r="D27" s="62" t="str">
        <f t="shared" si="0"/>
        <v>CP/12P</v>
      </c>
      <c r="E27" s="61" t="s">
        <v>295</v>
      </c>
      <c r="F27" s="92">
        <v>41843</v>
      </c>
      <c r="G27" s="64" t="s">
        <v>102</v>
      </c>
      <c r="H27" s="94" t="str">
        <f t="shared" si="1"/>
        <v>3701984727</v>
      </c>
      <c r="I27" s="64" t="s">
        <v>87</v>
      </c>
      <c r="J27" s="65">
        <v>980000</v>
      </c>
      <c r="K27" s="56">
        <v>0.1</v>
      </c>
      <c r="L27" s="65">
        <v>98000</v>
      </c>
      <c r="M27" s="66">
        <v>3</v>
      </c>
      <c r="N27" s="58"/>
      <c r="O27" s="59"/>
    </row>
    <row r="28" spans="1:15" ht="23.25" hidden="1" customHeight="1" x14ac:dyDescent="0.2">
      <c r="A28" s="37"/>
      <c r="B28" s="49">
        <f t="shared" si="2"/>
        <v>12</v>
      </c>
      <c r="C28" s="67"/>
      <c r="D28" s="62" t="str">
        <f t="shared" si="0"/>
        <v>CP/12P</v>
      </c>
      <c r="E28" s="61" t="s">
        <v>296</v>
      </c>
      <c r="F28" s="92">
        <v>41868</v>
      </c>
      <c r="G28" s="64" t="s">
        <v>102</v>
      </c>
      <c r="H28" s="94" t="str">
        <f t="shared" si="1"/>
        <v>3701984727</v>
      </c>
      <c r="I28" s="64" t="s">
        <v>87</v>
      </c>
      <c r="J28" s="65">
        <v>658182</v>
      </c>
      <c r="K28" s="56">
        <v>0.1</v>
      </c>
      <c r="L28" s="65">
        <v>65818</v>
      </c>
      <c r="M28" s="66">
        <v>3</v>
      </c>
      <c r="N28" s="58"/>
      <c r="O28" s="59"/>
    </row>
    <row r="29" spans="1:15" ht="23.25" hidden="1" customHeight="1" x14ac:dyDescent="0.2">
      <c r="A29" s="37"/>
      <c r="B29" s="49">
        <f t="shared" si="2"/>
        <v>13</v>
      </c>
      <c r="C29" s="67"/>
      <c r="D29" s="62" t="str">
        <f t="shared" si="0"/>
        <v>TH/13P</v>
      </c>
      <c r="E29" s="61" t="s">
        <v>297</v>
      </c>
      <c r="F29" s="92">
        <v>41895</v>
      </c>
      <c r="G29" s="64" t="s">
        <v>161</v>
      </c>
      <c r="H29" s="94" t="str">
        <f t="shared" si="1"/>
        <v>3600252847-018</v>
      </c>
      <c r="I29" s="64" t="s">
        <v>285</v>
      </c>
      <c r="J29" s="65">
        <v>2636364</v>
      </c>
      <c r="K29" s="56">
        <v>0.1</v>
      </c>
      <c r="L29" s="65">
        <v>263636</v>
      </c>
      <c r="M29" s="66">
        <v>3</v>
      </c>
      <c r="N29" s="58"/>
      <c r="O29" s="59"/>
    </row>
    <row r="30" spans="1:15" ht="23.25" hidden="1" customHeight="1" x14ac:dyDescent="0.2">
      <c r="A30" s="37"/>
      <c r="B30" s="49">
        <f t="shared" si="2"/>
        <v>14</v>
      </c>
      <c r="C30" s="67"/>
      <c r="D30" s="62" t="str">
        <f t="shared" si="0"/>
        <v>LT/13P</v>
      </c>
      <c r="E30" s="61" t="s">
        <v>298</v>
      </c>
      <c r="F30" s="92">
        <v>42002</v>
      </c>
      <c r="G30" s="64" t="s">
        <v>162</v>
      </c>
      <c r="H30" s="94" t="str">
        <f t="shared" si="1"/>
        <v>0312268002</v>
      </c>
      <c r="I30" s="64" t="s">
        <v>286</v>
      </c>
      <c r="J30" s="65">
        <v>2600000</v>
      </c>
      <c r="K30" s="56">
        <v>0.1</v>
      </c>
      <c r="L30" s="65">
        <v>260000</v>
      </c>
      <c r="M30" s="66">
        <v>4</v>
      </c>
      <c r="N30" s="58"/>
      <c r="O30" s="59"/>
    </row>
    <row r="31" spans="1:15" ht="23.25" hidden="1" customHeight="1" x14ac:dyDescent="0.2">
      <c r="A31" s="37"/>
      <c r="B31" s="49">
        <f t="shared" si="2"/>
        <v>15</v>
      </c>
      <c r="C31" s="67"/>
      <c r="D31" s="62" t="str">
        <f t="shared" si="0"/>
        <v>TA/12P</v>
      </c>
      <c r="E31" s="61" t="s">
        <v>271</v>
      </c>
      <c r="F31" s="92">
        <v>41653</v>
      </c>
      <c r="G31" s="64" t="s">
        <v>105</v>
      </c>
      <c r="H31" s="94" t="str">
        <f t="shared" si="1"/>
        <v>0300655374</v>
      </c>
      <c r="I31" s="64" t="s">
        <v>282</v>
      </c>
      <c r="J31" s="65">
        <v>22737500</v>
      </c>
      <c r="K31" s="56">
        <v>0.1</v>
      </c>
      <c r="L31" s="65">
        <v>2273750</v>
      </c>
      <c r="M31" s="57">
        <v>1</v>
      </c>
      <c r="N31" s="58"/>
      <c r="O31" s="59"/>
    </row>
    <row r="32" spans="1:15" ht="23.25" hidden="1" customHeight="1" x14ac:dyDescent="0.2">
      <c r="A32" s="37"/>
      <c r="B32" s="49">
        <f t="shared" si="2"/>
        <v>16</v>
      </c>
      <c r="C32" s="67"/>
      <c r="D32" s="62" t="str">
        <f t="shared" si="0"/>
        <v>TA/12P</v>
      </c>
      <c r="E32" s="61" t="s">
        <v>277</v>
      </c>
      <c r="F32" s="92">
        <v>41689</v>
      </c>
      <c r="G32" s="64" t="s">
        <v>105</v>
      </c>
      <c r="H32" s="94" t="str">
        <f t="shared" si="1"/>
        <v>0300655374</v>
      </c>
      <c r="I32" s="64" t="s">
        <v>282</v>
      </c>
      <c r="J32" s="65">
        <v>23272500</v>
      </c>
      <c r="K32" s="56">
        <v>0.1</v>
      </c>
      <c r="L32" s="65">
        <v>2327250</v>
      </c>
      <c r="M32" s="57">
        <v>1</v>
      </c>
      <c r="N32" s="58"/>
      <c r="O32" s="59"/>
    </row>
    <row r="33" spans="1:15" ht="23.25" hidden="1" customHeight="1" x14ac:dyDescent="0.2">
      <c r="A33" s="37"/>
      <c r="B33" s="49">
        <f t="shared" si="2"/>
        <v>17</v>
      </c>
      <c r="C33" s="67"/>
      <c r="D33" s="62" t="str">
        <f t="shared" si="0"/>
        <v>TA/12P</v>
      </c>
      <c r="E33" s="61" t="s">
        <v>281</v>
      </c>
      <c r="F33" s="92">
        <v>41705</v>
      </c>
      <c r="G33" s="64" t="s">
        <v>105</v>
      </c>
      <c r="H33" s="94" t="str">
        <f t="shared" si="1"/>
        <v>0300655374</v>
      </c>
      <c r="I33" s="64" t="s">
        <v>282</v>
      </c>
      <c r="J33" s="65">
        <v>10700000</v>
      </c>
      <c r="K33" s="56">
        <v>0.1</v>
      </c>
      <c r="L33" s="65">
        <v>1070000</v>
      </c>
      <c r="M33" s="57">
        <v>1</v>
      </c>
      <c r="N33" s="58"/>
      <c r="O33" s="59"/>
    </row>
    <row r="34" spans="1:15" ht="23.25" hidden="1" customHeight="1" x14ac:dyDescent="0.2">
      <c r="A34" s="37"/>
      <c r="B34" s="49">
        <f t="shared" si="2"/>
        <v>18</v>
      </c>
      <c r="C34" s="67"/>
      <c r="D34" s="62" t="str">
        <f t="shared" si="0"/>
        <v>TL/13P</v>
      </c>
      <c r="E34" s="61" t="s">
        <v>270</v>
      </c>
      <c r="F34" s="92">
        <v>41643</v>
      </c>
      <c r="G34" s="64" t="s">
        <v>99</v>
      </c>
      <c r="H34" s="94" t="str">
        <f t="shared" si="1"/>
        <v>0312363175</v>
      </c>
      <c r="I34" s="64" t="s">
        <v>267</v>
      </c>
      <c r="J34" s="65">
        <v>93171254</v>
      </c>
      <c r="K34" s="56">
        <v>0.1</v>
      </c>
      <c r="L34" s="65">
        <v>9317125</v>
      </c>
      <c r="M34" s="57">
        <v>1</v>
      </c>
      <c r="N34" s="58"/>
      <c r="O34" s="59"/>
    </row>
    <row r="35" spans="1:15" ht="23.25" hidden="1" customHeight="1" x14ac:dyDescent="0.2">
      <c r="A35" s="37"/>
      <c r="B35" s="49">
        <f t="shared" si="2"/>
        <v>19</v>
      </c>
      <c r="C35" s="67"/>
      <c r="D35" s="62" t="str">
        <f t="shared" si="0"/>
        <v>DN/13P</v>
      </c>
      <c r="E35" s="61" t="s">
        <v>272</v>
      </c>
      <c r="F35" s="92">
        <v>41654</v>
      </c>
      <c r="G35" s="64" t="s">
        <v>155</v>
      </c>
      <c r="H35" s="94" t="str">
        <f t="shared" si="1"/>
        <v>3701640966</v>
      </c>
      <c r="I35" s="64" t="s">
        <v>283</v>
      </c>
      <c r="J35" s="65">
        <v>5366600</v>
      </c>
      <c r="K35" s="56">
        <v>0.1</v>
      </c>
      <c r="L35" s="65">
        <v>536660</v>
      </c>
      <c r="M35" s="57">
        <v>1</v>
      </c>
      <c r="N35" s="58"/>
      <c r="O35" s="59"/>
    </row>
    <row r="36" spans="1:15" ht="23.25" hidden="1" customHeight="1" x14ac:dyDescent="0.2">
      <c r="A36" s="37"/>
      <c r="B36" s="49">
        <f t="shared" si="2"/>
        <v>20</v>
      </c>
      <c r="C36" s="67"/>
      <c r="D36" s="62" t="str">
        <f t="shared" si="0"/>
        <v>TP/13P</v>
      </c>
      <c r="E36" s="61" t="s">
        <v>132</v>
      </c>
      <c r="F36" s="92">
        <v>41681</v>
      </c>
      <c r="G36" s="64" t="s">
        <v>156</v>
      </c>
      <c r="H36" s="94" t="str">
        <f t="shared" si="1"/>
        <v>3701864807</v>
      </c>
      <c r="I36" s="64" t="s">
        <v>284</v>
      </c>
      <c r="J36" s="65">
        <v>17985739</v>
      </c>
      <c r="K36" s="56">
        <v>0.1</v>
      </c>
      <c r="L36" s="65">
        <v>1798574</v>
      </c>
      <c r="M36" s="57">
        <v>1</v>
      </c>
      <c r="N36" s="58"/>
      <c r="O36" s="59"/>
    </row>
    <row r="37" spans="1:15" ht="23.25" hidden="1" customHeight="1" x14ac:dyDescent="0.2">
      <c r="A37" s="37"/>
      <c r="B37" s="49">
        <f t="shared" si="2"/>
        <v>21</v>
      </c>
      <c r="C37" s="67"/>
      <c r="D37" s="62" t="str">
        <f t="shared" si="0"/>
        <v>DN/13P</v>
      </c>
      <c r="E37" s="61" t="s">
        <v>273</v>
      </c>
      <c r="F37" s="92">
        <v>41682</v>
      </c>
      <c r="G37" s="64" t="s">
        <v>155</v>
      </c>
      <c r="H37" s="94" t="str">
        <f t="shared" si="1"/>
        <v>3701640966</v>
      </c>
      <c r="I37" s="64" t="s">
        <v>284</v>
      </c>
      <c r="J37" s="65">
        <v>6582000</v>
      </c>
      <c r="K37" s="56">
        <v>0.1</v>
      </c>
      <c r="L37" s="65">
        <v>658200</v>
      </c>
      <c r="M37" s="57">
        <v>1</v>
      </c>
      <c r="N37" s="58"/>
      <c r="O37" s="59"/>
    </row>
    <row r="38" spans="1:15" ht="23.25" hidden="1" customHeight="1" x14ac:dyDescent="0.2">
      <c r="A38" s="37"/>
      <c r="B38" s="49">
        <f t="shared" si="2"/>
        <v>22</v>
      </c>
      <c r="C38" s="67"/>
      <c r="D38" s="62" t="str">
        <f t="shared" si="0"/>
        <v>DN/13P</v>
      </c>
      <c r="E38" s="61" t="s">
        <v>274</v>
      </c>
      <c r="F38" s="92">
        <v>41683</v>
      </c>
      <c r="G38" s="64" t="s">
        <v>155</v>
      </c>
      <c r="H38" s="94" t="str">
        <f t="shared" si="1"/>
        <v>3701640966</v>
      </c>
      <c r="I38" s="64" t="s">
        <v>284</v>
      </c>
      <c r="J38" s="65">
        <v>9516350</v>
      </c>
      <c r="K38" s="56">
        <v>0.1</v>
      </c>
      <c r="L38" s="65">
        <v>951635</v>
      </c>
      <c r="M38" s="57">
        <v>1</v>
      </c>
      <c r="N38" s="58"/>
      <c r="O38" s="59"/>
    </row>
    <row r="39" spans="1:15" ht="23.25" hidden="1" customHeight="1" x14ac:dyDescent="0.2">
      <c r="A39" s="37"/>
      <c r="B39" s="49">
        <f t="shared" si="2"/>
        <v>23</v>
      </c>
      <c r="C39" s="67"/>
      <c r="D39" s="62" t="str">
        <f t="shared" si="0"/>
        <v>TP/13P</v>
      </c>
      <c r="E39" s="61" t="s">
        <v>276</v>
      </c>
      <c r="F39" s="92">
        <v>41687</v>
      </c>
      <c r="G39" s="64" t="s">
        <v>156</v>
      </c>
      <c r="H39" s="94" t="str">
        <f t="shared" si="1"/>
        <v>3701864807</v>
      </c>
      <c r="I39" s="64" t="s">
        <v>284</v>
      </c>
      <c r="J39" s="65">
        <v>17265550</v>
      </c>
      <c r="K39" s="56">
        <v>0.1</v>
      </c>
      <c r="L39" s="65">
        <v>1726555</v>
      </c>
      <c r="M39" s="57">
        <v>1</v>
      </c>
      <c r="N39" s="58"/>
      <c r="O39" s="59"/>
    </row>
    <row r="40" spans="1:15" ht="23.25" hidden="1" customHeight="1" x14ac:dyDescent="0.2">
      <c r="A40" s="37"/>
      <c r="B40" s="49">
        <f t="shared" si="2"/>
        <v>24</v>
      </c>
      <c r="C40" s="67"/>
      <c r="D40" s="62" t="str">
        <f t="shared" si="0"/>
        <v>TP/13P</v>
      </c>
      <c r="E40" s="61" t="s">
        <v>278</v>
      </c>
      <c r="F40" s="92">
        <v>41698</v>
      </c>
      <c r="G40" s="64" t="s">
        <v>156</v>
      </c>
      <c r="H40" s="94" t="str">
        <f t="shared" si="1"/>
        <v>3701864807</v>
      </c>
      <c r="I40" s="64" t="s">
        <v>284</v>
      </c>
      <c r="J40" s="65">
        <v>10556044</v>
      </c>
      <c r="K40" s="56">
        <v>0.1</v>
      </c>
      <c r="L40" s="119">
        <v>1055664</v>
      </c>
      <c r="M40" s="57">
        <v>1</v>
      </c>
      <c r="N40" s="58"/>
      <c r="O40" s="59"/>
    </row>
    <row r="41" spans="1:15" ht="23.25" hidden="1" customHeight="1" x14ac:dyDescent="0.2">
      <c r="A41" s="37"/>
      <c r="B41" s="49">
        <f t="shared" si="2"/>
        <v>25</v>
      </c>
      <c r="C41" s="67"/>
      <c r="D41" s="62" t="str">
        <f t="shared" si="0"/>
        <v>TP/13P</v>
      </c>
      <c r="E41" s="61" t="s">
        <v>279</v>
      </c>
      <c r="F41" s="92">
        <v>41701</v>
      </c>
      <c r="G41" s="64" t="s">
        <v>156</v>
      </c>
      <c r="H41" s="94" t="str">
        <f t="shared" si="1"/>
        <v>3701864807</v>
      </c>
      <c r="I41" s="64" t="s">
        <v>284</v>
      </c>
      <c r="J41" s="65">
        <v>17225936</v>
      </c>
      <c r="K41" s="56">
        <v>0.1</v>
      </c>
      <c r="L41" s="65">
        <v>1722594</v>
      </c>
      <c r="M41" s="57">
        <v>1</v>
      </c>
      <c r="N41" s="58"/>
      <c r="O41" s="59"/>
    </row>
    <row r="42" spans="1:15" ht="23.25" hidden="1" customHeight="1" x14ac:dyDescent="0.2">
      <c r="A42" s="37"/>
      <c r="B42" s="49">
        <f t="shared" si="2"/>
        <v>26</v>
      </c>
      <c r="C42" s="67"/>
      <c r="D42" s="62" t="str">
        <f t="shared" si="0"/>
        <v>TP/13P</v>
      </c>
      <c r="E42" s="61" t="s">
        <v>280</v>
      </c>
      <c r="F42" s="92">
        <v>41705</v>
      </c>
      <c r="G42" s="64" t="s">
        <v>156</v>
      </c>
      <c r="H42" s="94" t="str">
        <f t="shared" si="1"/>
        <v>3701864807</v>
      </c>
      <c r="I42" s="64" t="s">
        <v>284</v>
      </c>
      <c r="J42" s="65">
        <v>18090362</v>
      </c>
      <c r="K42" s="56">
        <v>0.1</v>
      </c>
      <c r="L42" s="65">
        <v>1809036</v>
      </c>
      <c r="M42" s="57">
        <v>1</v>
      </c>
      <c r="N42" s="58"/>
      <c r="O42" s="59"/>
    </row>
    <row r="43" spans="1:15" ht="23.25" hidden="1" customHeight="1" x14ac:dyDescent="0.2">
      <c r="A43" s="37"/>
      <c r="B43" s="49">
        <f t="shared" si="2"/>
        <v>27</v>
      </c>
      <c r="C43" s="67"/>
      <c r="D43" s="62" t="str">
        <f t="shared" si="0"/>
        <v>TL/13P</v>
      </c>
      <c r="E43" s="61" t="s">
        <v>299</v>
      </c>
      <c r="F43" s="92">
        <v>41708</v>
      </c>
      <c r="G43" s="64" t="s">
        <v>99</v>
      </c>
      <c r="H43" s="94" t="str">
        <f t="shared" si="1"/>
        <v>0312363175</v>
      </c>
      <c r="I43" s="64" t="s">
        <v>284</v>
      </c>
      <c r="J43" s="65">
        <v>99926400</v>
      </c>
      <c r="K43" s="56">
        <v>0.1</v>
      </c>
      <c r="L43" s="65">
        <v>9992640</v>
      </c>
      <c r="M43" s="57">
        <v>1</v>
      </c>
      <c r="N43" s="58"/>
      <c r="O43" s="59"/>
    </row>
    <row r="44" spans="1:15" ht="23.25" hidden="1" customHeight="1" x14ac:dyDescent="0.2">
      <c r="A44" s="37"/>
      <c r="B44" s="49">
        <f t="shared" si="2"/>
        <v>28</v>
      </c>
      <c r="C44" s="67"/>
      <c r="D44" s="62" t="str">
        <f t="shared" si="0"/>
        <v>TP/13P</v>
      </c>
      <c r="E44" s="61" t="s">
        <v>300</v>
      </c>
      <c r="F44" s="92">
        <v>41726</v>
      </c>
      <c r="G44" s="64" t="s">
        <v>156</v>
      </c>
      <c r="H44" s="94" t="str">
        <f t="shared" si="1"/>
        <v>3701864807</v>
      </c>
      <c r="I44" s="64" t="s">
        <v>284</v>
      </c>
      <c r="J44" s="65">
        <v>16602408</v>
      </c>
      <c r="K44" s="56">
        <v>0.1</v>
      </c>
      <c r="L44" s="65">
        <v>1660241</v>
      </c>
      <c r="M44" s="57">
        <v>1</v>
      </c>
      <c r="N44" s="58"/>
      <c r="O44" s="59"/>
    </row>
    <row r="45" spans="1:15" ht="23.25" customHeight="1" x14ac:dyDescent="0.2">
      <c r="A45" s="37"/>
      <c r="B45" s="49">
        <f t="shared" si="2"/>
        <v>29</v>
      </c>
      <c r="C45" s="67"/>
      <c r="D45" s="62" t="str">
        <f t="shared" si="0"/>
        <v>TP/13P</v>
      </c>
      <c r="E45" s="61" t="s">
        <v>301</v>
      </c>
      <c r="F45" s="92">
        <v>41730</v>
      </c>
      <c r="G45" s="64" t="s">
        <v>156</v>
      </c>
      <c r="H45" s="94" t="str">
        <f t="shared" si="1"/>
        <v>3701864807</v>
      </c>
      <c r="I45" s="64" t="s">
        <v>284</v>
      </c>
      <c r="J45" s="65">
        <v>17301371</v>
      </c>
      <c r="K45" s="56">
        <v>0.1</v>
      </c>
      <c r="L45" s="65">
        <v>1730137</v>
      </c>
      <c r="M45" s="66">
        <v>2</v>
      </c>
      <c r="N45" s="58"/>
      <c r="O45" s="59"/>
    </row>
    <row r="46" spans="1:15" ht="23.25" customHeight="1" x14ac:dyDescent="0.2">
      <c r="A46" s="37"/>
      <c r="B46" s="49">
        <f t="shared" si="2"/>
        <v>30</v>
      </c>
      <c r="C46" s="67"/>
      <c r="D46" s="62" t="str">
        <f t="shared" si="0"/>
        <v>TP/13P</v>
      </c>
      <c r="E46" s="61" t="s">
        <v>302</v>
      </c>
      <c r="F46" s="92">
        <v>41731</v>
      </c>
      <c r="G46" s="64" t="s">
        <v>156</v>
      </c>
      <c r="H46" s="94" t="str">
        <f t="shared" si="1"/>
        <v>3701864807</v>
      </c>
      <c r="I46" s="64" t="s">
        <v>284</v>
      </c>
      <c r="J46" s="65">
        <v>17476045</v>
      </c>
      <c r="K46" s="56">
        <v>0.1</v>
      </c>
      <c r="L46" s="65">
        <v>1747604</v>
      </c>
      <c r="M46" s="66">
        <v>2</v>
      </c>
      <c r="N46" s="58"/>
      <c r="O46" s="59"/>
    </row>
    <row r="47" spans="1:15" ht="23.25" customHeight="1" x14ac:dyDescent="0.2">
      <c r="A47" s="37"/>
      <c r="B47" s="49">
        <f t="shared" si="2"/>
        <v>31</v>
      </c>
      <c r="C47" s="67"/>
      <c r="D47" s="62" t="str">
        <f t="shared" si="0"/>
        <v>TP/13P</v>
      </c>
      <c r="E47" s="61" t="s">
        <v>303</v>
      </c>
      <c r="F47" s="92">
        <v>41743</v>
      </c>
      <c r="G47" s="64" t="s">
        <v>156</v>
      </c>
      <c r="H47" s="94" t="str">
        <f t="shared" si="1"/>
        <v>3701864807</v>
      </c>
      <c r="I47" s="64" t="s">
        <v>284</v>
      </c>
      <c r="J47" s="65">
        <v>17280628</v>
      </c>
      <c r="K47" s="56">
        <v>0.1</v>
      </c>
      <c r="L47" s="65">
        <v>1728062</v>
      </c>
      <c r="M47" s="66">
        <v>2</v>
      </c>
      <c r="N47" s="58"/>
      <c r="O47" s="59"/>
    </row>
    <row r="48" spans="1:15" ht="23.25" customHeight="1" x14ac:dyDescent="0.2">
      <c r="A48" s="37"/>
      <c r="B48" s="49">
        <f t="shared" si="2"/>
        <v>32</v>
      </c>
      <c r="C48" s="67"/>
      <c r="D48" s="62" t="str">
        <f t="shared" si="0"/>
        <v>TP/13P</v>
      </c>
      <c r="E48" s="61" t="s">
        <v>304</v>
      </c>
      <c r="F48" s="92">
        <v>41746</v>
      </c>
      <c r="G48" s="64" t="s">
        <v>156</v>
      </c>
      <c r="H48" s="94" t="str">
        <f t="shared" si="1"/>
        <v>3701864807</v>
      </c>
      <c r="I48" s="64" t="s">
        <v>284</v>
      </c>
      <c r="J48" s="65">
        <v>10119120</v>
      </c>
      <c r="K48" s="56">
        <v>0.1</v>
      </c>
      <c r="L48" s="65">
        <v>1011912</v>
      </c>
      <c r="M48" s="66">
        <v>2</v>
      </c>
      <c r="N48" s="58"/>
      <c r="O48" s="59"/>
    </row>
    <row r="49" spans="1:15" ht="23.25" customHeight="1" x14ac:dyDescent="0.2">
      <c r="A49" s="37"/>
      <c r="B49" s="49">
        <f t="shared" si="2"/>
        <v>33</v>
      </c>
      <c r="C49" s="67"/>
      <c r="D49" s="62" t="str">
        <f t="shared" si="0"/>
        <v>TP/13P</v>
      </c>
      <c r="E49" s="61" t="s">
        <v>305</v>
      </c>
      <c r="F49" s="92">
        <v>41781</v>
      </c>
      <c r="G49" s="64" t="s">
        <v>156</v>
      </c>
      <c r="H49" s="94" t="str">
        <f t="shared" si="1"/>
        <v>3701864807</v>
      </c>
      <c r="I49" s="64" t="s">
        <v>284</v>
      </c>
      <c r="J49" s="65">
        <v>17471671</v>
      </c>
      <c r="K49" s="56">
        <v>0.1</v>
      </c>
      <c r="L49" s="65">
        <v>1747167</v>
      </c>
      <c r="M49" s="66">
        <v>2</v>
      </c>
      <c r="N49" s="58"/>
      <c r="O49" s="59"/>
    </row>
    <row r="50" spans="1:15" ht="23.25" customHeight="1" x14ac:dyDescent="0.2">
      <c r="A50" s="37"/>
      <c r="B50" s="49">
        <f t="shared" si="2"/>
        <v>34</v>
      </c>
      <c r="C50" s="67"/>
      <c r="D50" s="62" t="str">
        <f t="shared" ref="D50:D62" si="3">IF(ISNA(VLOOKUP(G50,DSMV,3,0)),"",VLOOKUP(G50,DSMV,3,0))</f>
        <v>TL/13P</v>
      </c>
      <c r="E50" s="61" t="s">
        <v>204</v>
      </c>
      <c r="F50" s="92">
        <v>41792</v>
      </c>
      <c r="G50" s="64" t="s">
        <v>99</v>
      </c>
      <c r="H50" s="94" t="str">
        <f t="shared" ref="H50:H62" si="4">IF(ISNA(VLOOKUP(G50,DSMV,2,0)),"",VLOOKUP(G50,DSMV,2,0))</f>
        <v>0312363175</v>
      </c>
      <c r="I50" s="64" t="s">
        <v>138</v>
      </c>
      <c r="J50" s="65">
        <v>70329810</v>
      </c>
      <c r="K50" s="56">
        <v>0.1</v>
      </c>
      <c r="L50" s="65">
        <v>7032981</v>
      </c>
      <c r="M50" s="66">
        <v>2</v>
      </c>
      <c r="N50" s="58"/>
      <c r="O50" s="59"/>
    </row>
    <row r="51" spans="1:15" ht="23.25" hidden="1" customHeight="1" x14ac:dyDescent="0.2">
      <c r="A51" s="37"/>
      <c r="B51" s="49">
        <f t="shared" si="2"/>
        <v>35</v>
      </c>
      <c r="C51" s="67"/>
      <c r="D51" s="62" t="str">
        <f t="shared" si="3"/>
        <v>TP/13P</v>
      </c>
      <c r="E51" s="61" t="s">
        <v>306</v>
      </c>
      <c r="F51" s="92">
        <v>41840</v>
      </c>
      <c r="G51" s="64" t="s">
        <v>156</v>
      </c>
      <c r="H51" s="94" t="str">
        <f t="shared" si="4"/>
        <v>3701864807</v>
      </c>
      <c r="I51" s="64" t="s">
        <v>284</v>
      </c>
      <c r="J51" s="65">
        <v>11844125</v>
      </c>
      <c r="K51" s="56">
        <v>0.1</v>
      </c>
      <c r="L51" s="65">
        <v>1184413</v>
      </c>
      <c r="M51" s="66">
        <v>3</v>
      </c>
      <c r="N51" s="58"/>
      <c r="O51" s="59"/>
    </row>
    <row r="52" spans="1:15" ht="23.25" hidden="1" customHeight="1" x14ac:dyDescent="0.2">
      <c r="A52" s="37"/>
      <c r="B52" s="49">
        <f t="shared" si="2"/>
        <v>36</v>
      </c>
      <c r="C52" s="67"/>
      <c r="D52" s="62" t="str">
        <f t="shared" si="3"/>
        <v>TL/13P</v>
      </c>
      <c r="E52" s="61" t="s">
        <v>307</v>
      </c>
      <c r="F52" s="92">
        <v>41860</v>
      </c>
      <c r="G52" s="64" t="s">
        <v>99</v>
      </c>
      <c r="H52" s="94" t="str">
        <f t="shared" si="4"/>
        <v>0312363175</v>
      </c>
      <c r="I52" s="64" t="s">
        <v>138</v>
      </c>
      <c r="J52" s="65">
        <v>72889500</v>
      </c>
      <c r="K52" s="56">
        <v>0.1</v>
      </c>
      <c r="L52" s="65">
        <v>7288950</v>
      </c>
      <c r="M52" s="66">
        <v>3</v>
      </c>
      <c r="N52" s="58"/>
      <c r="O52" s="59"/>
    </row>
    <row r="53" spans="1:15" ht="23.25" hidden="1" customHeight="1" x14ac:dyDescent="0.2">
      <c r="A53" s="37"/>
      <c r="B53" s="49">
        <f t="shared" si="2"/>
        <v>37</v>
      </c>
      <c r="C53" s="67"/>
      <c r="D53" s="62" t="str">
        <f t="shared" si="3"/>
        <v>TP/13P</v>
      </c>
      <c r="E53" s="61" t="s">
        <v>308</v>
      </c>
      <c r="F53" s="92">
        <v>41862</v>
      </c>
      <c r="G53" s="64" t="s">
        <v>156</v>
      </c>
      <c r="H53" s="94" t="str">
        <f t="shared" si="4"/>
        <v>3701864807</v>
      </c>
      <c r="I53" s="64" t="s">
        <v>284</v>
      </c>
      <c r="J53" s="65">
        <v>17409600</v>
      </c>
      <c r="K53" s="56">
        <v>0.1</v>
      </c>
      <c r="L53" s="65">
        <v>1740960</v>
      </c>
      <c r="M53" s="57">
        <v>1</v>
      </c>
      <c r="N53" s="58"/>
      <c r="O53" s="59"/>
    </row>
    <row r="54" spans="1:15" ht="23.25" hidden="1" customHeight="1" x14ac:dyDescent="0.2">
      <c r="A54" s="37"/>
      <c r="B54" s="49">
        <f t="shared" si="2"/>
        <v>38</v>
      </c>
      <c r="C54" s="67"/>
      <c r="D54" s="62" t="str">
        <f t="shared" si="3"/>
        <v>TT/14P</v>
      </c>
      <c r="E54" s="61" t="s">
        <v>252</v>
      </c>
      <c r="F54" s="92">
        <v>41905</v>
      </c>
      <c r="G54" s="64" t="s">
        <v>157</v>
      </c>
      <c r="H54" s="94" t="str">
        <f t="shared" si="4"/>
        <v>0312534511</v>
      </c>
      <c r="I54" s="64" t="s">
        <v>138</v>
      </c>
      <c r="J54" s="65">
        <v>17736600</v>
      </c>
      <c r="K54" s="56">
        <v>0.1</v>
      </c>
      <c r="L54" s="65">
        <v>1773660</v>
      </c>
      <c r="M54" s="66">
        <v>3</v>
      </c>
      <c r="N54" s="58"/>
      <c r="O54" s="59"/>
    </row>
    <row r="55" spans="1:15" ht="23.25" hidden="1" customHeight="1" x14ac:dyDescent="0.2">
      <c r="A55" s="37"/>
      <c r="B55" s="49">
        <f t="shared" si="2"/>
        <v>39</v>
      </c>
      <c r="C55" s="67"/>
      <c r="D55" s="62" t="str">
        <f t="shared" si="3"/>
        <v>TT/14P</v>
      </c>
      <c r="E55" s="61" t="s">
        <v>261</v>
      </c>
      <c r="F55" s="92">
        <v>41907</v>
      </c>
      <c r="G55" s="64" t="s">
        <v>157</v>
      </c>
      <c r="H55" s="94" t="str">
        <f t="shared" si="4"/>
        <v>0312534511</v>
      </c>
      <c r="I55" s="64" t="s">
        <v>138</v>
      </c>
      <c r="J55" s="65">
        <v>17798400</v>
      </c>
      <c r="K55" s="56">
        <v>0.1</v>
      </c>
      <c r="L55" s="65">
        <v>1779840</v>
      </c>
      <c r="M55" s="66">
        <v>3</v>
      </c>
      <c r="N55" s="58"/>
      <c r="O55" s="59"/>
    </row>
    <row r="56" spans="1:15" ht="23.25" hidden="1" customHeight="1" x14ac:dyDescent="0.2">
      <c r="A56" s="37"/>
      <c r="B56" s="49">
        <f t="shared" si="2"/>
        <v>40</v>
      </c>
      <c r="C56" s="67"/>
      <c r="D56" s="62" t="str">
        <f t="shared" si="3"/>
        <v>TT/14P</v>
      </c>
      <c r="E56" s="61" t="s">
        <v>309</v>
      </c>
      <c r="F56" s="92">
        <v>41914</v>
      </c>
      <c r="G56" s="64" t="s">
        <v>157</v>
      </c>
      <c r="H56" s="94" t="str">
        <f t="shared" si="4"/>
        <v>0312534511</v>
      </c>
      <c r="I56" s="64" t="s">
        <v>138</v>
      </c>
      <c r="J56" s="65">
        <v>18001280</v>
      </c>
      <c r="K56" s="56">
        <v>0.1</v>
      </c>
      <c r="L56" s="65">
        <v>1800128</v>
      </c>
      <c r="M56" s="66">
        <v>4</v>
      </c>
      <c r="N56" s="58"/>
      <c r="O56" s="59"/>
    </row>
    <row r="57" spans="1:15" ht="23.25" hidden="1" customHeight="1" x14ac:dyDescent="0.2">
      <c r="A57" s="37"/>
      <c r="B57" s="49">
        <f t="shared" si="2"/>
        <v>41</v>
      </c>
      <c r="C57" s="67"/>
      <c r="D57" s="62" t="str">
        <f t="shared" si="3"/>
        <v>TT/14P</v>
      </c>
      <c r="E57" s="61" t="s">
        <v>310</v>
      </c>
      <c r="F57" s="92">
        <v>41915</v>
      </c>
      <c r="G57" s="64" t="s">
        <v>157</v>
      </c>
      <c r="H57" s="94" t="str">
        <f t="shared" si="4"/>
        <v>0312534511</v>
      </c>
      <c r="I57" s="64" t="s">
        <v>138</v>
      </c>
      <c r="J57" s="65">
        <v>17773520</v>
      </c>
      <c r="K57" s="56">
        <v>0.1</v>
      </c>
      <c r="L57" s="65">
        <v>1777352</v>
      </c>
      <c r="M57" s="66">
        <v>4</v>
      </c>
      <c r="N57" s="58"/>
      <c r="O57" s="59"/>
    </row>
    <row r="58" spans="1:15" ht="23.25" hidden="1" customHeight="1" x14ac:dyDescent="0.2">
      <c r="A58" s="37"/>
      <c r="B58" s="49">
        <f t="shared" si="2"/>
        <v>42</v>
      </c>
      <c r="C58" s="67"/>
      <c r="D58" s="62" t="str">
        <f t="shared" si="3"/>
        <v>TT/14P</v>
      </c>
      <c r="E58" s="61" t="s">
        <v>287</v>
      </c>
      <c r="F58" s="92">
        <v>41916</v>
      </c>
      <c r="G58" s="64" t="s">
        <v>157</v>
      </c>
      <c r="H58" s="94" t="str">
        <f t="shared" si="4"/>
        <v>0312534511</v>
      </c>
      <c r="I58" s="64" t="s">
        <v>138</v>
      </c>
      <c r="J58" s="65">
        <v>12760750</v>
      </c>
      <c r="K58" s="56">
        <v>0.1</v>
      </c>
      <c r="L58" s="65">
        <v>1276075</v>
      </c>
      <c r="M58" s="66">
        <v>4</v>
      </c>
      <c r="N58" s="58"/>
      <c r="O58" s="59"/>
    </row>
    <row r="59" spans="1:15" ht="23.25" hidden="1" customHeight="1" x14ac:dyDescent="0.2">
      <c r="A59" s="37"/>
      <c r="B59" s="49">
        <f t="shared" si="2"/>
        <v>43</v>
      </c>
      <c r="C59" s="67"/>
      <c r="D59" s="62" t="str">
        <f t="shared" si="3"/>
        <v>HT/14P</v>
      </c>
      <c r="E59" s="61" t="s">
        <v>311</v>
      </c>
      <c r="F59" s="92">
        <v>41949</v>
      </c>
      <c r="G59" s="64" t="s">
        <v>158</v>
      </c>
      <c r="H59" s="94" t="str">
        <f t="shared" si="4"/>
        <v>0312408820</v>
      </c>
      <c r="I59" s="64" t="s">
        <v>138</v>
      </c>
      <c r="J59" s="65">
        <v>12816085</v>
      </c>
      <c r="K59" s="56">
        <v>0.1</v>
      </c>
      <c r="L59" s="65">
        <v>1281609</v>
      </c>
      <c r="M59" s="66">
        <v>4</v>
      </c>
      <c r="N59" s="58"/>
      <c r="O59" s="59"/>
    </row>
    <row r="60" spans="1:15" ht="23.25" hidden="1" customHeight="1" x14ac:dyDescent="0.2">
      <c r="A60" s="37"/>
      <c r="B60" s="49">
        <f t="shared" si="2"/>
        <v>44</v>
      </c>
      <c r="C60" s="67"/>
      <c r="D60" s="62" t="str">
        <f t="shared" si="3"/>
        <v>HT/14P</v>
      </c>
      <c r="E60" s="61" t="s">
        <v>312</v>
      </c>
      <c r="F60" s="92">
        <v>41950</v>
      </c>
      <c r="G60" s="64" t="s">
        <v>158</v>
      </c>
      <c r="H60" s="94" t="str">
        <f t="shared" si="4"/>
        <v>0312408820</v>
      </c>
      <c r="I60" s="64" t="s">
        <v>138</v>
      </c>
      <c r="J60" s="65">
        <v>12445640</v>
      </c>
      <c r="K60" s="56">
        <v>0.1</v>
      </c>
      <c r="L60" s="65">
        <v>1244564</v>
      </c>
      <c r="M60" s="66">
        <v>4</v>
      </c>
      <c r="N60" s="58"/>
      <c r="O60" s="59"/>
    </row>
    <row r="61" spans="1:15" ht="23.25" hidden="1" customHeight="1" x14ac:dyDescent="0.2">
      <c r="A61" s="37"/>
      <c r="B61" s="49">
        <f t="shared" si="2"/>
        <v>45</v>
      </c>
      <c r="C61" s="67"/>
      <c r="D61" s="62" t="str">
        <f t="shared" si="3"/>
        <v>HT/14P</v>
      </c>
      <c r="E61" s="61" t="s">
        <v>187</v>
      </c>
      <c r="F61" s="92">
        <v>41953</v>
      </c>
      <c r="G61" s="64" t="s">
        <v>158</v>
      </c>
      <c r="H61" s="94" t="str">
        <f t="shared" si="4"/>
        <v>0312408820</v>
      </c>
      <c r="I61" s="64" t="s">
        <v>138</v>
      </c>
      <c r="J61" s="65">
        <v>12859780</v>
      </c>
      <c r="K61" s="56">
        <v>0.1</v>
      </c>
      <c r="L61" s="65">
        <v>1285978</v>
      </c>
      <c r="M61" s="66">
        <v>4</v>
      </c>
      <c r="N61" s="58"/>
      <c r="O61" s="59"/>
    </row>
    <row r="62" spans="1:15" ht="23.25" hidden="1" customHeight="1" x14ac:dyDescent="0.2">
      <c r="A62" s="37"/>
      <c r="B62" s="49">
        <f t="shared" si="2"/>
        <v>46</v>
      </c>
      <c r="C62" s="67"/>
      <c r="D62" s="62" t="str">
        <f t="shared" si="3"/>
        <v>TP/11P</v>
      </c>
      <c r="E62" s="61" t="s">
        <v>313</v>
      </c>
      <c r="F62" s="92">
        <v>41998</v>
      </c>
      <c r="G62" s="64" t="s">
        <v>159</v>
      </c>
      <c r="H62" s="94" t="str">
        <f t="shared" si="4"/>
        <v>3700791874</v>
      </c>
      <c r="I62" s="64" t="s">
        <v>284</v>
      </c>
      <c r="J62" s="65">
        <v>30364158</v>
      </c>
      <c r="K62" s="56">
        <v>0.1</v>
      </c>
      <c r="L62" s="65">
        <v>3036415</v>
      </c>
      <c r="M62" s="66">
        <v>4</v>
      </c>
      <c r="N62" s="58"/>
      <c r="O62" s="59"/>
    </row>
    <row r="63" spans="1:15" ht="23.25" customHeight="1" x14ac:dyDescent="0.2">
      <c r="A63" s="37"/>
      <c r="B63" s="60"/>
      <c r="C63" s="67"/>
      <c r="D63" s="62"/>
      <c r="E63" s="61"/>
      <c r="F63" s="92"/>
      <c r="G63" s="64"/>
      <c r="H63" s="94"/>
      <c r="I63" s="64"/>
      <c r="J63" s="65"/>
      <c r="K63" s="56"/>
      <c r="L63" s="65"/>
      <c r="M63" s="66"/>
      <c r="N63" s="58"/>
      <c r="O63" s="59"/>
    </row>
    <row r="64" spans="1:15" ht="23.25" customHeight="1" x14ac:dyDescent="0.2">
      <c r="A64" s="68"/>
      <c r="B64" s="69" t="s">
        <v>11</v>
      </c>
      <c r="C64" s="70"/>
      <c r="D64" s="71"/>
      <c r="E64" s="72"/>
      <c r="F64" s="71"/>
      <c r="G64" s="71"/>
      <c r="H64" s="71"/>
      <c r="I64" s="71"/>
      <c r="J64" s="73">
        <f>SUBTOTAL(9,J17:J63)</f>
        <v>169022282</v>
      </c>
      <c r="K64" s="73"/>
      <c r="L64" s="73">
        <f>SUBTOTAL(9,L17:L63)</f>
        <v>16902226</v>
      </c>
      <c r="M64" s="71"/>
      <c r="N64" s="59"/>
      <c r="O64" s="68"/>
    </row>
    <row r="65" spans="1:15" ht="23.25" customHeight="1" x14ac:dyDescent="0.2">
      <c r="A65" s="68"/>
      <c r="B65" s="74"/>
      <c r="C65" s="75"/>
      <c r="D65" s="76"/>
      <c r="E65" s="77"/>
      <c r="F65" s="76"/>
      <c r="G65" s="76"/>
      <c r="H65" s="76"/>
      <c r="I65" s="76"/>
      <c r="J65" s="78"/>
      <c r="K65" s="78"/>
      <c r="L65" s="78"/>
      <c r="M65" s="79"/>
      <c r="N65" s="59"/>
      <c r="O65" s="68"/>
    </row>
    <row r="66" spans="1:15" ht="23.25" customHeight="1" x14ac:dyDescent="0.2">
      <c r="A66" s="37"/>
      <c r="B66" s="80" t="s">
        <v>70</v>
      </c>
      <c r="C66" s="81"/>
      <c r="D66" s="81"/>
      <c r="E66" s="81"/>
      <c r="F66" s="81"/>
      <c r="G66" s="81"/>
      <c r="H66" s="81"/>
      <c r="I66" s="81"/>
      <c r="J66" s="82"/>
      <c r="K66" s="83"/>
      <c r="L66" s="82"/>
      <c r="M66" s="84"/>
      <c r="N66" s="59"/>
      <c r="O66" s="37"/>
    </row>
    <row r="67" spans="1:15" ht="23.25" customHeight="1" x14ac:dyDescent="0.2">
      <c r="A67" s="68"/>
      <c r="B67" s="69" t="s">
        <v>11</v>
      </c>
      <c r="C67" s="70"/>
      <c r="D67" s="71"/>
      <c r="E67" s="72"/>
      <c r="F67" s="71"/>
      <c r="G67" s="71"/>
      <c r="H67" s="71"/>
      <c r="I67" s="71"/>
      <c r="J67" s="85"/>
      <c r="K67" s="85"/>
      <c r="L67" s="85"/>
      <c r="M67" s="71"/>
      <c r="N67" s="59"/>
      <c r="O67" s="68"/>
    </row>
    <row r="68" spans="1:15" ht="23.25" customHeight="1" x14ac:dyDescent="0.2">
      <c r="A68" s="37"/>
      <c r="B68" s="80" t="s">
        <v>71</v>
      </c>
      <c r="C68" s="81"/>
      <c r="D68" s="81"/>
      <c r="E68" s="81"/>
      <c r="F68" s="81"/>
      <c r="G68" s="81"/>
      <c r="H68" s="81"/>
      <c r="I68" s="81"/>
      <c r="J68" s="82"/>
      <c r="K68" s="83"/>
      <c r="L68" s="82"/>
      <c r="M68" s="84"/>
      <c r="N68" s="59"/>
      <c r="O68" s="37"/>
    </row>
    <row r="69" spans="1:15" ht="23.25" customHeight="1" x14ac:dyDescent="0.2">
      <c r="A69" s="37"/>
      <c r="B69" s="48"/>
      <c r="C69" s="86"/>
      <c r="D69" s="86"/>
      <c r="E69" s="45"/>
      <c r="F69" s="87"/>
      <c r="G69" s="86"/>
      <c r="H69" s="45"/>
      <c r="I69" s="86"/>
      <c r="J69" s="88"/>
      <c r="K69" s="86"/>
      <c r="L69" s="88"/>
      <c r="M69" s="86"/>
      <c r="N69" s="59"/>
      <c r="O69" s="37"/>
    </row>
    <row r="70" spans="1:15" ht="23.25" customHeight="1" x14ac:dyDescent="0.2">
      <c r="A70" s="68"/>
      <c r="B70" s="69" t="s">
        <v>11</v>
      </c>
      <c r="C70" s="70"/>
      <c r="D70" s="71"/>
      <c r="E70" s="72"/>
      <c r="F70" s="71"/>
      <c r="G70" s="71"/>
      <c r="H70" s="71"/>
      <c r="I70" s="71"/>
      <c r="J70" s="85"/>
      <c r="K70" s="71"/>
      <c r="L70" s="85"/>
      <c r="M70" s="71"/>
      <c r="N70" s="59"/>
      <c r="O70" s="68"/>
    </row>
    <row r="71" spans="1:15" ht="23.25" customHeight="1" x14ac:dyDescent="0.2">
      <c r="A71" s="68"/>
      <c r="B71" s="80" t="s">
        <v>72</v>
      </c>
      <c r="C71" s="81"/>
      <c r="D71" s="81"/>
      <c r="E71" s="81"/>
      <c r="F71" s="81"/>
      <c r="G71" s="81"/>
      <c r="H71" s="81"/>
      <c r="I71" s="81"/>
      <c r="J71" s="82"/>
      <c r="K71" s="83"/>
      <c r="L71" s="82"/>
      <c r="M71" s="84"/>
      <c r="N71" s="59"/>
      <c r="O71" s="68"/>
    </row>
    <row r="72" spans="1:15" ht="23.25" customHeight="1" x14ac:dyDescent="0.2">
      <c r="A72" s="68"/>
      <c r="B72" s="48"/>
      <c r="C72" s="86"/>
      <c r="D72" s="86"/>
      <c r="E72" s="45"/>
      <c r="F72" s="87"/>
      <c r="G72" s="86"/>
      <c r="H72" s="45"/>
      <c r="I72" s="86"/>
      <c r="J72" s="88"/>
      <c r="K72" s="86"/>
      <c r="L72" s="88"/>
      <c r="M72" s="86"/>
      <c r="N72" s="59"/>
      <c r="O72" s="68"/>
    </row>
    <row r="73" spans="1:15" ht="23.25" customHeight="1" x14ac:dyDescent="0.2">
      <c r="A73" s="68"/>
      <c r="B73" s="69" t="s">
        <v>11</v>
      </c>
      <c r="C73" s="70"/>
      <c r="D73" s="71"/>
      <c r="E73" s="72"/>
      <c r="F73" s="71"/>
      <c r="G73" s="71"/>
      <c r="H73" s="71"/>
      <c r="I73" s="71"/>
      <c r="J73" s="85"/>
      <c r="K73" s="71"/>
      <c r="L73" s="85"/>
      <c r="M73" s="71"/>
      <c r="N73" s="59"/>
      <c r="O73" s="68"/>
    </row>
    <row r="74" spans="1:15" ht="23.25" customHeight="1" x14ac:dyDescent="0.2">
      <c r="A74" s="37"/>
      <c r="B74" s="80" t="s">
        <v>40</v>
      </c>
      <c r="C74" s="81"/>
      <c r="D74" s="81"/>
      <c r="E74" s="81"/>
      <c r="F74" s="81"/>
      <c r="G74" s="81"/>
      <c r="H74" s="81"/>
      <c r="I74" s="81"/>
      <c r="J74" s="82"/>
      <c r="K74" s="83"/>
      <c r="L74" s="82"/>
      <c r="M74" s="84"/>
      <c r="N74" s="59"/>
      <c r="O74" s="37"/>
    </row>
    <row r="75" spans="1:15" ht="23.25" customHeight="1" x14ac:dyDescent="0.2">
      <c r="A75" s="37"/>
      <c r="B75" s="48"/>
      <c r="C75" s="86"/>
      <c r="D75" s="86"/>
      <c r="E75" s="45"/>
      <c r="F75" s="87"/>
      <c r="G75" s="86"/>
      <c r="H75" s="45"/>
      <c r="I75" s="86"/>
      <c r="J75" s="88"/>
      <c r="K75" s="86"/>
      <c r="L75" s="88"/>
      <c r="M75" s="86"/>
      <c r="N75" s="59"/>
      <c r="O75" s="37"/>
    </row>
    <row r="76" spans="1:15" ht="23.25" customHeight="1" x14ac:dyDescent="0.2">
      <c r="A76" s="68"/>
      <c r="B76" s="69" t="s">
        <v>11</v>
      </c>
      <c r="C76" s="70"/>
      <c r="D76" s="71"/>
      <c r="E76" s="72"/>
      <c r="F76" s="71"/>
      <c r="G76" s="71"/>
      <c r="H76" s="71"/>
      <c r="I76" s="71"/>
      <c r="J76" s="85"/>
      <c r="K76" s="71"/>
      <c r="L76" s="85"/>
      <c r="M76" s="71"/>
      <c r="N76" s="89"/>
      <c r="O76" s="68"/>
    </row>
    <row r="77" spans="1:15" x14ac:dyDescent="0.2">
      <c r="A77" s="37"/>
      <c r="B77" s="42"/>
      <c r="C77" s="42"/>
      <c r="D77" s="38"/>
      <c r="E77" s="39"/>
      <c r="F77" s="38"/>
      <c r="G77" s="38"/>
      <c r="H77" s="38"/>
      <c r="I77" s="38"/>
      <c r="J77" s="37"/>
      <c r="K77" s="40"/>
      <c r="L77" s="37"/>
      <c r="M77" s="38"/>
      <c r="N77" s="59"/>
      <c r="O77" s="37"/>
    </row>
    <row r="78" spans="1:15" x14ac:dyDescent="0.2">
      <c r="A78" s="37"/>
      <c r="B78" s="37"/>
      <c r="C78" s="37"/>
      <c r="D78" s="38"/>
      <c r="E78" s="37"/>
      <c r="F78" s="37" t="s">
        <v>153</v>
      </c>
      <c r="G78" s="38"/>
      <c r="H78" s="114">
        <f>J64</f>
        <v>169022282</v>
      </c>
      <c r="I78" s="38"/>
      <c r="J78" s="37"/>
      <c r="K78" s="40"/>
      <c r="L78" s="37"/>
      <c r="M78" s="38"/>
      <c r="N78" s="59"/>
      <c r="O78" s="37"/>
    </row>
    <row r="79" spans="1:15" x14ac:dyDescent="0.2">
      <c r="A79" s="37"/>
      <c r="B79" s="37"/>
      <c r="C79" s="37"/>
      <c r="D79" s="38"/>
      <c r="E79" s="37"/>
      <c r="F79" s="37" t="s">
        <v>154</v>
      </c>
      <c r="G79" s="38"/>
      <c r="H79" s="114">
        <f>L64</f>
        <v>16902226</v>
      </c>
      <c r="I79" s="38"/>
      <c r="J79" s="37"/>
      <c r="K79" s="40"/>
      <c r="L79" s="37"/>
      <c r="M79" s="38"/>
      <c r="N79" s="59"/>
      <c r="O79" s="37"/>
    </row>
    <row r="80" spans="1:15" x14ac:dyDescent="0.2">
      <c r="A80" s="37"/>
      <c r="B80" s="90"/>
      <c r="C80" s="90"/>
      <c r="D80" s="38"/>
      <c r="E80" s="39"/>
      <c r="F80" s="38"/>
      <c r="G80" s="38"/>
      <c r="H80" s="38"/>
      <c r="I80" s="38"/>
      <c r="J80" s="37"/>
      <c r="K80" s="40"/>
      <c r="L80" s="37"/>
      <c r="M80" s="38"/>
      <c r="N80" s="59"/>
      <c r="O80" s="37"/>
    </row>
    <row r="81" spans="1:15" x14ac:dyDescent="0.2">
      <c r="A81" s="37"/>
      <c r="B81" s="90"/>
      <c r="C81" s="90"/>
      <c r="D81" s="38"/>
      <c r="E81" s="39"/>
      <c r="F81" s="38"/>
      <c r="G81" s="38"/>
      <c r="H81" s="38"/>
      <c r="I81" s="38"/>
      <c r="J81" s="118" t="str">
        <f>"Bình Dương, "&amp;IF($O$14=1,"Ngày 31 Tháng 03  ",IF($O$14=2,"Ngày 30 Tháng 06  ",IF($O$14=3,"Ngày 30 Tháng 09  ",IF($O$14=4,"Ngày 31 Tháng 12  "))))&amp;"Năm  "&amp;YEAR(F62)</f>
        <v>Bình Dương, Ngày 30 Tháng 06  Năm  2014</v>
      </c>
      <c r="K81" s="37"/>
      <c r="L81" s="37"/>
      <c r="M81" s="37"/>
      <c r="N81" s="59"/>
      <c r="O81" s="37"/>
    </row>
    <row r="82" spans="1:15" x14ac:dyDescent="0.2">
      <c r="A82" s="37"/>
      <c r="B82" s="37"/>
      <c r="C82" s="37"/>
      <c r="D82" s="38"/>
      <c r="E82" s="39"/>
      <c r="F82" s="38"/>
      <c r="G82" s="38"/>
      <c r="H82" s="38"/>
      <c r="I82" s="38"/>
      <c r="J82" s="117" t="s">
        <v>15</v>
      </c>
      <c r="K82" s="37"/>
      <c r="L82" s="37"/>
      <c r="M82" s="37"/>
      <c r="N82" s="37"/>
      <c r="O82" s="37"/>
    </row>
    <row r="83" spans="1:15" x14ac:dyDescent="0.2">
      <c r="A83" s="37"/>
      <c r="B83" s="37"/>
      <c r="C83" s="37"/>
      <c r="D83" s="38"/>
      <c r="E83" s="39"/>
      <c r="F83" s="38"/>
      <c r="G83" s="38"/>
      <c r="H83" s="38"/>
      <c r="I83" s="38"/>
      <c r="J83" s="117" t="s">
        <v>16</v>
      </c>
      <c r="K83" s="37"/>
      <c r="L83" s="37"/>
      <c r="M83" s="37"/>
      <c r="N83" s="37"/>
      <c r="O83" s="37"/>
    </row>
    <row r="84" spans="1:15" x14ac:dyDescent="0.2">
      <c r="A84" s="37"/>
      <c r="B84" s="37"/>
      <c r="C84" s="37"/>
      <c r="D84" s="38"/>
      <c r="E84" s="39"/>
      <c r="F84" s="38"/>
      <c r="G84" s="38"/>
      <c r="H84" s="38"/>
      <c r="I84" s="38"/>
      <c r="J84" s="117" t="s">
        <v>17</v>
      </c>
      <c r="K84" s="37"/>
      <c r="L84" s="37"/>
      <c r="M84" s="37"/>
      <c r="N84" s="37"/>
      <c r="O84" s="37"/>
    </row>
    <row r="85" spans="1:15" x14ac:dyDescent="0.2">
      <c r="A85" s="37"/>
      <c r="B85" s="37"/>
      <c r="C85" s="37"/>
      <c r="D85" s="38"/>
      <c r="E85" s="39"/>
      <c r="F85" s="38"/>
      <c r="G85" s="38"/>
      <c r="H85" s="38"/>
      <c r="I85" s="38"/>
      <c r="J85" s="37"/>
      <c r="K85" s="40"/>
      <c r="L85" s="37"/>
      <c r="M85" s="38"/>
      <c r="N85" s="37"/>
      <c r="O85" s="37"/>
    </row>
  </sheetData>
  <autoFilter ref="A16:Q62">
    <filterColumn colId="12">
      <filters>
        <filter val="2"/>
      </filters>
    </filterColumn>
  </autoFilter>
  <mergeCells count="14">
    <mergeCell ref="B4:M4"/>
    <mergeCell ref="B5:M5"/>
    <mergeCell ref="B6:M6"/>
    <mergeCell ref="B7:M7"/>
    <mergeCell ref="B11:M11"/>
    <mergeCell ref="J12:J14"/>
    <mergeCell ref="K12:K14"/>
    <mergeCell ref="L12:L14"/>
    <mergeCell ref="M12:M14"/>
    <mergeCell ref="B12:B14"/>
    <mergeCell ref="C12:F13"/>
    <mergeCell ref="G12:G14"/>
    <mergeCell ref="H12:H14"/>
    <mergeCell ref="I12:I14"/>
  </mergeCells>
  <printOptions horizontalCentered="1"/>
  <pageMargins left="0" right="0" top="0" bottom="0" header="0.5" footer="0"/>
  <pageSetup scale="80" orientation="landscape" horizontalDpi="200" verticalDpi="200"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theme="7" tint="-0.499984740745262"/>
  </sheetPr>
  <dimension ref="A1:N137"/>
  <sheetViews>
    <sheetView tabSelected="1" topLeftCell="A12" zoomScale="90" zoomScaleNormal="90" workbookViewId="0">
      <pane ySplit="4" topLeftCell="A16" activePane="bottomLeft" state="frozen"/>
      <selection activeCell="A12" sqref="A12"/>
      <selection pane="bottomLeft" activeCell="N15" sqref="N15"/>
    </sheetView>
  </sheetViews>
  <sheetFormatPr defaultRowHeight="15" x14ac:dyDescent="0.2"/>
  <cols>
    <col min="1" max="1" width="2.140625" style="15" customWidth="1"/>
    <col min="2" max="2" width="5.5703125" style="15" customWidth="1"/>
    <col min="3" max="3" width="14.7109375" style="15" customWidth="1"/>
    <col min="4" max="4" width="10.5703125" style="15" customWidth="1"/>
    <col min="5" max="5" width="10.140625" style="15" customWidth="1"/>
    <col min="6" max="6" width="13.140625" style="15" customWidth="1"/>
    <col min="7" max="7" width="41.140625" style="15" customWidth="1"/>
    <col min="8" max="8" width="15.7109375" style="15" customWidth="1"/>
    <col min="9" max="9" width="19.7109375" style="15" customWidth="1"/>
    <col min="10" max="11" width="15.5703125" style="15" customWidth="1"/>
    <col min="12" max="12" width="8.5703125" style="15" customWidth="1"/>
    <col min="13" max="16384" width="9.140625" style="15"/>
  </cols>
  <sheetData>
    <row r="1" spans="1:14" x14ac:dyDescent="0.2">
      <c r="B1" s="16"/>
      <c r="C1" s="16"/>
      <c r="D1" s="16"/>
      <c r="E1" s="16"/>
      <c r="F1" s="16"/>
      <c r="G1" s="16"/>
      <c r="H1" s="16"/>
      <c r="I1" s="16"/>
      <c r="L1" s="16"/>
    </row>
    <row r="2" spans="1:14" x14ac:dyDescent="0.2">
      <c r="B2" s="16"/>
      <c r="C2" s="16"/>
      <c r="D2" s="16"/>
      <c r="E2" s="16"/>
      <c r="F2" s="16"/>
      <c r="G2" s="16"/>
      <c r="H2" s="16"/>
      <c r="I2" s="16"/>
      <c r="L2" s="16"/>
    </row>
    <row r="3" spans="1:14" x14ac:dyDescent="0.2">
      <c r="B3" s="17"/>
      <c r="C3" s="17"/>
      <c r="D3" s="16"/>
      <c r="E3" s="16"/>
      <c r="F3" s="16"/>
      <c r="G3" s="16"/>
      <c r="H3" s="16"/>
      <c r="I3" s="16"/>
      <c r="L3" s="16"/>
    </row>
    <row r="4" spans="1:14" ht="28.5" customHeight="1" x14ac:dyDescent="0.2">
      <c r="B4" s="143" t="s">
        <v>18</v>
      </c>
      <c r="C4" s="143"/>
      <c r="D4" s="143"/>
      <c r="E4" s="143"/>
      <c r="F4" s="143"/>
      <c r="G4" s="143"/>
      <c r="H4" s="143"/>
      <c r="I4" s="143"/>
      <c r="J4" s="143"/>
      <c r="K4" s="143"/>
      <c r="L4" s="143"/>
    </row>
    <row r="5" spans="1:14" hidden="1" x14ac:dyDescent="0.2">
      <c r="A5" s="15" t="s">
        <v>31</v>
      </c>
      <c r="B5" s="144"/>
      <c r="C5" s="144"/>
      <c r="D5" s="144"/>
      <c r="E5" s="144"/>
      <c r="F5" s="144"/>
      <c r="G5" s="144"/>
      <c r="H5" s="144"/>
      <c r="I5" s="144"/>
      <c r="J5" s="144"/>
      <c r="K5" s="144"/>
      <c r="L5" s="144"/>
    </row>
    <row r="6" spans="1:14" x14ac:dyDescent="0.2">
      <c r="B6" s="145" t="s">
        <v>0</v>
      </c>
      <c r="C6" s="145"/>
      <c r="D6" s="145"/>
      <c r="E6" s="145"/>
      <c r="F6" s="145"/>
      <c r="G6" s="145"/>
      <c r="H6" s="145"/>
      <c r="I6" s="145"/>
      <c r="J6" s="145"/>
      <c r="K6" s="145"/>
      <c r="L6" s="145"/>
    </row>
    <row r="7" spans="1:14" x14ac:dyDescent="0.2">
      <c r="B7" s="145" t="str">
        <f>"Kỳ tính thuế: Quý "&amp;N14&amp;" Năm "&amp;YEAR(F26)</f>
        <v>Kỳ tính thuế: Quý 2 Năm 2014</v>
      </c>
      <c r="C7" s="145"/>
      <c r="D7" s="145"/>
      <c r="E7" s="145"/>
      <c r="F7" s="145"/>
      <c r="G7" s="145"/>
      <c r="H7" s="145"/>
      <c r="I7" s="145"/>
      <c r="J7" s="145"/>
      <c r="K7" s="145"/>
      <c r="L7" s="145"/>
    </row>
    <row r="8" spans="1:14" x14ac:dyDescent="0.2">
      <c r="B8" s="18"/>
      <c r="C8" s="18"/>
      <c r="D8" s="16"/>
      <c r="E8" s="16"/>
      <c r="F8" s="16"/>
      <c r="G8" s="16"/>
      <c r="H8" s="16"/>
      <c r="I8" s="16"/>
      <c r="L8" s="16"/>
    </row>
    <row r="9" spans="1:14" x14ac:dyDescent="0.2">
      <c r="B9" s="15" t="s">
        <v>330</v>
      </c>
    </row>
    <row r="10" spans="1:14" x14ac:dyDescent="0.2">
      <c r="B10" s="15" t="s">
        <v>331</v>
      </c>
    </row>
    <row r="11" spans="1:14" x14ac:dyDescent="0.2">
      <c r="B11" s="137" t="s">
        <v>1</v>
      </c>
      <c r="C11" s="137"/>
      <c r="D11" s="137"/>
      <c r="E11" s="137"/>
      <c r="F11" s="137"/>
      <c r="G11" s="137"/>
      <c r="H11" s="137"/>
      <c r="I11" s="137"/>
      <c r="J11" s="137"/>
      <c r="K11" s="137"/>
      <c r="L11" s="137"/>
    </row>
    <row r="12" spans="1:14" ht="12.75" customHeight="1" x14ac:dyDescent="0.2">
      <c r="B12" s="138" t="s">
        <v>2</v>
      </c>
      <c r="C12" s="139"/>
      <c r="D12" s="139"/>
      <c r="E12" s="139"/>
      <c r="F12" s="140"/>
      <c r="G12" s="138" t="s">
        <v>3</v>
      </c>
      <c r="H12" s="138" t="s">
        <v>29</v>
      </c>
      <c r="I12" s="138" t="s">
        <v>4</v>
      </c>
      <c r="J12" s="138" t="s">
        <v>30</v>
      </c>
      <c r="K12" s="138" t="s">
        <v>5</v>
      </c>
      <c r="L12" s="138" t="s">
        <v>6</v>
      </c>
    </row>
    <row r="13" spans="1:14" ht="4.5" customHeight="1" x14ac:dyDescent="0.2">
      <c r="B13" s="138"/>
      <c r="C13" s="141"/>
      <c r="D13" s="141"/>
      <c r="E13" s="141"/>
      <c r="F13" s="142"/>
      <c r="G13" s="138"/>
      <c r="H13" s="138"/>
      <c r="I13" s="138"/>
      <c r="J13" s="138"/>
      <c r="K13" s="138"/>
      <c r="L13" s="138"/>
    </row>
    <row r="14" spans="1:14" ht="40.5" customHeight="1" x14ac:dyDescent="0.2">
      <c r="B14" s="138"/>
      <c r="C14" s="2" t="s">
        <v>43</v>
      </c>
      <c r="D14" s="2" t="s">
        <v>7</v>
      </c>
      <c r="E14" s="2" t="s">
        <v>8</v>
      </c>
      <c r="F14" s="2" t="s">
        <v>9</v>
      </c>
      <c r="G14" s="138"/>
      <c r="H14" s="138"/>
      <c r="I14" s="138"/>
      <c r="J14" s="138"/>
      <c r="K14" s="138"/>
      <c r="L14" s="138"/>
      <c r="N14" s="122">
        <v>2</v>
      </c>
    </row>
    <row r="15" spans="1:14" x14ac:dyDescent="0.2">
      <c r="B15" s="3" t="s">
        <v>19</v>
      </c>
      <c r="C15" s="3" t="s">
        <v>20</v>
      </c>
      <c r="D15" s="3" t="s">
        <v>21</v>
      </c>
      <c r="E15" s="3" t="s">
        <v>22</v>
      </c>
      <c r="F15" s="3" t="s">
        <v>23</v>
      </c>
      <c r="G15" s="3" t="s">
        <v>24</v>
      </c>
      <c r="H15" s="3" t="s">
        <v>25</v>
      </c>
      <c r="I15" s="20" t="s">
        <v>26</v>
      </c>
      <c r="J15" s="20" t="s">
        <v>27</v>
      </c>
      <c r="K15" s="3" t="s">
        <v>28</v>
      </c>
      <c r="L15" s="3" t="s">
        <v>44</v>
      </c>
    </row>
    <row r="16" spans="1:14" ht="21.75" customHeight="1" x14ac:dyDescent="0.2">
      <c r="B16" s="135" t="s">
        <v>46</v>
      </c>
      <c r="C16" s="136"/>
      <c r="D16" s="136"/>
      <c r="E16" s="136"/>
      <c r="F16" s="136"/>
      <c r="G16" s="136"/>
      <c r="H16" s="136"/>
      <c r="I16" s="136"/>
      <c r="J16" s="21"/>
      <c r="K16" s="21"/>
      <c r="L16" s="22"/>
    </row>
    <row r="17" spans="2:12" ht="21.75" customHeight="1" x14ac:dyDescent="0.2">
      <c r="B17" s="9"/>
      <c r="C17" s="9"/>
      <c r="D17" s="9"/>
      <c r="E17" s="9"/>
      <c r="F17" s="6"/>
      <c r="G17" s="9"/>
      <c r="H17" s="3"/>
      <c r="I17" s="9"/>
      <c r="J17" s="8"/>
      <c r="K17" s="8"/>
      <c r="L17" s="9"/>
    </row>
    <row r="18" spans="2:12" s="23" customFormat="1" ht="21.75" customHeight="1" x14ac:dyDescent="0.2">
      <c r="B18" s="24" t="s">
        <v>11</v>
      </c>
      <c r="C18" s="24"/>
      <c r="D18" s="24"/>
      <c r="E18" s="24"/>
      <c r="F18" s="24"/>
      <c r="G18" s="24"/>
      <c r="H18" s="24"/>
      <c r="I18" s="24"/>
      <c r="J18" s="25"/>
      <c r="K18" s="25"/>
      <c r="L18" s="24"/>
    </row>
    <row r="19" spans="2:12" ht="21.75" customHeight="1" x14ac:dyDescent="0.2">
      <c r="B19" s="135" t="s">
        <v>12</v>
      </c>
      <c r="C19" s="136"/>
      <c r="D19" s="136"/>
      <c r="E19" s="136"/>
      <c r="F19" s="136"/>
      <c r="G19" s="136"/>
      <c r="H19" s="136"/>
      <c r="I19" s="136"/>
      <c r="J19" s="21"/>
      <c r="K19" s="21"/>
      <c r="L19" s="26"/>
    </row>
    <row r="20" spans="2:12" ht="21.75" customHeight="1" x14ac:dyDescent="0.2">
      <c r="B20" s="3"/>
      <c r="C20" s="4"/>
      <c r="D20" s="4"/>
      <c r="E20" s="5"/>
      <c r="F20" s="6"/>
      <c r="G20" s="7"/>
      <c r="H20" s="7"/>
      <c r="I20" s="7"/>
      <c r="J20" s="8"/>
      <c r="K20" s="8"/>
      <c r="L20" s="9"/>
    </row>
    <row r="21" spans="2:12" s="23" customFormat="1" ht="21.75" customHeight="1" x14ac:dyDescent="0.2">
      <c r="B21" s="24" t="s">
        <v>11</v>
      </c>
      <c r="C21" s="24"/>
      <c r="D21" s="24"/>
      <c r="E21" s="24"/>
      <c r="F21" s="24"/>
      <c r="G21" s="24"/>
      <c r="H21" s="24"/>
      <c r="I21" s="24"/>
      <c r="J21" s="25"/>
      <c r="K21" s="25"/>
      <c r="L21" s="24"/>
    </row>
    <row r="22" spans="2:12" ht="21.75" customHeight="1" x14ac:dyDescent="0.2">
      <c r="B22" s="135" t="s">
        <v>13</v>
      </c>
      <c r="C22" s="136"/>
      <c r="D22" s="136"/>
      <c r="E22" s="136"/>
      <c r="F22" s="136"/>
      <c r="G22" s="136"/>
      <c r="H22" s="136"/>
      <c r="I22" s="136"/>
      <c r="J22" s="21"/>
      <c r="K22" s="21"/>
      <c r="L22" s="26"/>
    </row>
    <row r="23" spans="2:12" ht="21.75" customHeight="1" x14ac:dyDescent="0.2">
      <c r="B23" s="9"/>
      <c r="C23" s="9"/>
      <c r="D23" s="9"/>
      <c r="E23" s="9"/>
      <c r="F23" s="6"/>
      <c r="G23" s="9"/>
      <c r="H23" s="3"/>
      <c r="I23" s="9"/>
      <c r="J23" s="8"/>
      <c r="K23" s="8"/>
      <c r="L23" s="9"/>
    </row>
    <row r="24" spans="2:12" s="23" customFormat="1" ht="21.75" customHeight="1" x14ac:dyDescent="0.2">
      <c r="B24" s="24" t="s">
        <v>11</v>
      </c>
      <c r="C24" s="24"/>
      <c r="D24" s="24"/>
      <c r="E24" s="24"/>
      <c r="F24" s="24"/>
      <c r="G24" s="24"/>
      <c r="H24" s="24"/>
      <c r="I24" s="24"/>
      <c r="J24" s="25"/>
      <c r="K24" s="25"/>
      <c r="L24" s="24"/>
    </row>
    <row r="25" spans="2:12" s="23" customFormat="1" ht="21.75" customHeight="1" x14ac:dyDescent="0.2">
      <c r="B25" s="120" t="s">
        <v>14</v>
      </c>
      <c r="C25" s="121"/>
      <c r="D25" s="121"/>
      <c r="E25" s="121"/>
      <c r="F25" s="121"/>
      <c r="G25" s="121"/>
      <c r="H25" s="121"/>
      <c r="I25" s="121"/>
      <c r="J25" s="27"/>
      <c r="K25" s="27"/>
      <c r="L25" s="28"/>
    </row>
    <row r="26" spans="2:12" ht="21.75" hidden="1" customHeight="1" x14ac:dyDescent="0.2">
      <c r="B26" s="10">
        <f>IF(G26&lt;&gt;"",ROW()-25,"")</f>
        <v>1</v>
      </c>
      <c r="C26" s="33" t="s">
        <v>85</v>
      </c>
      <c r="D26" s="33" t="s">
        <v>86</v>
      </c>
      <c r="E26" s="11" t="s">
        <v>185</v>
      </c>
      <c r="F26" s="34">
        <v>41643</v>
      </c>
      <c r="G26" s="12" t="s">
        <v>142</v>
      </c>
      <c r="H26" s="35" t="str">
        <f t="shared" ref="H26:H50" si="0">IF(ISNA(VLOOKUP(G26,DSBR,2,0)),"",VLOOKUP(G26,DSBR,2,0))</f>
        <v>3702209047</v>
      </c>
      <c r="I26" s="13" t="s">
        <v>267</v>
      </c>
      <c r="J26" s="14">
        <v>2563200</v>
      </c>
      <c r="K26" s="14">
        <v>256320</v>
      </c>
      <c r="L26" s="115">
        <v>1</v>
      </c>
    </row>
    <row r="27" spans="2:12" ht="21.75" hidden="1" customHeight="1" x14ac:dyDescent="0.2">
      <c r="B27" s="10">
        <f t="shared" ref="B27:B90" si="1">IF(G27&lt;&gt;"",ROW()-25,"")</f>
        <v>2</v>
      </c>
      <c r="C27" s="33" t="s">
        <v>85</v>
      </c>
      <c r="D27" s="33" t="s">
        <v>86</v>
      </c>
      <c r="E27" s="11" t="s">
        <v>186</v>
      </c>
      <c r="F27" s="34">
        <v>41645</v>
      </c>
      <c r="G27" s="12" t="s">
        <v>165</v>
      </c>
      <c r="H27" s="35" t="str">
        <f t="shared" si="0"/>
        <v>3701828703</v>
      </c>
      <c r="I27" s="13" t="s">
        <v>267</v>
      </c>
      <c r="J27" s="14">
        <v>3475000</v>
      </c>
      <c r="K27" s="14">
        <v>347500</v>
      </c>
      <c r="L27" s="115">
        <v>1</v>
      </c>
    </row>
    <row r="28" spans="2:12" ht="21.75" hidden="1" customHeight="1" x14ac:dyDescent="0.2">
      <c r="B28" s="10">
        <f t="shared" si="1"/>
        <v>3</v>
      </c>
      <c r="C28" s="33" t="s">
        <v>85</v>
      </c>
      <c r="D28" s="33" t="s">
        <v>86</v>
      </c>
      <c r="E28" s="11" t="s">
        <v>187</v>
      </c>
      <c r="F28" s="34">
        <v>41649</v>
      </c>
      <c r="G28" s="12" t="s">
        <v>142</v>
      </c>
      <c r="H28" s="35" t="str">
        <f t="shared" si="0"/>
        <v>3702209047</v>
      </c>
      <c r="I28" s="13" t="s">
        <v>267</v>
      </c>
      <c r="J28" s="14">
        <v>2452830</v>
      </c>
      <c r="K28" s="14">
        <v>245283</v>
      </c>
      <c r="L28" s="115">
        <v>1</v>
      </c>
    </row>
    <row r="29" spans="2:12" ht="21.75" hidden="1" customHeight="1" x14ac:dyDescent="0.2">
      <c r="B29" s="10">
        <f t="shared" si="1"/>
        <v>4</v>
      </c>
      <c r="C29" s="33" t="s">
        <v>85</v>
      </c>
      <c r="D29" s="33" t="s">
        <v>86</v>
      </c>
      <c r="E29" s="11" t="s">
        <v>188</v>
      </c>
      <c r="F29" s="34">
        <v>41653</v>
      </c>
      <c r="G29" s="12" t="s">
        <v>93</v>
      </c>
      <c r="H29" s="35" t="str">
        <f t="shared" si="0"/>
        <v>3602617980</v>
      </c>
      <c r="I29" s="13" t="s">
        <v>267</v>
      </c>
      <c r="J29" s="14">
        <v>7704970</v>
      </c>
      <c r="K29" s="14">
        <v>770497</v>
      </c>
      <c r="L29" s="115">
        <v>1</v>
      </c>
    </row>
    <row r="30" spans="2:12" ht="21.75" hidden="1" customHeight="1" x14ac:dyDescent="0.2">
      <c r="B30" s="10">
        <f t="shared" si="1"/>
        <v>5</v>
      </c>
      <c r="C30" s="33" t="s">
        <v>85</v>
      </c>
      <c r="D30" s="33" t="s">
        <v>86</v>
      </c>
      <c r="E30" s="11" t="s">
        <v>189</v>
      </c>
      <c r="F30" s="34">
        <v>41653</v>
      </c>
      <c r="G30" s="12" t="s">
        <v>149</v>
      </c>
      <c r="H30" s="35" t="str">
        <f t="shared" si="0"/>
        <v>3700333385</v>
      </c>
      <c r="I30" s="13" t="s">
        <v>268</v>
      </c>
      <c r="J30" s="14">
        <v>25450000</v>
      </c>
      <c r="K30" s="14">
        <v>2545000</v>
      </c>
      <c r="L30" s="115">
        <v>1</v>
      </c>
    </row>
    <row r="31" spans="2:12" ht="21.75" hidden="1" customHeight="1" x14ac:dyDescent="0.2">
      <c r="B31" s="10">
        <f t="shared" si="1"/>
        <v>6</v>
      </c>
      <c r="C31" s="33" t="s">
        <v>85</v>
      </c>
      <c r="D31" s="33" t="s">
        <v>86</v>
      </c>
      <c r="E31" s="11" t="s">
        <v>190</v>
      </c>
      <c r="F31" s="34">
        <v>41654</v>
      </c>
      <c r="G31" s="12" t="s">
        <v>140</v>
      </c>
      <c r="H31" s="35" t="str">
        <f t="shared" si="0"/>
        <v>0305002280-001</v>
      </c>
      <c r="I31" s="13" t="s">
        <v>267</v>
      </c>
      <c r="J31" s="14">
        <v>19048924</v>
      </c>
      <c r="K31" s="14">
        <v>1904892</v>
      </c>
      <c r="L31" s="115">
        <v>1</v>
      </c>
    </row>
    <row r="32" spans="2:12" ht="21.75" hidden="1" customHeight="1" x14ac:dyDescent="0.2">
      <c r="B32" s="10">
        <f t="shared" si="1"/>
        <v>7</v>
      </c>
      <c r="C32" s="33" t="s">
        <v>85</v>
      </c>
      <c r="D32" s="33" t="s">
        <v>86</v>
      </c>
      <c r="E32" s="11" t="s">
        <v>191</v>
      </c>
      <c r="F32" s="34">
        <v>41657</v>
      </c>
      <c r="G32" s="12" t="s">
        <v>142</v>
      </c>
      <c r="H32" s="35" t="str">
        <f t="shared" si="0"/>
        <v>3702209047</v>
      </c>
      <c r="I32" s="13" t="s">
        <v>267</v>
      </c>
      <c r="J32" s="14">
        <v>3607400</v>
      </c>
      <c r="K32" s="14">
        <v>360740</v>
      </c>
      <c r="L32" s="115">
        <v>1</v>
      </c>
    </row>
    <row r="33" spans="2:12" ht="21.75" hidden="1" customHeight="1" x14ac:dyDescent="0.2">
      <c r="B33" s="10">
        <f t="shared" si="1"/>
        <v>8</v>
      </c>
      <c r="C33" s="33" t="s">
        <v>85</v>
      </c>
      <c r="D33" s="33" t="s">
        <v>86</v>
      </c>
      <c r="E33" s="11" t="s">
        <v>121</v>
      </c>
      <c r="F33" s="34">
        <v>41657</v>
      </c>
      <c r="G33" s="12" t="s">
        <v>140</v>
      </c>
      <c r="H33" s="35" t="str">
        <f t="shared" si="0"/>
        <v>0305002280-001</v>
      </c>
      <c r="I33" s="13" t="s">
        <v>267</v>
      </c>
      <c r="J33" s="14">
        <v>16850000</v>
      </c>
      <c r="K33" s="14">
        <v>1685000</v>
      </c>
      <c r="L33" s="115">
        <v>1</v>
      </c>
    </row>
    <row r="34" spans="2:12" ht="21.75" hidden="1" customHeight="1" x14ac:dyDescent="0.2">
      <c r="B34" s="10">
        <f t="shared" si="1"/>
        <v>9</v>
      </c>
      <c r="C34" s="33" t="s">
        <v>85</v>
      </c>
      <c r="D34" s="33" t="s">
        <v>86</v>
      </c>
      <c r="E34" s="11" t="s">
        <v>122</v>
      </c>
      <c r="F34" s="34">
        <v>41660</v>
      </c>
      <c r="G34" s="12" t="s">
        <v>140</v>
      </c>
      <c r="H34" s="35" t="str">
        <f t="shared" si="0"/>
        <v>0305002280-001</v>
      </c>
      <c r="I34" s="13" t="s">
        <v>267</v>
      </c>
      <c r="J34" s="14">
        <v>18159700</v>
      </c>
      <c r="K34" s="14">
        <v>1815970</v>
      </c>
      <c r="L34" s="115">
        <v>1</v>
      </c>
    </row>
    <row r="35" spans="2:12" ht="21.75" hidden="1" customHeight="1" x14ac:dyDescent="0.2">
      <c r="B35" s="10">
        <f t="shared" si="1"/>
        <v>10</v>
      </c>
      <c r="C35" s="33" t="s">
        <v>85</v>
      </c>
      <c r="D35" s="33" t="s">
        <v>86</v>
      </c>
      <c r="E35" s="11" t="s">
        <v>192</v>
      </c>
      <c r="F35" s="34">
        <v>41661</v>
      </c>
      <c r="G35" s="12" t="s">
        <v>146</v>
      </c>
      <c r="H35" s="35" t="str">
        <f t="shared" si="0"/>
        <v>3702087173</v>
      </c>
      <c r="I35" s="13" t="s">
        <v>267</v>
      </c>
      <c r="J35" s="14">
        <v>52495966</v>
      </c>
      <c r="K35" s="14">
        <v>5249597</v>
      </c>
      <c r="L35" s="115">
        <v>1</v>
      </c>
    </row>
    <row r="36" spans="2:12" ht="21.75" hidden="1" customHeight="1" x14ac:dyDescent="0.2">
      <c r="B36" s="10">
        <f t="shared" si="1"/>
        <v>11</v>
      </c>
      <c r="C36" s="33" t="s">
        <v>85</v>
      </c>
      <c r="D36" s="33" t="s">
        <v>86</v>
      </c>
      <c r="E36" s="11" t="s">
        <v>193</v>
      </c>
      <c r="F36" s="34">
        <v>41682</v>
      </c>
      <c r="G36" s="12" t="s">
        <v>140</v>
      </c>
      <c r="H36" s="35" t="str">
        <f t="shared" si="0"/>
        <v>0305002280-001</v>
      </c>
      <c r="I36" s="13" t="s">
        <v>267</v>
      </c>
      <c r="J36" s="14">
        <v>16873620</v>
      </c>
      <c r="K36" s="14">
        <v>1687362</v>
      </c>
      <c r="L36" s="115">
        <v>1</v>
      </c>
    </row>
    <row r="37" spans="2:12" ht="21.75" hidden="1" customHeight="1" x14ac:dyDescent="0.2">
      <c r="B37" s="10">
        <f t="shared" si="1"/>
        <v>12</v>
      </c>
      <c r="C37" s="33" t="s">
        <v>85</v>
      </c>
      <c r="D37" s="33" t="s">
        <v>86</v>
      </c>
      <c r="E37" s="11" t="s">
        <v>194</v>
      </c>
      <c r="F37" s="34">
        <v>41684</v>
      </c>
      <c r="G37" s="12" t="s">
        <v>166</v>
      </c>
      <c r="H37" s="35" t="str">
        <f t="shared" si="0"/>
        <v>3700557306</v>
      </c>
      <c r="I37" s="13" t="s">
        <v>267</v>
      </c>
      <c r="J37" s="14">
        <v>4000000</v>
      </c>
      <c r="K37" s="14">
        <v>400000</v>
      </c>
      <c r="L37" s="115">
        <v>1</v>
      </c>
    </row>
    <row r="38" spans="2:12" ht="21.75" hidden="1" customHeight="1" x14ac:dyDescent="0.2">
      <c r="B38" s="10">
        <f t="shared" si="1"/>
        <v>13</v>
      </c>
      <c r="C38" s="33" t="s">
        <v>85</v>
      </c>
      <c r="D38" s="33" t="s">
        <v>86</v>
      </c>
      <c r="E38" s="11" t="s">
        <v>195</v>
      </c>
      <c r="F38" s="34">
        <v>41685</v>
      </c>
      <c r="G38" s="12" t="s">
        <v>149</v>
      </c>
      <c r="H38" s="35" t="str">
        <f t="shared" si="0"/>
        <v>3700333385</v>
      </c>
      <c r="I38" s="13" t="s">
        <v>267</v>
      </c>
      <c r="J38" s="14">
        <v>22377792</v>
      </c>
      <c r="K38" s="14">
        <v>2237779</v>
      </c>
      <c r="L38" s="115">
        <v>1</v>
      </c>
    </row>
    <row r="39" spans="2:12" ht="21.75" hidden="1" customHeight="1" x14ac:dyDescent="0.2">
      <c r="B39" s="10">
        <f t="shared" si="1"/>
        <v>14</v>
      </c>
      <c r="C39" s="33" t="s">
        <v>85</v>
      </c>
      <c r="D39" s="33" t="s">
        <v>86</v>
      </c>
      <c r="E39" s="11" t="s">
        <v>196</v>
      </c>
      <c r="F39" s="34">
        <v>41685</v>
      </c>
      <c r="G39" s="12" t="s">
        <v>140</v>
      </c>
      <c r="H39" s="35" t="str">
        <f t="shared" si="0"/>
        <v>0305002280-001</v>
      </c>
      <c r="I39" s="13" t="s">
        <v>267</v>
      </c>
      <c r="J39" s="14">
        <v>13733000</v>
      </c>
      <c r="K39" s="14">
        <v>1373300</v>
      </c>
      <c r="L39" s="115">
        <v>1</v>
      </c>
    </row>
    <row r="40" spans="2:12" ht="21.75" hidden="1" customHeight="1" x14ac:dyDescent="0.2">
      <c r="B40" s="10">
        <f t="shared" si="1"/>
        <v>15</v>
      </c>
      <c r="C40" s="33" t="s">
        <v>85</v>
      </c>
      <c r="D40" s="33" t="s">
        <v>86</v>
      </c>
      <c r="E40" s="11" t="s">
        <v>197</v>
      </c>
      <c r="F40" s="34">
        <v>41689</v>
      </c>
      <c r="G40" s="12" t="s">
        <v>149</v>
      </c>
      <c r="H40" s="35" t="str">
        <f t="shared" si="0"/>
        <v>3700333385</v>
      </c>
      <c r="I40" s="13" t="s">
        <v>267</v>
      </c>
      <c r="J40" s="14">
        <v>26136700</v>
      </c>
      <c r="K40" s="14">
        <v>2613670</v>
      </c>
      <c r="L40" s="115">
        <v>1</v>
      </c>
    </row>
    <row r="41" spans="2:12" ht="21.75" hidden="1" customHeight="1" x14ac:dyDescent="0.2">
      <c r="B41" s="10">
        <f t="shared" si="1"/>
        <v>16</v>
      </c>
      <c r="C41" s="33" t="s">
        <v>85</v>
      </c>
      <c r="D41" s="33" t="s">
        <v>86</v>
      </c>
      <c r="E41" s="11" t="s">
        <v>198</v>
      </c>
      <c r="F41" s="34">
        <v>41692</v>
      </c>
      <c r="G41" s="12" t="s">
        <v>140</v>
      </c>
      <c r="H41" s="35" t="str">
        <f t="shared" si="0"/>
        <v>0305002280-001</v>
      </c>
      <c r="I41" s="13" t="s">
        <v>267</v>
      </c>
      <c r="J41" s="14">
        <v>12097500</v>
      </c>
      <c r="K41" s="14">
        <v>1209750</v>
      </c>
      <c r="L41" s="115">
        <v>1</v>
      </c>
    </row>
    <row r="42" spans="2:12" ht="21.75" hidden="1" customHeight="1" x14ac:dyDescent="0.2">
      <c r="B42" s="10">
        <f t="shared" si="1"/>
        <v>17</v>
      </c>
      <c r="C42" s="33" t="s">
        <v>85</v>
      </c>
      <c r="D42" s="33" t="s">
        <v>86</v>
      </c>
      <c r="E42" s="11" t="s">
        <v>199</v>
      </c>
      <c r="F42" s="34">
        <v>41694</v>
      </c>
      <c r="G42" s="12" t="s">
        <v>140</v>
      </c>
      <c r="H42" s="35" t="str">
        <f t="shared" si="0"/>
        <v>0305002280-001</v>
      </c>
      <c r="I42" s="13" t="s">
        <v>267</v>
      </c>
      <c r="J42" s="14">
        <v>9001700</v>
      </c>
      <c r="K42" s="14">
        <v>900170</v>
      </c>
      <c r="L42" s="115">
        <v>1</v>
      </c>
    </row>
    <row r="43" spans="2:12" ht="21.75" hidden="1" customHeight="1" x14ac:dyDescent="0.2">
      <c r="B43" s="10">
        <f t="shared" si="1"/>
        <v>18</v>
      </c>
      <c r="C43" s="33" t="s">
        <v>85</v>
      </c>
      <c r="D43" s="33" t="s">
        <v>86</v>
      </c>
      <c r="E43" s="11" t="s">
        <v>200</v>
      </c>
      <c r="F43" s="34">
        <v>41697</v>
      </c>
      <c r="G43" s="12" t="s">
        <v>142</v>
      </c>
      <c r="H43" s="35" t="str">
        <f t="shared" si="0"/>
        <v>3702209047</v>
      </c>
      <c r="I43" s="13" t="s">
        <v>267</v>
      </c>
      <c r="J43" s="14">
        <v>4410000</v>
      </c>
      <c r="K43" s="14">
        <v>441000</v>
      </c>
      <c r="L43" s="115">
        <v>1</v>
      </c>
    </row>
    <row r="44" spans="2:12" ht="21.75" hidden="1" customHeight="1" x14ac:dyDescent="0.2">
      <c r="B44" s="10">
        <f t="shared" si="1"/>
        <v>19</v>
      </c>
      <c r="C44" s="33" t="s">
        <v>85</v>
      </c>
      <c r="D44" s="33" t="s">
        <v>86</v>
      </c>
      <c r="E44" s="11" t="s">
        <v>201</v>
      </c>
      <c r="F44" s="34">
        <v>41699</v>
      </c>
      <c r="G44" s="12" t="s">
        <v>149</v>
      </c>
      <c r="H44" s="35" t="str">
        <f t="shared" si="0"/>
        <v>3700333385</v>
      </c>
      <c r="I44" s="13" t="s">
        <v>267</v>
      </c>
      <c r="J44" s="14">
        <v>6804455</v>
      </c>
      <c r="K44" s="14">
        <v>680446</v>
      </c>
      <c r="L44" s="115">
        <v>1</v>
      </c>
    </row>
    <row r="45" spans="2:12" ht="21.75" hidden="1" customHeight="1" x14ac:dyDescent="0.2">
      <c r="B45" s="10">
        <f t="shared" si="1"/>
        <v>20</v>
      </c>
      <c r="C45" s="33" t="s">
        <v>85</v>
      </c>
      <c r="D45" s="33" t="s">
        <v>86</v>
      </c>
      <c r="E45" s="11" t="s">
        <v>202</v>
      </c>
      <c r="F45" s="34">
        <v>41702</v>
      </c>
      <c r="G45" s="12" t="s">
        <v>140</v>
      </c>
      <c r="H45" s="35" t="str">
        <f t="shared" si="0"/>
        <v>0305002280-001</v>
      </c>
      <c r="I45" s="13" t="s">
        <v>267</v>
      </c>
      <c r="J45" s="14">
        <v>16850000</v>
      </c>
      <c r="K45" s="14">
        <v>1685000</v>
      </c>
      <c r="L45" s="115">
        <v>1</v>
      </c>
    </row>
    <row r="46" spans="2:12" ht="21.75" hidden="1" customHeight="1" x14ac:dyDescent="0.2">
      <c r="B46" s="10">
        <f t="shared" si="1"/>
        <v>21</v>
      </c>
      <c r="C46" s="33" t="s">
        <v>85</v>
      </c>
      <c r="D46" s="33" t="s">
        <v>86</v>
      </c>
      <c r="E46" s="11" t="s">
        <v>203</v>
      </c>
      <c r="F46" s="34">
        <v>41703</v>
      </c>
      <c r="G46" s="12" t="s">
        <v>151</v>
      </c>
      <c r="H46" s="35" t="str">
        <f t="shared" si="0"/>
        <v>0312173505</v>
      </c>
      <c r="I46" s="13" t="s">
        <v>267</v>
      </c>
      <c r="J46" s="14">
        <v>20012401</v>
      </c>
      <c r="K46" s="14">
        <v>2001240</v>
      </c>
      <c r="L46" s="115">
        <v>1</v>
      </c>
    </row>
    <row r="47" spans="2:12" ht="21.75" hidden="1" customHeight="1" x14ac:dyDescent="0.2">
      <c r="B47" s="10">
        <f t="shared" si="1"/>
        <v>22</v>
      </c>
      <c r="C47" s="33" t="s">
        <v>85</v>
      </c>
      <c r="D47" s="33" t="s">
        <v>86</v>
      </c>
      <c r="E47" s="11" t="s">
        <v>204</v>
      </c>
      <c r="F47" s="34">
        <v>41705</v>
      </c>
      <c r="G47" s="12" t="s">
        <v>140</v>
      </c>
      <c r="H47" s="35" t="str">
        <f t="shared" si="0"/>
        <v>0305002280-001</v>
      </c>
      <c r="I47" s="13" t="s">
        <v>267</v>
      </c>
      <c r="J47" s="14">
        <v>3136500</v>
      </c>
      <c r="K47" s="14">
        <v>313650</v>
      </c>
      <c r="L47" s="115">
        <v>1</v>
      </c>
    </row>
    <row r="48" spans="2:12" ht="21.75" hidden="1" customHeight="1" x14ac:dyDescent="0.2">
      <c r="B48" s="10">
        <f t="shared" si="1"/>
        <v>23</v>
      </c>
      <c r="C48" s="33" t="s">
        <v>85</v>
      </c>
      <c r="D48" s="33" t="s">
        <v>86</v>
      </c>
      <c r="E48" s="11" t="s">
        <v>205</v>
      </c>
      <c r="F48" s="34">
        <v>41706</v>
      </c>
      <c r="G48" s="12" t="s">
        <v>149</v>
      </c>
      <c r="H48" s="35" t="str">
        <f t="shared" si="0"/>
        <v>3700333385</v>
      </c>
      <c r="I48" s="13" t="s">
        <v>267</v>
      </c>
      <c r="J48" s="14">
        <v>31050000</v>
      </c>
      <c r="K48" s="14">
        <v>3105000</v>
      </c>
      <c r="L48" s="115">
        <v>1</v>
      </c>
    </row>
    <row r="49" spans="2:12" ht="21.75" hidden="1" customHeight="1" x14ac:dyDescent="0.2">
      <c r="B49" s="10">
        <f t="shared" si="1"/>
        <v>24</v>
      </c>
      <c r="C49" s="33" t="s">
        <v>85</v>
      </c>
      <c r="D49" s="33" t="s">
        <v>86</v>
      </c>
      <c r="E49" s="11" t="s">
        <v>206</v>
      </c>
      <c r="F49" s="34">
        <v>41713</v>
      </c>
      <c r="G49" s="12" t="s">
        <v>140</v>
      </c>
      <c r="H49" s="35" t="str">
        <f t="shared" si="0"/>
        <v>0305002280-001</v>
      </c>
      <c r="I49" s="13" t="s">
        <v>267</v>
      </c>
      <c r="J49" s="14">
        <v>9752000</v>
      </c>
      <c r="K49" s="14">
        <v>975200</v>
      </c>
      <c r="L49" s="115">
        <v>1</v>
      </c>
    </row>
    <row r="50" spans="2:12" ht="21.75" hidden="1" customHeight="1" x14ac:dyDescent="0.2">
      <c r="B50" s="10">
        <f t="shared" si="1"/>
        <v>25</v>
      </c>
      <c r="C50" s="33" t="s">
        <v>85</v>
      </c>
      <c r="D50" s="33" t="s">
        <v>86</v>
      </c>
      <c r="E50" s="11" t="s">
        <v>207</v>
      </c>
      <c r="F50" s="34">
        <v>41715</v>
      </c>
      <c r="G50" s="12" t="s">
        <v>149</v>
      </c>
      <c r="H50" s="35" t="str">
        <f t="shared" si="0"/>
        <v>3700333385</v>
      </c>
      <c r="I50" s="13" t="s">
        <v>267</v>
      </c>
      <c r="J50" s="14">
        <v>5614400</v>
      </c>
      <c r="K50" s="14">
        <v>561440</v>
      </c>
      <c r="L50" s="115">
        <v>1</v>
      </c>
    </row>
    <row r="51" spans="2:12" ht="21.75" hidden="1" customHeight="1" x14ac:dyDescent="0.2">
      <c r="B51" s="10">
        <f t="shared" si="1"/>
        <v>26</v>
      </c>
      <c r="C51" s="33" t="s">
        <v>85</v>
      </c>
      <c r="D51" s="33" t="s">
        <v>86</v>
      </c>
      <c r="E51" s="11" t="s">
        <v>208</v>
      </c>
      <c r="F51" s="34">
        <v>41719</v>
      </c>
      <c r="G51" s="12" t="s">
        <v>140</v>
      </c>
      <c r="H51" s="35" t="str">
        <f t="shared" ref="H51:H114" si="2">IF(ISNA(VLOOKUP(G51,DSBR,2,0)),"",VLOOKUP(G51,DSBR,2,0))</f>
        <v>0305002280-001</v>
      </c>
      <c r="I51" s="13" t="s">
        <v>267</v>
      </c>
      <c r="J51" s="14">
        <v>28814400</v>
      </c>
      <c r="K51" s="14">
        <v>2881440</v>
      </c>
      <c r="L51" s="115">
        <v>1</v>
      </c>
    </row>
    <row r="52" spans="2:12" ht="21.75" hidden="1" customHeight="1" x14ac:dyDescent="0.2">
      <c r="B52" s="10">
        <f t="shared" si="1"/>
        <v>27</v>
      </c>
      <c r="C52" s="33" t="s">
        <v>85</v>
      </c>
      <c r="D52" s="33" t="s">
        <v>86</v>
      </c>
      <c r="E52" s="11" t="s">
        <v>209</v>
      </c>
      <c r="F52" s="34">
        <v>41719</v>
      </c>
      <c r="G52" s="12" t="s">
        <v>140</v>
      </c>
      <c r="H52" s="35" t="str">
        <f t="shared" si="2"/>
        <v>0305002280-001</v>
      </c>
      <c r="I52" s="13" t="s">
        <v>267</v>
      </c>
      <c r="J52" s="14">
        <v>24842000</v>
      </c>
      <c r="K52" s="14">
        <v>2484200</v>
      </c>
      <c r="L52" s="115">
        <v>1</v>
      </c>
    </row>
    <row r="53" spans="2:12" ht="21.75" hidden="1" customHeight="1" x14ac:dyDescent="0.2">
      <c r="B53" s="10">
        <f t="shared" si="1"/>
        <v>28</v>
      </c>
      <c r="C53" s="33" t="s">
        <v>85</v>
      </c>
      <c r="D53" s="33" t="s">
        <v>86</v>
      </c>
      <c r="E53" s="11" t="s">
        <v>123</v>
      </c>
      <c r="F53" s="34">
        <v>41720</v>
      </c>
      <c r="G53" s="12" t="s">
        <v>142</v>
      </c>
      <c r="H53" s="35" t="str">
        <f t="shared" si="2"/>
        <v>3702209047</v>
      </c>
      <c r="I53" s="13" t="s">
        <v>267</v>
      </c>
      <c r="J53" s="14">
        <v>5047900</v>
      </c>
      <c r="K53" s="14">
        <v>504790</v>
      </c>
      <c r="L53" s="115">
        <v>1</v>
      </c>
    </row>
    <row r="54" spans="2:12" ht="21.75" hidden="1" customHeight="1" x14ac:dyDescent="0.2">
      <c r="B54" s="10">
        <f t="shared" si="1"/>
        <v>29</v>
      </c>
      <c r="C54" s="33" t="s">
        <v>85</v>
      </c>
      <c r="D54" s="33" t="s">
        <v>86</v>
      </c>
      <c r="E54" s="11" t="s">
        <v>210</v>
      </c>
      <c r="F54" s="34">
        <v>41725</v>
      </c>
      <c r="G54" s="12" t="s">
        <v>140</v>
      </c>
      <c r="H54" s="35" t="str">
        <f t="shared" si="2"/>
        <v>0305002280-001</v>
      </c>
      <c r="I54" s="13" t="s">
        <v>267</v>
      </c>
      <c r="J54" s="14">
        <v>20049500</v>
      </c>
      <c r="K54" s="14">
        <v>2004950</v>
      </c>
      <c r="L54" s="115">
        <v>1</v>
      </c>
    </row>
    <row r="55" spans="2:12" ht="21.75" hidden="1" customHeight="1" x14ac:dyDescent="0.2">
      <c r="B55" s="10">
        <f t="shared" si="1"/>
        <v>30</v>
      </c>
      <c r="C55" s="33" t="s">
        <v>85</v>
      </c>
      <c r="D55" s="33" t="s">
        <v>86</v>
      </c>
      <c r="E55" s="11" t="s">
        <v>211</v>
      </c>
      <c r="F55" s="34">
        <v>41729</v>
      </c>
      <c r="G55" s="12" t="s">
        <v>140</v>
      </c>
      <c r="H55" s="35" t="str">
        <f t="shared" si="2"/>
        <v>0305002280-001</v>
      </c>
      <c r="I55" s="13" t="s">
        <v>267</v>
      </c>
      <c r="J55" s="14">
        <v>3617400</v>
      </c>
      <c r="K55" s="14">
        <v>361740</v>
      </c>
      <c r="L55" s="115">
        <v>1</v>
      </c>
    </row>
    <row r="56" spans="2:12" ht="21.75" customHeight="1" x14ac:dyDescent="0.2">
      <c r="B56" s="10">
        <f t="shared" si="1"/>
        <v>31</v>
      </c>
      <c r="C56" s="33" t="s">
        <v>85</v>
      </c>
      <c r="D56" s="33" t="s">
        <v>86</v>
      </c>
      <c r="E56" s="11" t="s">
        <v>212</v>
      </c>
      <c r="F56" s="34">
        <v>41734</v>
      </c>
      <c r="G56" s="12" t="s">
        <v>140</v>
      </c>
      <c r="H56" s="35" t="str">
        <f t="shared" si="2"/>
        <v>0305002280-001</v>
      </c>
      <c r="I56" s="13" t="s">
        <v>267</v>
      </c>
      <c r="J56" s="14">
        <v>17905400</v>
      </c>
      <c r="K56" s="14">
        <v>1790540</v>
      </c>
      <c r="L56" s="66">
        <v>2</v>
      </c>
    </row>
    <row r="57" spans="2:12" ht="21.75" customHeight="1" x14ac:dyDescent="0.2">
      <c r="B57" s="10">
        <f t="shared" si="1"/>
        <v>32</v>
      </c>
      <c r="C57" s="33" t="s">
        <v>85</v>
      </c>
      <c r="D57" s="33" t="s">
        <v>86</v>
      </c>
      <c r="E57" s="11" t="s">
        <v>124</v>
      </c>
      <c r="F57" s="34">
        <v>41734</v>
      </c>
      <c r="G57" s="12" t="s">
        <v>140</v>
      </c>
      <c r="H57" s="35" t="str">
        <f t="shared" si="2"/>
        <v>0305002280-001</v>
      </c>
      <c r="I57" s="13" t="s">
        <v>267</v>
      </c>
      <c r="J57" s="14">
        <v>17554701</v>
      </c>
      <c r="K57" s="14">
        <v>1755470</v>
      </c>
      <c r="L57" s="66">
        <v>2</v>
      </c>
    </row>
    <row r="58" spans="2:12" ht="21.75" customHeight="1" x14ac:dyDescent="0.2">
      <c r="B58" s="10">
        <f t="shared" si="1"/>
        <v>33</v>
      </c>
      <c r="C58" s="33" t="s">
        <v>85</v>
      </c>
      <c r="D58" s="33" t="s">
        <v>86</v>
      </c>
      <c r="E58" s="11" t="s">
        <v>89</v>
      </c>
      <c r="F58" s="34">
        <v>41739</v>
      </c>
      <c r="G58" s="12" t="s">
        <v>168</v>
      </c>
      <c r="H58" s="35" t="str">
        <f t="shared" si="2"/>
        <v>3702223034</v>
      </c>
      <c r="I58" s="13" t="s">
        <v>267</v>
      </c>
      <c r="J58" s="14">
        <v>1721100</v>
      </c>
      <c r="K58" s="14">
        <v>172110</v>
      </c>
      <c r="L58" s="66">
        <v>2</v>
      </c>
    </row>
    <row r="59" spans="2:12" ht="21.75" customHeight="1" x14ac:dyDescent="0.2">
      <c r="B59" s="10">
        <f t="shared" si="1"/>
        <v>34</v>
      </c>
      <c r="C59" s="33" t="s">
        <v>85</v>
      </c>
      <c r="D59" s="33" t="s">
        <v>86</v>
      </c>
      <c r="E59" s="11" t="s">
        <v>213</v>
      </c>
      <c r="F59" s="34">
        <v>41743</v>
      </c>
      <c r="G59" s="12" t="s">
        <v>140</v>
      </c>
      <c r="H59" s="35" t="str">
        <f t="shared" si="2"/>
        <v>0305002280-001</v>
      </c>
      <c r="I59" s="13" t="s">
        <v>267</v>
      </c>
      <c r="J59" s="14">
        <v>28814400</v>
      </c>
      <c r="K59" s="14">
        <v>2881440</v>
      </c>
      <c r="L59" s="66">
        <v>2</v>
      </c>
    </row>
    <row r="60" spans="2:12" ht="21.75" customHeight="1" x14ac:dyDescent="0.2">
      <c r="B60" s="10">
        <f t="shared" si="1"/>
        <v>35</v>
      </c>
      <c r="C60" s="33" t="s">
        <v>85</v>
      </c>
      <c r="D60" s="33" t="s">
        <v>86</v>
      </c>
      <c r="E60" s="11" t="s">
        <v>214</v>
      </c>
      <c r="F60" s="34">
        <v>41747</v>
      </c>
      <c r="G60" s="12" t="s">
        <v>142</v>
      </c>
      <c r="H60" s="35" t="str">
        <f t="shared" si="2"/>
        <v>3702209047</v>
      </c>
      <c r="I60" s="13" t="s">
        <v>267</v>
      </c>
      <c r="J60" s="14">
        <v>2067200</v>
      </c>
      <c r="K60" s="14">
        <v>206720</v>
      </c>
      <c r="L60" s="66">
        <v>2</v>
      </c>
    </row>
    <row r="61" spans="2:12" ht="21.75" customHeight="1" x14ac:dyDescent="0.2">
      <c r="B61" s="10">
        <f t="shared" si="1"/>
        <v>36</v>
      </c>
      <c r="C61" s="33" t="s">
        <v>85</v>
      </c>
      <c r="D61" s="33" t="s">
        <v>86</v>
      </c>
      <c r="E61" s="11" t="s">
        <v>215</v>
      </c>
      <c r="F61" s="34">
        <v>41748</v>
      </c>
      <c r="G61" s="12" t="s">
        <v>140</v>
      </c>
      <c r="H61" s="35" t="str">
        <f t="shared" si="2"/>
        <v>0305002280-001</v>
      </c>
      <c r="I61" s="13" t="s">
        <v>267</v>
      </c>
      <c r="J61" s="14">
        <v>24200000</v>
      </c>
      <c r="K61" s="14">
        <v>2420000</v>
      </c>
      <c r="L61" s="66">
        <v>2</v>
      </c>
    </row>
    <row r="62" spans="2:12" ht="21.75" customHeight="1" x14ac:dyDescent="0.2">
      <c r="B62" s="10">
        <f t="shared" si="1"/>
        <v>37</v>
      </c>
      <c r="C62" s="33" t="s">
        <v>85</v>
      </c>
      <c r="D62" s="33" t="s">
        <v>86</v>
      </c>
      <c r="E62" s="11" t="s">
        <v>216</v>
      </c>
      <c r="F62" s="34">
        <v>41772</v>
      </c>
      <c r="G62" s="12" t="s">
        <v>142</v>
      </c>
      <c r="H62" s="35" t="str">
        <f t="shared" si="2"/>
        <v>3702209047</v>
      </c>
      <c r="I62" s="13" t="s">
        <v>267</v>
      </c>
      <c r="J62" s="14">
        <v>3740000</v>
      </c>
      <c r="K62" s="14">
        <v>374000</v>
      </c>
      <c r="L62" s="66">
        <v>2</v>
      </c>
    </row>
    <row r="63" spans="2:12" ht="21.75" customHeight="1" x14ac:dyDescent="0.2">
      <c r="B63" s="10">
        <f t="shared" si="1"/>
        <v>38</v>
      </c>
      <c r="C63" s="33" t="s">
        <v>85</v>
      </c>
      <c r="D63" s="33" t="s">
        <v>86</v>
      </c>
      <c r="E63" s="11" t="s">
        <v>217</v>
      </c>
      <c r="F63" s="34">
        <v>41781</v>
      </c>
      <c r="G63" s="12" t="s">
        <v>170</v>
      </c>
      <c r="H63" s="35" t="str">
        <f t="shared" si="2"/>
        <v>0300105356</v>
      </c>
      <c r="I63" s="13" t="s">
        <v>267</v>
      </c>
      <c r="J63" s="14">
        <v>3150000</v>
      </c>
      <c r="K63" s="14">
        <v>315000</v>
      </c>
      <c r="L63" s="66">
        <v>2</v>
      </c>
    </row>
    <row r="64" spans="2:12" ht="21.75" customHeight="1" x14ac:dyDescent="0.2">
      <c r="B64" s="10">
        <f t="shared" si="1"/>
        <v>39</v>
      </c>
      <c r="C64" s="33" t="s">
        <v>85</v>
      </c>
      <c r="D64" s="33" t="s">
        <v>86</v>
      </c>
      <c r="E64" s="11" t="s">
        <v>125</v>
      </c>
      <c r="F64" s="34">
        <v>41781</v>
      </c>
      <c r="G64" s="12" t="s">
        <v>140</v>
      </c>
      <c r="H64" s="35" t="str">
        <f t="shared" si="2"/>
        <v>0305002280-001</v>
      </c>
      <c r="I64" s="13" t="s">
        <v>267</v>
      </c>
      <c r="J64" s="14">
        <v>10771000</v>
      </c>
      <c r="K64" s="14">
        <v>1077100</v>
      </c>
      <c r="L64" s="66">
        <v>2</v>
      </c>
    </row>
    <row r="65" spans="2:12" ht="21.75" customHeight="1" x14ac:dyDescent="0.2">
      <c r="B65" s="10">
        <f t="shared" si="1"/>
        <v>40</v>
      </c>
      <c r="C65" s="33" t="s">
        <v>85</v>
      </c>
      <c r="D65" s="33" t="s">
        <v>86</v>
      </c>
      <c r="E65" s="11" t="s">
        <v>218</v>
      </c>
      <c r="F65" s="34">
        <v>41786</v>
      </c>
      <c r="G65" s="12" t="s">
        <v>140</v>
      </c>
      <c r="H65" s="35" t="str">
        <f t="shared" si="2"/>
        <v>0305002280-001</v>
      </c>
      <c r="I65" s="13" t="s">
        <v>267</v>
      </c>
      <c r="J65" s="14">
        <v>808500</v>
      </c>
      <c r="K65" s="14">
        <v>80850</v>
      </c>
      <c r="L65" s="66">
        <v>2</v>
      </c>
    </row>
    <row r="66" spans="2:12" ht="21.75" customHeight="1" x14ac:dyDescent="0.2">
      <c r="B66" s="10">
        <f t="shared" si="1"/>
        <v>41</v>
      </c>
      <c r="C66" s="33" t="s">
        <v>85</v>
      </c>
      <c r="D66" s="33" t="s">
        <v>86</v>
      </c>
      <c r="E66" s="11" t="s">
        <v>126</v>
      </c>
      <c r="F66" s="34">
        <v>41787</v>
      </c>
      <c r="G66" s="12" t="s">
        <v>90</v>
      </c>
      <c r="H66" s="35" t="str">
        <f t="shared" si="2"/>
        <v>3700358798</v>
      </c>
      <c r="I66" s="13" t="s">
        <v>267</v>
      </c>
      <c r="J66" s="14">
        <v>968250</v>
      </c>
      <c r="K66" s="14">
        <v>96825</v>
      </c>
      <c r="L66" s="66">
        <v>2</v>
      </c>
    </row>
    <row r="67" spans="2:12" ht="21.75" customHeight="1" x14ac:dyDescent="0.2">
      <c r="B67" s="10">
        <f t="shared" si="1"/>
        <v>42</v>
      </c>
      <c r="C67" s="33" t="s">
        <v>85</v>
      </c>
      <c r="D67" s="33" t="s">
        <v>86</v>
      </c>
      <c r="E67" s="11" t="s">
        <v>127</v>
      </c>
      <c r="F67" s="34">
        <v>41793</v>
      </c>
      <c r="G67" s="12" t="s">
        <v>172</v>
      </c>
      <c r="H67" s="35" t="str">
        <f t="shared" si="2"/>
        <v>3701201729</v>
      </c>
      <c r="I67" s="13" t="s">
        <v>267</v>
      </c>
      <c r="J67" s="14">
        <v>5956600</v>
      </c>
      <c r="K67" s="14">
        <v>595660</v>
      </c>
      <c r="L67" s="66">
        <v>2</v>
      </c>
    </row>
    <row r="68" spans="2:12" ht="21.75" customHeight="1" x14ac:dyDescent="0.2">
      <c r="B68" s="10">
        <f t="shared" si="1"/>
        <v>43</v>
      </c>
      <c r="C68" s="33" t="s">
        <v>85</v>
      </c>
      <c r="D68" s="33" t="s">
        <v>86</v>
      </c>
      <c r="E68" s="11" t="s">
        <v>219</v>
      </c>
      <c r="F68" s="34">
        <v>41793</v>
      </c>
      <c r="G68" s="12" t="s">
        <v>179</v>
      </c>
      <c r="H68" s="35" t="str">
        <f t="shared" si="2"/>
        <v>3700339107</v>
      </c>
      <c r="I68" s="13" t="s">
        <v>269</v>
      </c>
      <c r="J68" s="14">
        <v>1455000</v>
      </c>
      <c r="K68" s="14">
        <v>145500</v>
      </c>
      <c r="L68" s="66">
        <v>2</v>
      </c>
    </row>
    <row r="69" spans="2:12" ht="21.75" customHeight="1" x14ac:dyDescent="0.2">
      <c r="B69" s="10">
        <f t="shared" si="1"/>
        <v>44</v>
      </c>
      <c r="C69" s="33" t="s">
        <v>85</v>
      </c>
      <c r="D69" s="33" t="s">
        <v>86</v>
      </c>
      <c r="E69" s="11" t="s">
        <v>220</v>
      </c>
      <c r="F69" s="34">
        <v>41797</v>
      </c>
      <c r="G69" s="12" t="s">
        <v>142</v>
      </c>
      <c r="H69" s="35" t="str">
        <f t="shared" si="2"/>
        <v>3702209047</v>
      </c>
      <c r="I69" s="13" t="s">
        <v>267</v>
      </c>
      <c r="J69" s="14">
        <v>1743200</v>
      </c>
      <c r="K69" s="14">
        <v>174320</v>
      </c>
      <c r="L69" s="66">
        <v>2</v>
      </c>
    </row>
    <row r="70" spans="2:12" ht="21.75" customHeight="1" x14ac:dyDescent="0.2">
      <c r="B70" s="10">
        <f t="shared" si="1"/>
        <v>45</v>
      </c>
      <c r="C70" s="33" t="s">
        <v>85</v>
      </c>
      <c r="D70" s="33" t="s">
        <v>86</v>
      </c>
      <c r="E70" s="11" t="s">
        <v>128</v>
      </c>
      <c r="F70" s="34">
        <v>41802</v>
      </c>
      <c r="G70" s="12" t="s">
        <v>142</v>
      </c>
      <c r="H70" s="35" t="str">
        <f t="shared" si="2"/>
        <v>3702209047</v>
      </c>
      <c r="I70" s="13" t="s">
        <v>267</v>
      </c>
      <c r="J70" s="14">
        <v>2346000</v>
      </c>
      <c r="K70" s="14">
        <v>234600</v>
      </c>
      <c r="L70" s="66">
        <v>2</v>
      </c>
    </row>
    <row r="71" spans="2:12" ht="21.75" customHeight="1" x14ac:dyDescent="0.2">
      <c r="B71" s="10">
        <f t="shared" si="1"/>
        <v>46</v>
      </c>
      <c r="C71" s="33" t="s">
        <v>85</v>
      </c>
      <c r="D71" s="33" t="s">
        <v>86</v>
      </c>
      <c r="E71" s="11" t="s">
        <v>129</v>
      </c>
      <c r="F71" s="34">
        <v>41807</v>
      </c>
      <c r="G71" s="12" t="s">
        <v>142</v>
      </c>
      <c r="H71" s="35" t="str">
        <f t="shared" si="2"/>
        <v>3702209047</v>
      </c>
      <c r="I71" s="13" t="s">
        <v>267</v>
      </c>
      <c r="J71" s="14">
        <v>2440800</v>
      </c>
      <c r="K71" s="14">
        <v>344080</v>
      </c>
      <c r="L71" s="66">
        <v>2</v>
      </c>
    </row>
    <row r="72" spans="2:12" ht="21.75" customHeight="1" x14ac:dyDescent="0.2">
      <c r="B72" s="10">
        <f t="shared" si="1"/>
        <v>47</v>
      </c>
      <c r="C72" s="33" t="s">
        <v>85</v>
      </c>
      <c r="D72" s="33" t="s">
        <v>86</v>
      </c>
      <c r="E72" s="11" t="s">
        <v>221</v>
      </c>
      <c r="F72" s="34">
        <v>41808</v>
      </c>
      <c r="G72" s="12" t="s">
        <v>173</v>
      </c>
      <c r="H72" s="35" t="str">
        <f t="shared" si="2"/>
        <v>0312319257</v>
      </c>
      <c r="I72" s="13" t="s">
        <v>267</v>
      </c>
      <c r="J72" s="14">
        <v>16000000</v>
      </c>
      <c r="K72" s="14">
        <v>1600000</v>
      </c>
      <c r="L72" s="66">
        <v>2</v>
      </c>
    </row>
    <row r="73" spans="2:12" ht="21.75" customHeight="1" x14ac:dyDescent="0.2">
      <c r="B73" s="10">
        <f t="shared" si="1"/>
        <v>48</v>
      </c>
      <c r="C73" s="33" t="s">
        <v>85</v>
      </c>
      <c r="D73" s="33" t="s">
        <v>86</v>
      </c>
      <c r="E73" s="11" t="s">
        <v>222</v>
      </c>
      <c r="F73" s="34">
        <v>41814</v>
      </c>
      <c r="G73" s="12" t="s">
        <v>173</v>
      </c>
      <c r="H73" s="35" t="str">
        <f t="shared" si="2"/>
        <v>0312319257</v>
      </c>
      <c r="I73" s="13" t="s">
        <v>267</v>
      </c>
      <c r="J73" s="14">
        <v>18000000</v>
      </c>
      <c r="K73" s="14">
        <v>1800000</v>
      </c>
      <c r="L73" s="66">
        <v>2</v>
      </c>
    </row>
    <row r="74" spans="2:12" ht="21.75" customHeight="1" x14ac:dyDescent="0.2">
      <c r="B74" s="10">
        <f t="shared" si="1"/>
        <v>49</v>
      </c>
      <c r="C74" s="33" t="s">
        <v>85</v>
      </c>
      <c r="D74" s="33" t="s">
        <v>86</v>
      </c>
      <c r="E74" s="11" t="s">
        <v>223</v>
      </c>
      <c r="F74" s="34">
        <v>41820</v>
      </c>
      <c r="G74" s="12" t="s">
        <v>140</v>
      </c>
      <c r="H74" s="35" t="str">
        <f t="shared" si="2"/>
        <v>0305002280-001</v>
      </c>
      <c r="I74" s="13" t="s">
        <v>267</v>
      </c>
      <c r="J74" s="14">
        <v>10215000</v>
      </c>
      <c r="K74" s="14">
        <v>1021500</v>
      </c>
      <c r="L74" s="66">
        <v>2</v>
      </c>
    </row>
    <row r="75" spans="2:12" ht="21.75" customHeight="1" x14ac:dyDescent="0.2">
      <c r="B75" s="10">
        <f t="shared" si="1"/>
        <v>50</v>
      </c>
      <c r="C75" s="33" t="s">
        <v>85</v>
      </c>
      <c r="D75" s="33" t="s">
        <v>86</v>
      </c>
      <c r="E75" s="11" t="s">
        <v>224</v>
      </c>
      <c r="F75" s="34">
        <v>41820</v>
      </c>
      <c r="G75" s="12" t="s">
        <v>173</v>
      </c>
      <c r="H75" s="35" t="str">
        <f t="shared" si="2"/>
        <v>0312319257</v>
      </c>
      <c r="I75" s="13" t="s">
        <v>267</v>
      </c>
      <c r="J75" s="14">
        <v>16000000</v>
      </c>
      <c r="K75" s="14">
        <v>1600000</v>
      </c>
      <c r="L75" s="66">
        <v>2</v>
      </c>
    </row>
    <row r="76" spans="2:12" ht="21.75" hidden="1" customHeight="1" x14ac:dyDescent="0.2">
      <c r="B76" s="10">
        <f t="shared" si="1"/>
        <v>51</v>
      </c>
      <c r="C76" s="33" t="s">
        <v>85</v>
      </c>
      <c r="D76" s="33" t="s">
        <v>86</v>
      </c>
      <c r="E76" s="11" t="s">
        <v>225</v>
      </c>
      <c r="F76" s="34">
        <v>41824</v>
      </c>
      <c r="G76" s="12" t="s">
        <v>175</v>
      </c>
      <c r="H76" s="35" t="str">
        <f t="shared" si="2"/>
        <v>0312675375</v>
      </c>
      <c r="I76" s="13" t="s">
        <v>267</v>
      </c>
      <c r="J76" s="14">
        <v>4466000</v>
      </c>
      <c r="K76" s="14">
        <v>446600</v>
      </c>
      <c r="L76" s="66">
        <v>3</v>
      </c>
    </row>
    <row r="77" spans="2:12" ht="21.75" hidden="1" customHeight="1" x14ac:dyDescent="0.2">
      <c r="B77" s="10">
        <f t="shared" si="1"/>
        <v>52</v>
      </c>
      <c r="C77" s="33" t="s">
        <v>85</v>
      </c>
      <c r="D77" s="33" t="s">
        <v>86</v>
      </c>
      <c r="E77" s="11" t="s">
        <v>226</v>
      </c>
      <c r="F77" s="34">
        <v>41828</v>
      </c>
      <c r="G77" s="12" t="s">
        <v>163</v>
      </c>
      <c r="H77" s="35" t="str">
        <f t="shared" si="2"/>
        <v>3700529186</v>
      </c>
      <c r="I77" s="13" t="s">
        <v>267</v>
      </c>
      <c r="J77" s="14">
        <v>13774500</v>
      </c>
      <c r="K77" s="14">
        <v>1377450</v>
      </c>
      <c r="L77" s="66">
        <v>3</v>
      </c>
    </row>
    <row r="78" spans="2:12" ht="21.75" hidden="1" customHeight="1" x14ac:dyDescent="0.2">
      <c r="B78" s="10">
        <f t="shared" si="1"/>
        <v>53</v>
      </c>
      <c r="C78" s="33" t="s">
        <v>85</v>
      </c>
      <c r="D78" s="33" t="s">
        <v>86</v>
      </c>
      <c r="E78" s="11" t="s">
        <v>227</v>
      </c>
      <c r="F78" s="34">
        <v>41838</v>
      </c>
      <c r="G78" s="12" t="s">
        <v>142</v>
      </c>
      <c r="H78" s="35" t="str">
        <f t="shared" si="2"/>
        <v>3702209047</v>
      </c>
      <c r="I78" s="13" t="s">
        <v>267</v>
      </c>
      <c r="J78" s="14">
        <v>3936000</v>
      </c>
      <c r="K78" s="14">
        <v>393600</v>
      </c>
      <c r="L78" s="66">
        <v>3</v>
      </c>
    </row>
    <row r="79" spans="2:12" ht="21.75" hidden="1" customHeight="1" x14ac:dyDescent="0.2">
      <c r="B79" s="10">
        <f t="shared" si="1"/>
        <v>54</v>
      </c>
      <c r="C79" s="33" t="s">
        <v>85</v>
      </c>
      <c r="D79" s="33" t="s">
        <v>86</v>
      </c>
      <c r="E79" s="11" t="s">
        <v>228</v>
      </c>
      <c r="F79" s="34">
        <v>41841</v>
      </c>
      <c r="G79" s="12" t="s">
        <v>163</v>
      </c>
      <c r="H79" s="35" t="str">
        <f t="shared" si="2"/>
        <v>3700529186</v>
      </c>
      <c r="I79" s="13" t="s">
        <v>267</v>
      </c>
      <c r="J79" s="14">
        <v>2100000</v>
      </c>
      <c r="K79" s="14">
        <v>210000</v>
      </c>
      <c r="L79" s="66">
        <v>3</v>
      </c>
    </row>
    <row r="80" spans="2:12" ht="21.75" hidden="1" customHeight="1" x14ac:dyDescent="0.2">
      <c r="B80" s="10">
        <f t="shared" si="1"/>
        <v>55</v>
      </c>
      <c r="C80" s="33" t="s">
        <v>85</v>
      </c>
      <c r="D80" s="33" t="s">
        <v>86</v>
      </c>
      <c r="E80" s="11" t="s">
        <v>229</v>
      </c>
      <c r="F80" s="34">
        <v>41851</v>
      </c>
      <c r="G80" s="12" t="s">
        <v>142</v>
      </c>
      <c r="H80" s="35" t="str">
        <f t="shared" si="2"/>
        <v>3702209047</v>
      </c>
      <c r="I80" s="13" t="s">
        <v>267</v>
      </c>
      <c r="J80" s="14">
        <v>3110000</v>
      </c>
      <c r="K80" s="14">
        <v>311000</v>
      </c>
      <c r="L80" s="66">
        <v>3</v>
      </c>
    </row>
    <row r="81" spans="2:12" ht="21.75" hidden="1" customHeight="1" x14ac:dyDescent="0.2">
      <c r="B81" s="10">
        <f t="shared" si="1"/>
        <v>56</v>
      </c>
      <c r="C81" s="33" t="s">
        <v>85</v>
      </c>
      <c r="D81" s="33" t="s">
        <v>86</v>
      </c>
      <c r="E81" s="11" t="s">
        <v>230</v>
      </c>
      <c r="F81" s="34">
        <v>41862</v>
      </c>
      <c r="G81" s="12" t="s">
        <v>163</v>
      </c>
      <c r="H81" s="35" t="str">
        <f t="shared" si="2"/>
        <v>3700529186</v>
      </c>
      <c r="I81" s="13" t="s">
        <v>267</v>
      </c>
      <c r="J81" s="14">
        <v>6450000</v>
      </c>
      <c r="K81" s="14">
        <v>645000</v>
      </c>
      <c r="L81" s="66">
        <v>3</v>
      </c>
    </row>
    <row r="82" spans="2:12" ht="21.75" hidden="1" customHeight="1" x14ac:dyDescent="0.2">
      <c r="B82" s="10">
        <f t="shared" si="1"/>
        <v>57</v>
      </c>
      <c r="C82" s="33" t="s">
        <v>85</v>
      </c>
      <c r="D82" s="33" t="s">
        <v>86</v>
      </c>
      <c r="E82" s="11" t="s">
        <v>231</v>
      </c>
      <c r="F82" s="34">
        <v>41864</v>
      </c>
      <c r="G82" s="12" t="s">
        <v>165</v>
      </c>
      <c r="H82" s="35" t="str">
        <f t="shared" si="2"/>
        <v>3701828703</v>
      </c>
      <c r="I82" s="13" t="s">
        <v>267</v>
      </c>
      <c r="J82" s="14">
        <v>3475000</v>
      </c>
      <c r="K82" s="14">
        <v>347500</v>
      </c>
      <c r="L82" s="66">
        <v>3</v>
      </c>
    </row>
    <row r="83" spans="2:12" ht="21.75" hidden="1" customHeight="1" x14ac:dyDescent="0.2">
      <c r="B83" s="10">
        <f t="shared" si="1"/>
        <v>58</v>
      </c>
      <c r="C83" s="33" t="s">
        <v>85</v>
      </c>
      <c r="D83" s="33" t="s">
        <v>86</v>
      </c>
      <c r="E83" s="11" t="s">
        <v>232</v>
      </c>
      <c r="F83" s="34">
        <v>41865</v>
      </c>
      <c r="G83" s="12" t="s">
        <v>142</v>
      </c>
      <c r="H83" s="35" t="str">
        <f t="shared" si="2"/>
        <v>3702209047</v>
      </c>
      <c r="I83" s="13" t="s">
        <v>267</v>
      </c>
      <c r="J83" s="14">
        <v>3400000</v>
      </c>
      <c r="K83" s="14">
        <v>340000</v>
      </c>
      <c r="L83" s="66">
        <v>3</v>
      </c>
    </row>
    <row r="84" spans="2:12" ht="21.75" hidden="1" customHeight="1" x14ac:dyDescent="0.2">
      <c r="B84" s="10">
        <f t="shared" si="1"/>
        <v>59</v>
      </c>
      <c r="C84" s="33" t="s">
        <v>85</v>
      </c>
      <c r="D84" s="33" t="s">
        <v>86</v>
      </c>
      <c r="E84" s="11" t="s">
        <v>130</v>
      </c>
      <c r="F84" s="34">
        <v>41869</v>
      </c>
      <c r="G84" s="12" t="s">
        <v>183</v>
      </c>
      <c r="H84" s="35" t="str">
        <f t="shared" si="2"/>
        <v>0310885779</v>
      </c>
      <c r="I84" s="13" t="s">
        <v>269</v>
      </c>
      <c r="J84" s="14">
        <v>2400000</v>
      </c>
      <c r="K84" s="14">
        <v>240000</v>
      </c>
      <c r="L84" s="66">
        <v>3</v>
      </c>
    </row>
    <row r="85" spans="2:12" ht="21.75" hidden="1" customHeight="1" x14ac:dyDescent="0.2">
      <c r="B85" s="10">
        <f t="shared" si="1"/>
        <v>60</v>
      </c>
      <c r="C85" s="33" t="s">
        <v>85</v>
      </c>
      <c r="D85" s="33" t="s">
        <v>86</v>
      </c>
      <c r="E85" s="11" t="s">
        <v>233</v>
      </c>
      <c r="F85" s="34">
        <v>41871</v>
      </c>
      <c r="G85" s="12" t="s">
        <v>163</v>
      </c>
      <c r="H85" s="35" t="str">
        <f t="shared" si="2"/>
        <v>3700529186</v>
      </c>
      <c r="I85" s="13" t="s">
        <v>267</v>
      </c>
      <c r="J85" s="14">
        <v>9750000</v>
      </c>
      <c r="K85" s="14">
        <v>975000</v>
      </c>
      <c r="L85" s="66">
        <v>3</v>
      </c>
    </row>
    <row r="86" spans="2:12" ht="21.75" hidden="1" customHeight="1" x14ac:dyDescent="0.2">
      <c r="B86" s="10">
        <f t="shared" si="1"/>
        <v>61</v>
      </c>
      <c r="C86" s="33" t="s">
        <v>85</v>
      </c>
      <c r="D86" s="33" t="s">
        <v>86</v>
      </c>
      <c r="E86" s="11" t="s">
        <v>234</v>
      </c>
      <c r="F86" s="34">
        <v>41873</v>
      </c>
      <c r="G86" s="12" t="s">
        <v>142</v>
      </c>
      <c r="H86" s="35" t="str">
        <f t="shared" si="2"/>
        <v>3702209047</v>
      </c>
      <c r="I86" s="13" t="s">
        <v>267</v>
      </c>
      <c r="J86" s="14">
        <v>3450000</v>
      </c>
      <c r="K86" s="14">
        <v>345000</v>
      </c>
      <c r="L86" s="66">
        <v>3</v>
      </c>
    </row>
    <row r="87" spans="2:12" ht="21.75" hidden="1" customHeight="1" x14ac:dyDescent="0.2">
      <c r="B87" s="10">
        <f t="shared" si="1"/>
        <v>62</v>
      </c>
      <c r="C87" s="33" t="s">
        <v>85</v>
      </c>
      <c r="D87" s="33" t="s">
        <v>86</v>
      </c>
      <c r="E87" s="11" t="s">
        <v>235</v>
      </c>
      <c r="F87" s="34">
        <v>41879</v>
      </c>
      <c r="G87" s="12" t="s">
        <v>163</v>
      </c>
      <c r="H87" s="35" t="str">
        <f t="shared" si="2"/>
        <v>3700529186</v>
      </c>
      <c r="I87" s="13" t="s">
        <v>267</v>
      </c>
      <c r="J87" s="14">
        <v>2250000</v>
      </c>
      <c r="K87" s="14">
        <v>225000</v>
      </c>
      <c r="L87" s="66">
        <v>3</v>
      </c>
    </row>
    <row r="88" spans="2:12" ht="21.75" hidden="1" customHeight="1" x14ac:dyDescent="0.2">
      <c r="B88" s="10">
        <f t="shared" si="1"/>
        <v>63</v>
      </c>
      <c r="C88" s="33" t="s">
        <v>85</v>
      </c>
      <c r="D88" s="33" t="s">
        <v>86</v>
      </c>
      <c r="E88" s="11" t="s">
        <v>236</v>
      </c>
      <c r="F88" s="34">
        <v>41879</v>
      </c>
      <c r="G88" s="12" t="s">
        <v>179</v>
      </c>
      <c r="H88" s="35" t="str">
        <f t="shared" si="2"/>
        <v>3700339107</v>
      </c>
      <c r="I88" s="13" t="s">
        <v>269</v>
      </c>
      <c r="J88" s="14">
        <v>8250000</v>
      </c>
      <c r="K88" s="14">
        <v>825000</v>
      </c>
      <c r="L88" s="66">
        <v>3</v>
      </c>
    </row>
    <row r="89" spans="2:12" ht="21.75" hidden="1" customHeight="1" x14ac:dyDescent="0.2">
      <c r="B89" s="10">
        <f t="shared" si="1"/>
        <v>64</v>
      </c>
      <c r="C89" s="33" t="s">
        <v>85</v>
      </c>
      <c r="D89" s="33" t="s">
        <v>86</v>
      </c>
      <c r="E89" s="11" t="s">
        <v>237</v>
      </c>
      <c r="F89" s="34">
        <v>41891</v>
      </c>
      <c r="G89" s="12" t="s">
        <v>163</v>
      </c>
      <c r="H89" s="35" t="str">
        <f t="shared" si="2"/>
        <v>3700529186</v>
      </c>
      <c r="I89" s="13" t="s">
        <v>267</v>
      </c>
      <c r="J89" s="14">
        <v>3000000</v>
      </c>
      <c r="K89" s="14">
        <v>300000</v>
      </c>
      <c r="L89" s="66">
        <v>3</v>
      </c>
    </row>
    <row r="90" spans="2:12" ht="21.75" hidden="1" customHeight="1" x14ac:dyDescent="0.2">
      <c r="B90" s="10">
        <f t="shared" si="1"/>
        <v>65</v>
      </c>
      <c r="C90" s="33" t="s">
        <v>85</v>
      </c>
      <c r="D90" s="33" t="s">
        <v>86</v>
      </c>
      <c r="E90" s="11" t="s">
        <v>238</v>
      </c>
      <c r="F90" s="34">
        <v>41900</v>
      </c>
      <c r="G90" s="12" t="s">
        <v>142</v>
      </c>
      <c r="H90" s="35" t="str">
        <f t="shared" si="2"/>
        <v>3702209047</v>
      </c>
      <c r="I90" s="13" t="s">
        <v>267</v>
      </c>
      <c r="J90" s="14">
        <v>2430000</v>
      </c>
      <c r="K90" s="14">
        <v>243000</v>
      </c>
      <c r="L90" s="66">
        <v>3</v>
      </c>
    </row>
    <row r="91" spans="2:12" ht="21.75" hidden="1" customHeight="1" x14ac:dyDescent="0.2">
      <c r="B91" s="10">
        <f t="shared" ref="B91:B123" si="3">IF(G91&lt;&gt;"",ROW()-25,"")</f>
        <v>66</v>
      </c>
      <c r="C91" s="33" t="s">
        <v>85</v>
      </c>
      <c r="D91" s="33" t="s">
        <v>86</v>
      </c>
      <c r="E91" s="11" t="s">
        <v>239</v>
      </c>
      <c r="F91" s="34">
        <v>41900</v>
      </c>
      <c r="G91" s="12" t="s">
        <v>140</v>
      </c>
      <c r="H91" s="35" t="str">
        <f t="shared" si="2"/>
        <v>0305002280-001</v>
      </c>
      <c r="I91" s="13" t="s">
        <v>267</v>
      </c>
      <c r="J91" s="14">
        <v>19776000</v>
      </c>
      <c r="K91" s="14">
        <v>1977600</v>
      </c>
      <c r="L91" s="66">
        <v>3</v>
      </c>
    </row>
    <row r="92" spans="2:12" ht="21.75" hidden="1" customHeight="1" x14ac:dyDescent="0.2">
      <c r="B92" s="10">
        <f t="shared" si="3"/>
        <v>67</v>
      </c>
      <c r="C92" s="33" t="s">
        <v>85</v>
      </c>
      <c r="D92" s="33" t="s">
        <v>86</v>
      </c>
      <c r="E92" s="11" t="s">
        <v>240</v>
      </c>
      <c r="F92" s="34">
        <v>41902</v>
      </c>
      <c r="G92" s="12" t="s">
        <v>140</v>
      </c>
      <c r="H92" s="35" t="str">
        <f t="shared" si="2"/>
        <v>0305002280-001</v>
      </c>
      <c r="I92" s="13" t="s">
        <v>267</v>
      </c>
      <c r="J92" s="14">
        <v>9344000</v>
      </c>
      <c r="K92" s="14">
        <v>934400</v>
      </c>
      <c r="L92" s="66">
        <v>3</v>
      </c>
    </row>
    <row r="93" spans="2:12" ht="21.75" hidden="1" customHeight="1" x14ac:dyDescent="0.2">
      <c r="B93" s="10">
        <f t="shared" si="3"/>
        <v>68</v>
      </c>
      <c r="C93" s="33" t="s">
        <v>85</v>
      </c>
      <c r="D93" s="33" t="s">
        <v>86</v>
      </c>
      <c r="E93" s="11" t="s">
        <v>241</v>
      </c>
      <c r="F93" s="34">
        <v>41903</v>
      </c>
      <c r="G93" s="12" t="s">
        <v>181</v>
      </c>
      <c r="H93" s="35" t="str">
        <f t="shared" si="2"/>
        <v>3603195428</v>
      </c>
      <c r="I93" s="13" t="s">
        <v>269</v>
      </c>
      <c r="J93" s="14">
        <v>3100000</v>
      </c>
      <c r="K93" s="14">
        <v>310000</v>
      </c>
      <c r="L93" s="66">
        <v>3</v>
      </c>
    </row>
    <row r="94" spans="2:12" ht="21.75" hidden="1" customHeight="1" x14ac:dyDescent="0.2">
      <c r="B94" s="10">
        <f t="shared" si="3"/>
        <v>69</v>
      </c>
      <c r="C94" s="33" t="s">
        <v>85</v>
      </c>
      <c r="D94" s="33" t="s">
        <v>86</v>
      </c>
      <c r="E94" s="11" t="s">
        <v>242</v>
      </c>
      <c r="F94" s="34">
        <v>41904</v>
      </c>
      <c r="G94" s="12" t="s">
        <v>177</v>
      </c>
      <c r="H94" s="35" t="str">
        <f t="shared" si="2"/>
        <v>3702196486</v>
      </c>
      <c r="I94" s="13" t="s">
        <v>267</v>
      </c>
      <c r="J94" s="14">
        <v>18060000</v>
      </c>
      <c r="K94" s="14">
        <v>1806000</v>
      </c>
      <c r="L94" s="66">
        <v>3</v>
      </c>
    </row>
    <row r="95" spans="2:12" ht="21.75" hidden="1" customHeight="1" x14ac:dyDescent="0.2">
      <c r="B95" s="10">
        <f t="shared" si="3"/>
        <v>70</v>
      </c>
      <c r="C95" s="33" t="s">
        <v>85</v>
      </c>
      <c r="D95" s="33" t="s">
        <v>86</v>
      </c>
      <c r="E95" s="11" t="s">
        <v>243</v>
      </c>
      <c r="F95" s="34">
        <v>41907</v>
      </c>
      <c r="G95" s="12" t="s">
        <v>177</v>
      </c>
      <c r="H95" s="35" t="str">
        <f t="shared" si="2"/>
        <v>3702196486</v>
      </c>
      <c r="I95" s="13" t="s">
        <v>267</v>
      </c>
      <c r="J95" s="14">
        <v>15520000</v>
      </c>
      <c r="K95" s="14">
        <v>1552000</v>
      </c>
      <c r="L95" s="66">
        <v>3</v>
      </c>
    </row>
    <row r="96" spans="2:12" ht="21.75" hidden="1" customHeight="1" x14ac:dyDescent="0.2">
      <c r="B96" s="10">
        <f t="shared" si="3"/>
        <v>71</v>
      </c>
      <c r="C96" s="33" t="s">
        <v>85</v>
      </c>
      <c r="D96" s="33" t="s">
        <v>86</v>
      </c>
      <c r="E96" s="11" t="s">
        <v>244</v>
      </c>
      <c r="F96" s="34">
        <v>41908</v>
      </c>
      <c r="G96" s="12" t="s">
        <v>177</v>
      </c>
      <c r="H96" s="35" t="str">
        <f t="shared" si="2"/>
        <v>3702196486</v>
      </c>
      <c r="I96" s="13" t="s">
        <v>267</v>
      </c>
      <c r="J96" s="14">
        <v>15450000</v>
      </c>
      <c r="K96" s="14">
        <v>1545000</v>
      </c>
      <c r="L96" s="66">
        <v>3</v>
      </c>
    </row>
    <row r="97" spans="2:12" ht="21.75" hidden="1" customHeight="1" x14ac:dyDescent="0.2">
      <c r="B97" s="10">
        <f t="shared" si="3"/>
        <v>72</v>
      </c>
      <c r="C97" s="33" t="s">
        <v>85</v>
      </c>
      <c r="D97" s="33" t="s">
        <v>86</v>
      </c>
      <c r="E97" s="11" t="s">
        <v>245</v>
      </c>
      <c r="F97" s="34">
        <v>41910</v>
      </c>
      <c r="G97" s="12" t="s">
        <v>177</v>
      </c>
      <c r="H97" s="35" t="str">
        <f t="shared" si="2"/>
        <v>3702196486</v>
      </c>
      <c r="I97" s="13" t="s">
        <v>267</v>
      </c>
      <c r="J97" s="14">
        <v>11600000</v>
      </c>
      <c r="K97" s="14">
        <v>1160000</v>
      </c>
      <c r="L97" s="66">
        <v>3</v>
      </c>
    </row>
    <row r="98" spans="2:12" ht="21.75" hidden="1" customHeight="1" x14ac:dyDescent="0.2">
      <c r="B98" s="10">
        <f t="shared" si="3"/>
        <v>73</v>
      </c>
      <c r="C98" s="33" t="s">
        <v>85</v>
      </c>
      <c r="D98" s="33" t="s">
        <v>86</v>
      </c>
      <c r="E98" s="11" t="s">
        <v>246</v>
      </c>
      <c r="F98" s="34">
        <v>41910</v>
      </c>
      <c r="G98" s="12" t="s">
        <v>179</v>
      </c>
      <c r="H98" s="35" t="str">
        <f t="shared" si="2"/>
        <v>3700339107</v>
      </c>
      <c r="I98" s="13" t="s">
        <v>269</v>
      </c>
      <c r="J98" s="14">
        <v>8300000</v>
      </c>
      <c r="K98" s="14">
        <v>830000</v>
      </c>
      <c r="L98" s="66">
        <v>3</v>
      </c>
    </row>
    <row r="99" spans="2:12" ht="21.75" hidden="1" customHeight="1" x14ac:dyDescent="0.2">
      <c r="B99" s="10">
        <f t="shared" si="3"/>
        <v>74</v>
      </c>
      <c r="C99" s="33" t="s">
        <v>85</v>
      </c>
      <c r="D99" s="33" t="s">
        <v>86</v>
      </c>
      <c r="E99" s="11" t="s">
        <v>120</v>
      </c>
      <c r="F99" s="34">
        <v>41915</v>
      </c>
      <c r="G99" s="12" t="s">
        <v>140</v>
      </c>
      <c r="H99" s="35" t="str">
        <f t="shared" si="2"/>
        <v>0305002280-001</v>
      </c>
      <c r="I99" s="13" t="s">
        <v>267</v>
      </c>
      <c r="J99" s="14">
        <v>17766000</v>
      </c>
      <c r="K99" s="14">
        <v>1776600</v>
      </c>
      <c r="L99" s="66">
        <v>4</v>
      </c>
    </row>
    <row r="100" spans="2:12" ht="21.75" hidden="1" customHeight="1" x14ac:dyDescent="0.2">
      <c r="B100" s="10">
        <f t="shared" si="3"/>
        <v>75</v>
      </c>
      <c r="C100" s="33" t="s">
        <v>85</v>
      </c>
      <c r="D100" s="33" t="s">
        <v>86</v>
      </c>
      <c r="E100" s="11" t="s">
        <v>247</v>
      </c>
      <c r="F100" s="34">
        <v>41920</v>
      </c>
      <c r="G100" s="12" t="s">
        <v>142</v>
      </c>
      <c r="H100" s="35" t="str">
        <f t="shared" si="2"/>
        <v>3702209047</v>
      </c>
      <c r="I100" s="13" t="s">
        <v>267</v>
      </c>
      <c r="J100" s="14">
        <v>3501100</v>
      </c>
      <c r="K100" s="14">
        <v>350110</v>
      </c>
      <c r="L100" s="66">
        <v>4</v>
      </c>
    </row>
    <row r="101" spans="2:12" ht="21.75" hidden="1" customHeight="1" x14ac:dyDescent="0.2">
      <c r="B101" s="10">
        <f t="shared" si="3"/>
        <v>76</v>
      </c>
      <c r="C101" s="33" t="s">
        <v>85</v>
      </c>
      <c r="D101" s="33" t="s">
        <v>86</v>
      </c>
      <c r="E101" s="11" t="s">
        <v>248</v>
      </c>
      <c r="F101" s="34">
        <v>41928</v>
      </c>
      <c r="G101" s="12" t="s">
        <v>140</v>
      </c>
      <c r="H101" s="35" t="str">
        <f t="shared" si="2"/>
        <v>0305002280-001</v>
      </c>
      <c r="I101" s="13" t="s">
        <v>267</v>
      </c>
      <c r="J101" s="14">
        <v>6440000</v>
      </c>
      <c r="K101" s="14">
        <v>644000</v>
      </c>
      <c r="L101" s="66">
        <v>4</v>
      </c>
    </row>
    <row r="102" spans="2:12" ht="21.75" hidden="1" customHeight="1" x14ac:dyDescent="0.2">
      <c r="B102" s="10">
        <f t="shared" si="3"/>
        <v>77</v>
      </c>
      <c r="C102" s="33" t="s">
        <v>85</v>
      </c>
      <c r="D102" s="33" t="s">
        <v>86</v>
      </c>
      <c r="E102" s="11" t="s">
        <v>249</v>
      </c>
      <c r="F102" s="34">
        <v>41928</v>
      </c>
      <c r="G102" s="12" t="s">
        <v>140</v>
      </c>
      <c r="H102" s="35" t="str">
        <f t="shared" si="2"/>
        <v>0305002280-001</v>
      </c>
      <c r="I102" s="13" t="s">
        <v>267</v>
      </c>
      <c r="J102" s="14">
        <v>11999000</v>
      </c>
      <c r="K102" s="14">
        <v>1199900</v>
      </c>
      <c r="L102" s="66">
        <v>4</v>
      </c>
    </row>
    <row r="103" spans="2:12" ht="21.75" hidden="1" customHeight="1" x14ac:dyDescent="0.2">
      <c r="B103" s="10">
        <f t="shared" si="3"/>
        <v>78</v>
      </c>
      <c r="C103" s="33" t="s">
        <v>85</v>
      </c>
      <c r="D103" s="33" t="s">
        <v>86</v>
      </c>
      <c r="E103" s="11" t="s">
        <v>250</v>
      </c>
      <c r="F103" s="34">
        <v>41944</v>
      </c>
      <c r="G103" s="12" t="s">
        <v>140</v>
      </c>
      <c r="H103" s="35" t="str">
        <f t="shared" si="2"/>
        <v>0305002280-001</v>
      </c>
      <c r="I103" s="13" t="s">
        <v>267</v>
      </c>
      <c r="J103" s="14">
        <v>18286600</v>
      </c>
      <c r="K103" s="14">
        <v>1828660</v>
      </c>
      <c r="L103" s="66">
        <v>4</v>
      </c>
    </row>
    <row r="104" spans="2:12" ht="21.75" hidden="1" customHeight="1" x14ac:dyDescent="0.2">
      <c r="B104" s="10">
        <f t="shared" si="3"/>
        <v>79</v>
      </c>
      <c r="C104" s="33" t="s">
        <v>85</v>
      </c>
      <c r="D104" s="33" t="s">
        <v>86</v>
      </c>
      <c r="E104" s="11" t="s">
        <v>251</v>
      </c>
      <c r="F104" s="34">
        <v>41946</v>
      </c>
      <c r="G104" s="12" t="s">
        <v>140</v>
      </c>
      <c r="H104" s="35" t="str">
        <f t="shared" si="2"/>
        <v>0305002280-001</v>
      </c>
      <c r="I104" s="13" t="s">
        <v>267</v>
      </c>
      <c r="J104" s="14">
        <v>6590000</v>
      </c>
      <c r="K104" s="14">
        <v>659000</v>
      </c>
      <c r="L104" s="66">
        <v>4</v>
      </c>
    </row>
    <row r="105" spans="2:12" ht="21.75" hidden="1" customHeight="1" x14ac:dyDescent="0.2">
      <c r="B105" s="10">
        <f t="shared" si="3"/>
        <v>80</v>
      </c>
      <c r="C105" s="33" t="s">
        <v>85</v>
      </c>
      <c r="D105" s="33" t="s">
        <v>86</v>
      </c>
      <c r="E105" s="11" t="s">
        <v>252</v>
      </c>
      <c r="F105" s="34">
        <v>41954</v>
      </c>
      <c r="G105" s="12" t="s">
        <v>163</v>
      </c>
      <c r="H105" s="35" t="str">
        <f t="shared" si="2"/>
        <v>3700529186</v>
      </c>
      <c r="I105" s="13" t="s">
        <v>267</v>
      </c>
      <c r="J105" s="14">
        <v>10500000</v>
      </c>
      <c r="K105" s="14">
        <v>1050000</v>
      </c>
      <c r="L105" s="66">
        <v>4</v>
      </c>
    </row>
    <row r="106" spans="2:12" ht="21.75" hidden="1" customHeight="1" x14ac:dyDescent="0.2">
      <c r="B106" s="10">
        <f t="shared" si="3"/>
        <v>81</v>
      </c>
      <c r="C106" s="33" t="s">
        <v>85</v>
      </c>
      <c r="D106" s="33" t="s">
        <v>86</v>
      </c>
      <c r="E106" s="11" t="s">
        <v>253</v>
      </c>
      <c r="F106" s="34">
        <v>41957</v>
      </c>
      <c r="G106" s="12" t="s">
        <v>142</v>
      </c>
      <c r="H106" s="35" t="str">
        <f t="shared" si="2"/>
        <v>3702209047</v>
      </c>
      <c r="I106" s="13" t="s">
        <v>267</v>
      </c>
      <c r="J106" s="14">
        <v>2040000</v>
      </c>
      <c r="K106" s="14">
        <v>204000</v>
      </c>
      <c r="L106" s="66">
        <v>4</v>
      </c>
    </row>
    <row r="107" spans="2:12" ht="21.75" hidden="1" customHeight="1" x14ac:dyDescent="0.2">
      <c r="B107" s="10">
        <f t="shared" si="3"/>
        <v>82</v>
      </c>
      <c r="C107" s="33" t="s">
        <v>85</v>
      </c>
      <c r="D107" s="33" t="s">
        <v>86</v>
      </c>
      <c r="E107" s="11" t="s">
        <v>254</v>
      </c>
      <c r="F107" s="34">
        <v>41958</v>
      </c>
      <c r="G107" s="12" t="s">
        <v>140</v>
      </c>
      <c r="H107" s="35" t="str">
        <f t="shared" si="2"/>
        <v>0305002280-001</v>
      </c>
      <c r="I107" s="13" t="s">
        <v>267</v>
      </c>
      <c r="J107" s="14">
        <v>1918800</v>
      </c>
      <c r="K107" s="14">
        <v>191880</v>
      </c>
      <c r="L107" s="66">
        <v>4</v>
      </c>
    </row>
    <row r="108" spans="2:12" ht="21.75" hidden="1" customHeight="1" x14ac:dyDescent="0.2">
      <c r="B108" s="10">
        <f t="shared" si="3"/>
        <v>83</v>
      </c>
      <c r="C108" s="33" t="s">
        <v>85</v>
      </c>
      <c r="D108" s="33" t="s">
        <v>86</v>
      </c>
      <c r="E108" s="11" t="s">
        <v>255</v>
      </c>
      <c r="F108" s="34">
        <v>41961</v>
      </c>
      <c r="G108" s="12" t="s">
        <v>163</v>
      </c>
      <c r="H108" s="35" t="str">
        <f t="shared" si="2"/>
        <v>3700529186</v>
      </c>
      <c r="I108" s="13" t="s">
        <v>267</v>
      </c>
      <c r="J108" s="14">
        <v>4479000</v>
      </c>
      <c r="K108" s="14">
        <v>447900</v>
      </c>
      <c r="L108" s="66">
        <v>4</v>
      </c>
    </row>
    <row r="109" spans="2:12" ht="21.75" hidden="1" customHeight="1" x14ac:dyDescent="0.2">
      <c r="B109" s="10">
        <f t="shared" si="3"/>
        <v>84</v>
      </c>
      <c r="C109" s="33" t="s">
        <v>85</v>
      </c>
      <c r="D109" s="33" t="s">
        <v>86</v>
      </c>
      <c r="E109" s="11" t="s">
        <v>256</v>
      </c>
      <c r="F109" s="34">
        <v>41963</v>
      </c>
      <c r="G109" s="12" t="s">
        <v>163</v>
      </c>
      <c r="H109" s="35" t="str">
        <f t="shared" si="2"/>
        <v>3700529186</v>
      </c>
      <c r="I109" s="13" t="s">
        <v>267</v>
      </c>
      <c r="J109" s="14">
        <v>3340000</v>
      </c>
      <c r="K109" s="14">
        <v>334000</v>
      </c>
      <c r="L109" s="66">
        <v>4</v>
      </c>
    </row>
    <row r="110" spans="2:12" ht="21.75" hidden="1" customHeight="1" x14ac:dyDescent="0.2">
      <c r="B110" s="10">
        <f t="shared" si="3"/>
        <v>85</v>
      </c>
      <c r="C110" s="33" t="s">
        <v>85</v>
      </c>
      <c r="D110" s="33" t="s">
        <v>86</v>
      </c>
      <c r="E110" s="11" t="s">
        <v>257</v>
      </c>
      <c r="F110" s="34">
        <v>41967</v>
      </c>
      <c r="G110" s="12" t="s">
        <v>140</v>
      </c>
      <c r="H110" s="35" t="str">
        <f t="shared" si="2"/>
        <v>0305002280-001</v>
      </c>
      <c r="I110" s="13" t="s">
        <v>267</v>
      </c>
      <c r="J110" s="14">
        <v>7203600</v>
      </c>
      <c r="K110" s="14">
        <v>720360</v>
      </c>
      <c r="L110" s="66">
        <v>4</v>
      </c>
    </row>
    <row r="111" spans="2:12" ht="21.75" hidden="1" customHeight="1" x14ac:dyDescent="0.2">
      <c r="B111" s="10">
        <f t="shared" si="3"/>
        <v>86</v>
      </c>
      <c r="C111" s="33" t="s">
        <v>85</v>
      </c>
      <c r="D111" s="33" t="s">
        <v>86</v>
      </c>
      <c r="E111" s="11" t="s">
        <v>133</v>
      </c>
      <c r="F111" s="34">
        <v>41971</v>
      </c>
      <c r="G111" s="12" t="s">
        <v>142</v>
      </c>
      <c r="H111" s="35" t="str">
        <f t="shared" si="2"/>
        <v>3702209047</v>
      </c>
      <c r="I111" s="13" t="s">
        <v>267</v>
      </c>
      <c r="J111" s="14">
        <v>1360000</v>
      </c>
      <c r="K111" s="14">
        <v>136000</v>
      </c>
      <c r="L111" s="66">
        <v>4</v>
      </c>
    </row>
    <row r="112" spans="2:12" ht="21.75" hidden="1" customHeight="1" x14ac:dyDescent="0.2">
      <c r="B112" s="10">
        <f t="shared" si="3"/>
        <v>87</v>
      </c>
      <c r="C112" s="33" t="s">
        <v>85</v>
      </c>
      <c r="D112" s="33" t="s">
        <v>86</v>
      </c>
      <c r="E112" s="11" t="s">
        <v>258</v>
      </c>
      <c r="F112" s="34">
        <v>41971</v>
      </c>
      <c r="G112" s="12" t="s">
        <v>179</v>
      </c>
      <c r="H112" s="35" t="str">
        <f t="shared" si="2"/>
        <v>3700339107</v>
      </c>
      <c r="I112" s="13" t="s">
        <v>269</v>
      </c>
      <c r="J112" s="14">
        <v>900000</v>
      </c>
      <c r="K112" s="14">
        <v>90000</v>
      </c>
      <c r="L112" s="66">
        <v>4</v>
      </c>
    </row>
    <row r="113" spans="2:12" ht="21.75" hidden="1" customHeight="1" x14ac:dyDescent="0.2">
      <c r="B113" s="10">
        <f t="shared" si="3"/>
        <v>88</v>
      </c>
      <c r="C113" s="33" t="s">
        <v>85</v>
      </c>
      <c r="D113" s="33" t="s">
        <v>86</v>
      </c>
      <c r="E113" s="11" t="s">
        <v>259</v>
      </c>
      <c r="F113" s="34">
        <v>41975</v>
      </c>
      <c r="G113" s="12" t="s">
        <v>140</v>
      </c>
      <c r="H113" s="35" t="str">
        <f t="shared" si="2"/>
        <v>0305002280-001</v>
      </c>
      <c r="I113" s="13" t="s">
        <v>267</v>
      </c>
      <c r="J113" s="14">
        <v>4727375</v>
      </c>
      <c r="K113" s="14">
        <v>472738</v>
      </c>
      <c r="L113" s="66">
        <v>4</v>
      </c>
    </row>
    <row r="114" spans="2:12" ht="21.75" hidden="1" customHeight="1" x14ac:dyDescent="0.2">
      <c r="B114" s="10">
        <f t="shared" si="3"/>
        <v>89</v>
      </c>
      <c r="C114" s="33" t="s">
        <v>85</v>
      </c>
      <c r="D114" s="33" t="s">
        <v>86</v>
      </c>
      <c r="E114" s="11" t="s">
        <v>260</v>
      </c>
      <c r="F114" s="34">
        <v>41977</v>
      </c>
      <c r="G114" s="12" t="s">
        <v>163</v>
      </c>
      <c r="H114" s="35" t="str">
        <f t="shared" si="2"/>
        <v>3700529186</v>
      </c>
      <c r="I114" s="13" t="s">
        <v>267</v>
      </c>
      <c r="J114" s="14">
        <v>7656000</v>
      </c>
      <c r="K114" s="14">
        <v>765600</v>
      </c>
      <c r="L114" s="66">
        <v>4</v>
      </c>
    </row>
    <row r="115" spans="2:12" ht="21.75" hidden="1" customHeight="1" x14ac:dyDescent="0.2">
      <c r="B115" s="10">
        <f t="shared" si="3"/>
        <v>90</v>
      </c>
      <c r="C115" s="33" t="s">
        <v>85</v>
      </c>
      <c r="D115" s="33" t="s">
        <v>86</v>
      </c>
      <c r="E115" s="11" t="s">
        <v>261</v>
      </c>
      <c r="F115" s="34">
        <v>41983</v>
      </c>
      <c r="G115" s="12" t="s">
        <v>163</v>
      </c>
      <c r="H115" s="35" t="str">
        <f t="shared" ref="H115:H121" si="4">IF(ISNA(VLOOKUP(G115,DSBR,2,0)),"",VLOOKUP(G115,DSBR,2,0))</f>
        <v>3700529186</v>
      </c>
      <c r="I115" s="13" t="s">
        <v>267</v>
      </c>
      <c r="J115" s="14">
        <v>3366000</v>
      </c>
      <c r="K115" s="14">
        <v>336600</v>
      </c>
      <c r="L115" s="66">
        <v>4</v>
      </c>
    </row>
    <row r="116" spans="2:12" ht="21.75" hidden="1" customHeight="1" x14ac:dyDescent="0.2">
      <c r="B116" s="10">
        <f t="shared" si="3"/>
        <v>91</v>
      </c>
      <c r="C116" s="33" t="s">
        <v>85</v>
      </c>
      <c r="D116" s="33" t="s">
        <v>86</v>
      </c>
      <c r="E116" s="11" t="s">
        <v>262</v>
      </c>
      <c r="F116" s="34">
        <v>41984</v>
      </c>
      <c r="G116" s="12" t="s">
        <v>142</v>
      </c>
      <c r="H116" s="35" t="str">
        <f t="shared" si="4"/>
        <v>3702209047</v>
      </c>
      <c r="I116" s="13" t="s">
        <v>267</v>
      </c>
      <c r="J116" s="14">
        <v>5672900</v>
      </c>
      <c r="K116" s="14">
        <v>567290</v>
      </c>
      <c r="L116" s="66">
        <v>4</v>
      </c>
    </row>
    <row r="117" spans="2:12" ht="21.75" hidden="1" customHeight="1" x14ac:dyDescent="0.2">
      <c r="B117" s="10">
        <f t="shared" si="3"/>
        <v>92</v>
      </c>
      <c r="C117" s="33" t="s">
        <v>85</v>
      </c>
      <c r="D117" s="33" t="s">
        <v>86</v>
      </c>
      <c r="E117" s="11" t="s">
        <v>131</v>
      </c>
      <c r="F117" s="34">
        <v>41990</v>
      </c>
      <c r="G117" s="12" t="s">
        <v>142</v>
      </c>
      <c r="H117" s="35" t="str">
        <f t="shared" si="4"/>
        <v>3702209047</v>
      </c>
      <c r="I117" s="13" t="s">
        <v>267</v>
      </c>
      <c r="J117" s="14">
        <v>2080800</v>
      </c>
      <c r="K117" s="14">
        <v>208080</v>
      </c>
      <c r="L117" s="66">
        <v>4</v>
      </c>
    </row>
    <row r="118" spans="2:12" ht="21.75" hidden="1" customHeight="1" x14ac:dyDescent="0.2">
      <c r="B118" s="10">
        <f t="shared" si="3"/>
        <v>93</v>
      </c>
      <c r="C118" s="33" t="s">
        <v>85</v>
      </c>
      <c r="D118" s="33" t="s">
        <v>86</v>
      </c>
      <c r="E118" s="11" t="s">
        <v>263</v>
      </c>
      <c r="F118" s="34">
        <v>41992</v>
      </c>
      <c r="G118" s="12" t="s">
        <v>163</v>
      </c>
      <c r="H118" s="35" t="str">
        <f t="shared" si="4"/>
        <v>3700529186</v>
      </c>
      <c r="I118" s="13" t="s">
        <v>267</v>
      </c>
      <c r="J118" s="14">
        <v>3831000</v>
      </c>
      <c r="K118" s="14">
        <v>383100</v>
      </c>
      <c r="L118" s="66">
        <v>4</v>
      </c>
    </row>
    <row r="119" spans="2:12" ht="21.75" hidden="1" customHeight="1" x14ac:dyDescent="0.2">
      <c r="B119" s="10">
        <f t="shared" si="3"/>
        <v>94</v>
      </c>
      <c r="C119" s="33" t="s">
        <v>85</v>
      </c>
      <c r="D119" s="33" t="s">
        <v>86</v>
      </c>
      <c r="E119" s="11" t="s">
        <v>264</v>
      </c>
      <c r="F119" s="34">
        <v>41993</v>
      </c>
      <c r="G119" s="12" t="s">
        <v>140</v>
      </c>
      <c r="H119" s="35" t="str">
        <f t="shared" si="4"/>
        <v>0305002280-001</v>
      </c>
      <c r="I119" s="13" t="s">
        <v>267</v>
      </c>
      <c r="J119" s="14">
        <v>7203600</v>
      </c>
      <c r="K119" s="14">
        <v>720360</v>
      </c>
      <c r="L119" s="66">
        <v>4</v>
      </c>
    </row>
    <row r="120" spans="2:12" ht="21.75" hidden="1" customHeight="1" x14ac:dyDescent="0.2">
      <c r="B120" s="10">
        <f t="shared" si="3"/>
        <v>95</v>
      </c>
      <c r="C120" s="33" t="s">
        <v>85</v>
      </c>
      <c r="D120" s="33" t="s">
        <v>86</v>
      </c>
      <c r="E120" s="11" t="s">
        <v>265</v>
      </c>
      <c r="F120" s="34">
        <v>42004</v>
      </c>
      <c r="G120" s="12" t="s">
        <v>140</v>
      </c>
      <c r="H120" s="35" t="str">
        <f t="shared" si="4"/>
        <v>0305002280-001</v>
      </c>
      <c r="I120" s="13" t="s">
        <v>267</v>
      </c>
      <c r="J120" s="14">
        <v>7203600</v>
      </c>
      <c r="K120" s="14">
        <v>720360</v>
      </c>
      <c r="L120" s="66">
        <v>4</v>
      </c>
    </row>
    <row r="121" spans="2:12" ht="21.75" hidden="1" customHeight="1" x14ac:dyDescent="0.2">
      <c r="B121" s="10">
        <f t="shared" si="3"/>
        <v>96</v>
      </c>
      <c r="C121" s="33" t="s">
        <v>85</v>
      </c>
      <c r="D121" s="33" t="s">
        <v>86</v>
      </c>
      <c r="E121" s="11" t="s">
        <v>266</v>
      </c>
      <c r="F121" s="34">
        <v>42004</v>
      </c>
      <c r="G121" s="12" t="s">
        <v>142</v>
      </c>
      <c r="H121" s="35" t="str">
        <f t="shared" si="4"/>
        <v>3702209047</v>
      </c>
      <c r="I121" s="13" t="s">
        <v>267</v>
      </c>
      <c r="J121" s="14">
        <v>3878800</v>
      </c>
      <c r="K121" s="14">
        <v>387880</v>
      </c>
      <c r="L121" s="66">
        <v>4</v>
      </c>
    </row>
    <row r="122" spans="2:12" ht="21.75" hidden="1" customHeight="1" x14ac:dyDescent="0.2">
      <c r="B122" s="10">
        <f t="shared" si="3"/>
        <v>97</v>
      </c>
      <c r="C122" s="33" t="s">
        <v>85</v>
      </c>
      <c r="D122" s="33" t="s">
        <v>86</v>
      </c>
      <c r="E122" s="11" t="s">
        <v>134</v>
      </c>
      <c r="F122" s="34">
        <v>42004</v>
      </c>
      <c r="G122" s="12" t="s">
        <v>179</v>
      </c>
      <c r="H122" s="35" t="str">
        <f t="shared" ref="H122" si="5">IF(ISNA(VLOOKUP(G122,DSBR,2,0)),"",VLOOKUP(G122,DSBR,2,0))</f>
        <v>3700339107</v>
      </c>
      <c r="I122" s="13" t="s">
        <v>269</v>
      </c>
      <c r="J122" s="14">
        <v>7500000</v>
      </c>
      <c r="K122" s="14">
        <v>750000</v>
      </c>
      <c r="L122" s="66">
        <v>4</v>
      </c>
    </row>
    <row r="123" spans="2:12" ht="21.75" hidden="1" customHeight="1" x14ac:dyDescent="0.2">
      <c r="B123" s="10" t="str">
        <f t="shared" si="3"/>
        <v/>
      </c>
      <c r="C123" s="33"/>
      <c r="D123" s="33"/>
      <c r="E123" s="11"/>
      <c r="F123" s="34"/>
      <c r="G123" s="12"/>
      <c r="H123" s="35"/>
      <c r="I123" s="13"/>
      <c r="J123" s="14"/>
      <c r="K123" s="14"/>
      <c r="L123" s="115"/>
    </row>
    <row r="124" spans="2:12" s="23" customFormat="1" ht="21.75" customHeight="1" x14ac:dyDescent="0.2">
      <c r="B124" s="29" t="s">
        <v>11</v>
      </c>
      <c r="C124" s="31"/>
      <c r="D124" s="31"/>
      <c r="E124" s="31"/>
      <c r="F124" s="31"/>
      <c r="G124" s="29"/>
      <c r="H124" s="36"/>
      <c r="I124" s="29"/>
      <c r="J124" s="30">
        <f>SUBTOTAL(9,J26:J123)</f>
        <v>185857151</v>
      </c>
      <c r="K124" s="30">
        <f>SUBTOTAL(9,K26:K123)</f>
        <v>18685715</v>
      </c>
      <c r="L124" s="116"/>
    </row>
    <row r="125" spans="2:12" ht="21.75" hidden="1" customHeight="1" x14ac:dyDescent="0.2"/>
    <row r="126" spans="2:12" ht="21.75" customHeight="1" x14ac:dyDescent="0.2">
      <c r="B126" s="135" t="s">
        <v>40</v>
      </c>
      <c r="C126" s="136"/>
      <c r="D126" s="136"/>
      <c r="E126" s="136"/>
      <c r="F126" s="136"/>
      <c r="G126" s="136"/>
      <c r="H126" s="136"/>
      <c r="I126" s="136"/>
      <c r="J126" s="21"/>
      <c r="K126" s="21"/>
      <c r="L126" s="26"/>
    </row>
    <row r="127" spans="2:12" ht="21.75" customHeight="1" x14ac:dyDescent="0.2">
      <c r="B127" s="9"/>
      <c r="C127" s="9"/>
      <c r="D127" s="9"/>
      <c r="E127" s="9"/>
      <c r="F127" s="6"/>
      <c r="G127" s="9"/>
      <c r="H127" s="3"/>
      <c r="I127" s="9"/>
      <c r="J127" s="8"/>
      <c r="K127" s="8"/>
      <c r="L127" s="9"/>
    </row>
    <row r="128" spans="2:12" s="23" customFormat="1" ht="21.75" customHeight="1" x14ac:dyDescent="0.2">
      <c r="B128" s="24" t="s">
        <v>11</v>
      </c>
      <c r="C128" s="24"/>
      <c r="D128" s="24"/>
      <c r="E128" s="24"/>
      <c r="F128" s="24"/>
      <c r="G128" s="24"/>
      <c r="H128" s="24"/>
      <c r="I128" s="24"/>
      <c r="J128" s="25"/>
      <c r="K128" s="25"/>
      <c r="L128" s="24"/>
    </row>
    <row r="129" spans="2:12" x14ac:dyDescent="0.2">
      <c r="B129" s="19"/>
      <c r="C129" s="19"/>
      <c r="D129" s="16"/>
      <c r="E129" s="16"/>
      <c r="F129" s="16" t="s">
        <v>332</v>
      </c>
      <c r="G129" s="16"/>
      <c r="H129" s="114">
        <f>J124</f>
        <v>185857151</v>
      </c>
      <c r="I129" s="16"/>
      <c r="L129" s="16"/>
    </row>
    <row r="130" spans="2:12" x14ac:dyDescent="0.2">
      <c r="B130" s="16"/>
      <c r="C130" s="16"/>
      <c r="D130" s="16"/>
      <c r="E130" s="16"/>
      <c r="F130" s="16" t="s">
        <v>333</v>
      </c>
      <c r="G130" s="16"/>
      <c r="H130" s="114">
        <f>K124</f>
        <v>18685715</v>
      </c>
      <c r="I130" s="16"/>
      <c r="L130" s="16"/>
    </row>
    <row r="131" spans="2:12" x14ac:dyDescent="0.2">
      <c r="B131" s="16"/>
      <c r="C131" s="16"/>
      <c r="D131" s="16"/>
      <c r="E131" s="16"/>
      <c r="G131" s="16"/>
      <c r="H131" s="16"/>
      <c r="I131" s="16"/>
      <c r="L131" s="16"/>
    </row>
    <row r="132" spans="2:12" x14ac:dyDescent="0.2">
      <c r="B132" s="32"/>
      <c r="C132" s="32"/>
      <c r="D132" s="16"/>
      <c r="E132" s="16"/>
      <c r="F132" s="16"/>
      <c r="G132" s="16"/>
      <c r="H132" s="16"/>
      <c r="I132" s="16"/>
      <c r="L132" s="16"/>
    </row>
    <row r="133" spans="2:12" x14ac:dyDescent="0.2">
      <c r="B133" s="32"/>
      <c r="C133" s="32"/>
      <c r="D133" s="16"/>
      <c r="E133" s="16"/>
      <c r="F133" s="16"/>
      <c r="G133" s="16"/>
      <c r="H133" s="16"/>
      <c r="I133" s="118" t="str">
        <f>"Bình Dương, "&amp;IF($N$14=1,"Ngày 31 Tháng 03  ",IF($N$14=2,"Ngày 30 Tháng 06  ",IF($N$14=3,"Ngày 30 Tháng 09  ",IF($N$14=4,"Ngày 31 Tháng 12  "))))&amp;"Năm  "&amp;YEAR(F122)</f>
        <v>Bình Dương, Ngày 30 Tháng 06  Năm  2014</v>
      </c>
    </row>
    <row r="134" spans="2:12" x14ac:dyDescent="0.2">
      <c r="B134" s="16"/>
      <c r="C134" s="16"/>
      <c r="D134" s="16"/>
      <c r="E134" s="16"/>
      <c r="F134" s="16"/>
      <c r="G134" s="16"/>
      <c r="H134" s="16"/>
      <c r="I134" s="118" t="s">
        <v>15</v>
      </c>
    </row>
    <row r="135" spans="2:12" x14ac:dyDescent="0.2">
      <c r="B135" s="16"/>
      <c r="C135" s="16"/>
      <c r="D135" s="16"/>
      <c r="E135" s="16"/>
      <c r="F135" s="16"/>
      <c r="G135" s="16"/>
      <c r="H135" s="16"/>
      <c r="I135" s="118" t="s">
        <v>16</v>
      </c>
    </row>
    <row r="136" spans="2:12" x14ac:dyDescent="0.2">
      <c r="B136" s="16"/>
      <c r="C136" s="16"/>
      <c r="D136" s="16"/>
      <c r="E136" s="16"/>
      <c r="F136" s="16"/>
      <c r="G136" s="16"/>
      <c r="H136" s="16"/>
      <c r="I136" s="118" t="s">
        <v>17</v>
      </c>
    </row>
    <row r="137" spans="2:12" x14ac:dyDescent="0.2">
      <c r="B137" s="16"/>
      <c r="C137" s="16"/>
      <c r="D137" s="16"/>
      <c r="E137" s="16"/>
      <c r="F137" s="16"/>
      <c r="G137" s="16"/>
      <c r="H137" s="16"/>
      <c r="I137" s="16"/>
      <c r="L137" s="16"/>
    </row>
  </sheetData>
  <autoFilter ref="A25:L123">
    <filterColumn colId="11">
      <filters>
        <filter val="2"/>
      </filters>
    </filterColumn>
  </autoFilter>
  <mergeCells count="17">
    <mergeCell ref="B4:L4"/>
    <mergeCell ref="B5:L5"/>
    <mergeCell ref="B6:L6"/>
    <mergeCell ref="B7:L7"/>
    <mergeCell ref="B16:I16"/>
    <mergeCell ref="B19:I19"/>
    <mergeCell ref="B22:I22"/>
    <mergeCell ref="B126:I126"/>
    <mergeCell ref="B11:L11"/>
    <mergeCell ref="B12:B14"/>
    <mergeCell ref="C12:F13"/>
    <mergeCell ref="G12:G14"/>
    <mergeCell ref="H12:H14"/>
    <mergeCell ref="I12:I14"/>
    <mergeCell ref="J12:J14"/>
    <mergeCell ref="K12:K14"/>
    <mergeCell ref="L12:L14"/>
  </mergeCells>
  <printOptions horizontalCentered="1"/>
  <pageMargins left="0" right="0" top="0" bottom="0" header="0.5" footer="0.5"/>
  <pageSetup scale="80" orientation="landscape" horizontalDpi="200" verticalDpi="20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S80"/>
  <sheetViews>
    <sheetView zoomScale="90" zoomScaleNormal="90" workbookViewId="0">
      <selection activeCell="R24" sqref="R24"/>
    </sheetView>
  </sheetViews>
  <sheetFormatPr defaultRowHeight="15" x14ac:dyDescent="0.25"/>
  <cols>
    <col min="1" max="1" width="3.42578125" style="1" customWidth="1"/>
    <col min="2" max="2" width="6" style="1" customWidth="1"/>
    <col min="3" max="3" width="7.140625" style="1" customWidth="1"/>
    <col min="4" max="14" width="9.140625" style="1"/>
    <col min="15" max="15" width="10.28515625" style="1" customWidth="1"/>
    <col min="16" max="16" width="10.85546875" style="1" customWidth="1"/>
    <col min="17" max="17" width="1.7109375" style="1" customWidth="1"/>
    <col min="18" max="18" width="45.28515625" style="1" customWidth="1"/>
    <col min="19" max="19" width="14.28515625" style="1" customWidth="1"/>
    <col min="20" max="16384" width="9.140625" style="1"/>
  </cols>
  <sheetData>
    <row r="1" spans="2:19" ht="15.75" thickBot="1" x14ac:dyDescent="0.3"/>
    <row r="2" spans="2:19" x14ac:dyDescent="0.25">
      <c r="B2" s="149" t="s">
        <v>32</v>
      </c>
      <c r="C2" s="150"/>
      <c r="D2" s="150"/>
      <c r="E2" s="150"/>
      <c r="F2" s="150"/>
      <c r="G2" s="150"/>
      <c r="H2" s="150"/>
      <c r="I2" s="150"/>
      <c r="J2" s="150"/>
      <c r="K2" s="150"/>
      <c r="L2" s="150"/>
      <c r="M2" s="150"/>
      <c r="N2" s="150"/>
      <c r="O2" s="150"/>
      <c r="P2" s="151"/>
      <c r="R2" s="12" t="s">
        <v>149</v>
      </c>
      <c r="S2" s="95" t="s">
        <v>150</v>
      </c>
    </row>
    <row r="3" spans="2:19" x14ac:dyDescent="0.25">
      <c r="B3" s="152" t="s">
        <v>33</v>
      </c>
      <c r="C3" s="153"/>
      <c r="D3" s="153"/>
      <c r="E3" s="153"/>
      <c r="F3" s="153"/>
      <c r="G3" s="153"/>
      <c r="H3" s="153"/>
      <c r="I3" s="153"/>
      <c r="J3" s="153"/>
      <c r="K3" s="153"/>
      <c r="L3" s="153"/>
      <c r="M3" s="153"/>
      <c r="N3" s="153"/>
      <c r="O3" s="153"/>
      <c r="P3" s="154"/>
      <c r="R3" s="12" t="s">
        <v>140</v>
      </c>
      <c r="S3" s="95" t="s">
        <v>141</v>
      </c>
    </row>
    <row r="4" spans="2:19" x14ac:dyDescent="0.25">
      <c r="B4" s="96"/>
      <c r="C4" s="146" t="s">
        <v>34</v>
      </c>
      <c r="D4" s="146"/>
      <c r="E4" s="146"/>
      <c r="F4" s="146"/>
      <c r="G4" s="146"/>
      <c r="H4" s="146"/>
      <c r="I4" s="146"/>
      <c r="J4" s="146"/>
      <c r="K4" s="146"/>
      <c r="L4" s="146"/>
      <c r="M4" s="146"/>
      <c r="N4" s="146"/>
      <c r="O4" s="146"/>
      <c r="P4" s="155"/>
      <c r="R4" s="12" t="s">
        <v>142</v>
      </c>
      <c r="S4" s="95" t="s">
        <v>143</v>
      </c>
    </row>
    <row r="5" spans="2:19" x14ac:dyDescent="0.25">
      <c r="B5" s="96"/>
      <c r="C5" s="146" t="s">
        <v>41</v>
      </c>
      <c r="D5" s="146"/>
      <c r="E5" s="146"/>
      <c r="F5" s="146"/>
      <c r="G5" s="146"/>
      <c r="H5" s="146"/>
      <c r="I5" s="146"/>
      <c r="J5" s="146"/>
      <c r="K5" s="146"/>
      <c r="L5" s="146"/>
      <c r="M5" s="146"/>
      <c r="N5" s="146"/>
      <c r="O5" s="146"/>
      <c r="P5" s="155"/>
      <c r="R5" s="12" t="s">
        <v>144</v>
      </c>
      <c r="S5" s="95" t="s">
        <v>145</v>
      </c>
    </row>
    <row r="6" spans="2:19" x14ac:dyDescent="0.25">
      <c r="B6" s="96"/>
      <c r="C6" s="97"/>
      <c r="D6" s="146" t="s">
        <v>10</v>
      </c>
      <c r="E6" s="147"/>
      <c r="F6" s="147"/>
      <c r="G6" s="147"/>
      <c r="H6" s="147"/>
      <c r="I6" s="147"/>
      <c r="J6" s="147"/>
      <c r="K6" s="147"/>
      <c r="L6" s="147"/>
      <c r="M6" s="147"/>
      <c r="N6" s="147"/>
      <c r="O6" s="147"/>
      <c r="P6" s="148"/>
      <c r="R6" s="12" t="s">
        <v>163</v>
      </c>
      <c r="S6" s="95" t="s">
        <v>164</v>
      </c>
    </row>
    <row r="7" spans="2:19" x14ac:dyDescent="0.25">
      <c r="B7" s="96"/>
      <c r="C7" s="97"/>
      <c r="D7" s="146" t="s">
        <v>12</v>
      </c>
      <c r="E7" s="147"/>
      <c r="F7" s="147"/>
      <c r="G7" s="147"/>
      <c r="H7" s="147"/>
      <c r="I7" s="147"/>
      <c r="J7" s="147"/>
      <c r="K7" s="147"/>
      <c r="L7" s="147"/>
      <c r="M7" s="147"/>
      <c r="N7" s="147"/>
      <c r="O7" s="147"/>
      <c r="P7" s="148"/>
      <c r="R7" s="12" t="s">
        <v>146</v>
      </c>
      <c r="S7" s="95" t="s">
        <v>147</v>
      </c>
    </row>
    <row r="8" spans="2:19" x14ac:dyDescent="0.25">
      <c r="B8" s="96"/>
      <c r="C8" s="97"/>
      <c r="D8" s="146" t="s">
        <v>13</v>
      </c>
      <c r="E8" s="147"/>
      <c r="F8" s="147"/>
      <c r="G8" s="147"/>
      <c r="H8" s="147"/>
      <c r="I8" s="147"/>
      <c r="J8" s="147"/>
      <c r="K8" s="147"/>
      <c r="L8" s="147"/>
      <c r="M8" s="147"/>
      <c r="N8" s="147"/>
      <c r="O8" s="147"/>
      <c r="P8" s="148"/>
      <c r="R8" s="12" t="s">
        <v>151</v>
      </c>
      <c r="S8" s="95" t="s">
        <v>152</v>
      </c>
    </row>
    <row r="9" spans="2:19" x14ac:dyDescent="0.25">
      <c r="B9" s="96"/>
      <c r="C9" s="97"/>
      <c r="D9" s="146" t="s">
        <v>14</v>
      </c>
      <c r="E9" s="147"/>
      <c r="F9" s="147"/>
      <c r="G9" s="147"/>
      <c r="H9" s="147"/>
      <c r="I9" s="147"/>
      <c r="J9" s="147"/>
      <c r="K9" s="147"/>
      <c r="L9" s="147"/>
      <c r="M9" s="147"/>
      <c r="N9" s="147"/>
      <c r="O9" s="147"/>
      <c r="P9" s="148"/>
      <c r="R9" s="12" t="s">
        <v>165</v>
      </c>
      <c r="S9" s="95" t="s">
        <v>148</v>
      </c>
    </row>
    <row r="10" spans="2:19" x14ac:dyDescent="0.25">
      <c r="B10" s="96"/>
      <c r="C10" s="97"/>
      <c r="D10" s="146" t="s">
        <v>40</v>
      </c>
      <c r="E10" s="147"/>
      <c r="F10" s="147"/>
      <c r="G10" s="147"/>
      <c r="H10" s="147"/>
      <c r="I10" s="147"/>
      <c r="J10" s="147"/>
      <c r="K10" s="147"/>
      <c r="L10" s="147"/>
      <c r="M10" s="147"/>
      <c r="N10" s="147"/>
      <c r="O10" s="147"/>
      <c r="P10" s="148"/>
      <c r="R10" s="12" t="s">
        <v>93</v>
      </c>
      <c r="S10" s="95" t="s">
        <v>94</v>
      </c>
    </row>
    <row r="11" spans="2:19" x14ac:dyDescent="0.25">
      <c r="B11" s="96"/>
      <c r="C11" s="146" t="s">
        <v>35</v>
      </c>
      <c r="D11" s="146"/>
      <c r="E11" s="146"/>
      <c r="F11" s="146"/>
      <c r="G11" s="146"/>
      <c r="H11" s="146"/>
      <c r="I11" s="146"/>
      <c r="J11" s="146"/>
      <c r="K11" s="146"/>
      <c r="L11" s="146"/>
      <c r="M11" s="146"/>
      <c r="N11" s="146"/>
      <c r="O11" s="146"/>
      <c r="P11" s="155"/>
      <c r="R11" s="12" t="s">
        <v>166</v>
      </c>
      <c r="S11" s="95" t="s">
        <v>167</v>
      </c>
    </row>
    <row r="12" spans="2:19" x14ac:dyDescent="0.25">
      <c r="B12" s="96"/>
      <c r="C12" s="146" t="s">
        <v>36</v>
      </c>
      <c r="D12" s="146"/>
      <c r="E12" s="146"/>
      <c r="F12" s="146"/>
      <c r="G12" s="146"/>
      <c r="H12" s="146"/>
      <c r="I12" s="146"/>
      <c r="J12" s="146"/>
      <c r="K12" s="146"/>
      <c r="L12" s="146"/>
      <c r="M12" s="146"/>
      <c r="N12" s="146"/>
      <c r="O12" s="146"/>
      <c r="P12" s="155"/>
      <c r="R12" s="12" t="s">
        <v>168</v>
      </c>
      <c r="S12" s="95" t="s">
        <v>169</v>
      </c>
    </row>
    <row r="13" spans="2:19" x14ac:dyDescent="0.25">
      <c r="B13" s="96"/>
      <c r="C13" s="97"/>
      <c r="D13" s="97"/>
      <c r="E13" s="97"/>
      <c r="F13" s="97"/>
      <c r="G13" s="97"/>
      <c r="H13" s="97"/>
      <c r="I13" s="97"/>
      <c r="J13" s="97"/>
      <c r="K13" s="97"/>
      <c r="L13" s="97"/>
      <c r="M13" s="97"/>
      <c r="N13" s="97"/>
      <c r="O13" s="97"/>
      <c r="P13" s="98"/>
      <c r="R13" s="12" t="s">
        <v>170</v>
      </c>
      <c r="S13" s="95" t="s">
        <v>171</v>
      </c>
    </row>
    <row r="14" spans="2:19" x14ac:dyDescent="0.25">
      <c r="B14" s="152" t="s">
        <v>37</v>
      </c>
      <c r="C14" s="153"/>
      <c r="D14" s="153"/>
      <c r="E14" s="153"/>
      <c r="F14" s="153"/>
      <c r="G14" s="153"/>
      <c r="H14" s="153"/>
      <c r="I14" s="153"/>
      <c r="J14" s="153"/>
      <c r="K14" s="153"/>
      <c r="L14" s="153"/>
      <c r="M14" s="153"/>
      <c r="N14" s="153"/>
      <c r="O14" s="153"/>
      <c r="P14" s="154"/>
      <c r="R14" s="12" t="s">
        <v>90</v>
      </c>
      <c r="S14" s="95" t="s">
        <v>91</v>
      </c>
    </row>
    <row r="15" spans="2:19" x14ac:dyDescent="0.25">
      <c r="B15" s="96"/>
      <c r="C15" s="146" t="s">
        <v>38</v>
      </c>
      <c r="D15" s="146"/>
      <c r="E15" s="146"/>
      <c r="F15" s="146"/>
      <c r="G15" s="146"/>
      <c r="H15" s="146"/>
      <c r="I15" s="146"/>
      <c r="J15" s="146"/>
      <c r="K15" s="146"/>
      <c r="L15" s="146"/>
      <c r="M15" s="146"/>
      <c r="N15" s="146"/>
      <c r="O15" s="146"/>
      <c r="P15" s="155"/>
      <c r="R15" s="12" t="s">
        <v>172</v>
      </c>
      <c r="S15" s="95" t="s">
        <v>92</v>
      </c>
    </row>
    <row r="16" spans="2:19" x14ac:dyDescent="0.25">
      <c r="B16" s="96"/>
      <c r="C16" s="99"/>
      <c r="D16" s="147" t="s">
        <v>42</v>
      </c>
      <c r="E16" s="147"/>
      <c r="F16" s="147"/>
      <c r="G16" s="147"/>
      <c r="H16" s="147"/>
      <c r="I16" s="147"/>
      <c r="J16" s="147"/>
      <c r="K16" s="147"/>
      <c r="L16" s="147"/>
      <c r="M16" s="147"/>
      <c r="N16" s="147"/>
      <c r="O16" s="147"/>
      <c r="P16" s="148"/>
      <c r="R16" s="12" t="s">
        <v>173</v>
      </c>
      <c r="S16" s="95" t="s">
        <v>174</v>
      </c>
    </row>
    <row r="17" spans="2:19" x14ac:dyDescent="0.25">
      <c r="B17" s="96"/>
      <c r="C17" s="99"/>
      <c r="D17" s="100" t="s">
        <v>47</v>
      </c>
      <c r="E17" s="100"/>
      <c r="F17" s="100"/>
      <c r="G17" s="100"/>
      <c r="H17" s="100"/>
      <c r="I17" s="100"/>
      <c r="J17" s="100"/>
      <c r="K17" s="100"/>
      <c r="L17" s="100"/>
      <c r="M17" s="100"/>
      <c r="N17" s="100"/>
      <c r="O17" s="100"/>
      <c r="P17" s="101"/>
      <c r="R17" s="12" t="s">
        <v>175</v>
      </c>
      <c r="S17" s="95" t="s">
        <v>176</v>
      </c>
    </row>
    <row r="18" spans="2:19" x14ac:dyDescent="0.25">
      <c r="B18" s="96"/>
      <c r="C18" s="97"/>
      <c r="D18" s="147" t="s">
        <v>48</v>
      </c>
      <c r="E18" s="147"/>
      <c r="F18" s="147"/>
      <c r="G18" s="147"/>
      <c r="H18" s="147"/>
      <c r="I18" s="147"/>
      <c r="J18" s="147"/>
      <c r="K18" s="147"/>
      <c r="L18" s="147"/>
      <c r="M18" s="147"/>
      <c r="N18" s="147"/>
      <c r="O18" s="147"/>
      <c r="P18" s="148"/>
      <c r="R18" s="12" t="s">
        <v>177</v>
      </c>
      <c r="S18" s="95" t="s">
        <v>178</v>
      </c>
    </row>
    <row r="19" spans="2:19" x14ac:dyDescent="0.25">
      <c r="B19" s="96"/>
      <c r="C19" s="97"/>
      <c r="D19" s="147" t="s">
        <v>49</v>
      </c>
      <c r="E19" s="147"/>
      <c r="F19" s="147"/>
      <c r="G19" s="147"/>
      <c r="H19" s="147"/>
      <c r="I19" s="147"/>
      <c r="J19" s="147"/>
      <c r="K19" s="147"/>
      <c r="L19" s="147"/>
      <c r="M19" s="147"/>
      <c r="N19" s="147"/>
      <c r="O19" s="147"/>
      <c r="P19" s="148"/>
      <c r="R19" s="12" t="s">
        <v>179</v>
      </c>
      <c r="S19" s="95" t="s">
        <v>180</v>
      </c>
    </row>
    <row r="20" spans="2:19" x14ac:dyDescent="0.25">
      <c r="B20" s="96"/>
      <c r="C20" s="97"/>
      <c r="D20" s="147" t="s">
        <v>50</v>
      </c>
      <c r="E20" s="147"/>
      <c r="F20" s="147"/>
      <c r="G20" s="147"/>
      <c r="H20" s="147"/>
      <c r="I20" s="147"/>
      <c r="J20" s="147"/>
      <c r="K20" s="147"/>
      <c r="L20" s="147"/>
      <c r="M20" s="147"/>
      <c r="N20" s="147"/>
      <c r="O20" s="147"/>
      <c r="P20" s="148"/>
      <c r="R20" s="12" t="s">
        <v>181</v>
      </c>
      <c r="S20" s="95" t="s">
        <v>182</v>
      </c>
    </row>
    <row r="21" spans="2:19" x14ac:dyDescent="0.25">
      <c r="B21" s="96"/>
      <c r="C21" s="97"/>
      <c r="D21" s="147" t="s">
        <v>51</v>
      </c>
      <c r="E21" s="147"/>
      <c r="F21" s="147"/>
      <c r="G21" s="147"/>
      <c r="H21" s="147"/>
      <c r="I21" s="147"/>
      <c r="J21" s="147"/>
      <c r="K21" s="147"/>
      <c r="L21" s="147"/>
      <c r="M21" s="147"/>
      <c r="N21" s="147"/>
      <c r="O21" s="147"/>
      <c r="P21" s="148"/>
      <c r="R21" s="12" t="s">
        <v>183</v>
      </c>
      <c r="S21" s="95" t="s">
        <v>184</v>
      </c>
    </row>
    <row r="22" spans="2:19" x14ac:dyDescent="0.25">
      <c r="B22" s="96"/>
      <c r="C22" s="97"/>
      <c r="D22" s="147" t="s">
        <v>52</v>
      </c>
      <c r="E22" s="147"/>
      <c r="F22" s="147"/>
      <c r="G22" s="147"/>
      <c r="H22" s="147"/>
      <c r="I22" s="147"/>
      <c r="J22" s="147"/>
      <c r="K22" s="147"/>
      <c r="L22" s="147"/>
      <c r="M22" s="147"/>
      <c r="N22" s="147"/>
      <c r="O22" s="147"/>
      <c r="P22" s="148"/>
      <c r="R22" s="12"/>
      <c r="S22" s="95"/>
    </row>
    <row r="23" spans="2:19" x14ac:dyDescent="0.25">
      <c r="B23" s="96"/>
      <c r="C23" s="97"/>
      <c r="D23" s="147" t="s">
        <v>53</v>
      </c>
      <c r="E23" s="147"/>
      <c r="F23" s="147"/>
      <c r="G23" s="147"/>
      <c r="H23" s="147"/>
      <c r="I23" s="147"/>
      <c r="J23" s="147"/>
      <c r="K23" s="147"/>
      <c r="L23" s="147"/>
      <c r="M23" s="147"/>
      <c r="N23" s="147"/>
      <c r="O23" s="147"/>
      <c r="P23" s="148"/>
      <c r="R23" s="12"/>
      <c r="S23" s="95"/>
    </row>
    <row r="24" spans="2:19" x14ac:dyDescent="0.25">
      <c r="B24" s="96"/>
      <c r="C24" s="97"/>
      <c r="D24" s="147" t="s">
        <v>54</v>
      </c>
      <c r="E24" s="147"/>
      <c r="F24" s="147"/>
      <c r="G24" s="147"/>
      <c r="H24" s="147"/>
      <c r="I24" s="147"/>
      <c r="J24" s="147"/>
      <c r="K24" s="147"/>
      <c r="L24" s="147"/>
      <c r="M24" s="147"/>
      <c r="N24" s="147"/>
      <c r="O24" s="147"/>
      <c r="P24" s="148"/>
      <c r="R24" s="12"/>
      <c r="S24" s="95"/>
    </row>
    <row r="25" spans="2:19" x14ac:dyDescent="0.25">
      <c r="B25" s="96"/>
      <c r="C25" s="97"/>
      <c r="D25" s="147" t="s">
        <v>55</v>
      </c>
      <c r="E25" s="147"/>
      <c r="F25" s="147"/>
      <c r="G25" s="147"/>
      <c r="H25" s="147"/>
      <c r="I25" s="147"/>
      <c r="J25" s="147"/>
      <c r="K25" s="147"/>
      <c r="L25" s="147"/>
      <c r="M25" s="147"/>
      <c r="N25" s="147"/>
      <c r="O25" s="147"/>
      <c r="P25" s="148"/>
      <c r="R25" s="12"/>
      <c r="S25" s="95"/>
    </row>
    <row r="26" spans="2:19" x14ac:dyDescent="0.25">
      <c r="B26" s="96"/>
      <c r="C26" s="97"/>
      <c r="D26" s="147" t="s">
        <v>56</v>
      </c>
      <c r="E26" s="147"/>
      <c r="F26" s="147"/>
      <c r="G26" s="147"/>
      <c r="H26" s="147"/>
      <c r="I26" s="147"/>
      <c r="J26" s="147"/>
      <c r="K26" s="147"/>
      <c r="L26" s="147"/>
      <c r="M26" s="147"/>
      <c r="N26" s="147"/>
      <c r="O26" s="147"/>
      <c r="P26" s="148"/>
      <c r="R26" s="12"/>
      <c r="S26" s="95"/>
    </row>
    <row r="27" spans="2:19" x14ac:dyDescent="0.25">
      <c r="B27" s="96"/>
      <c r="C27" s="97"/>
      <c r="D27" s="97"/>
      <c r="E27" s="97"/>
      <c r="F27" s="97"/>
      <c r="G27" s="97"/>
      <c r="H27" s="97"/>
      <c r="I27" s="97"/>
      <c r="J27" s="97"/>
      <c r="K27" s="97"/>
      <c r="L27" s="97"/>
      <c r="M27" s="97"/>
      <c r="N27" s="97"/>
      <c r="O27" s="97"/>
      <c r="P27" s="98"/>
      <c r="R27" s="12"/>
      <c r="S27" s="95"/>
    </row>
    <row r="28" spans="2:19" x14ac:dyDescent="0.25">
      <c r="B28" s="96"/>
      <c r="C28" s="146" t="s">
        <v>39</v>
      </c>
      <c r="D28" s="146"/>
      <c r="E28" s="146"/>
      <c r="F28" s="146"/>
      <c r="G28" s="146"/>
      <c r="H28" s="146"/>
      <c r="I28" s="146"/>
      <c r="J28" s="146"/>
      <c r="K28" s="146"/>
      <c r="L28" s="146"/>
      <c r="M28" s="146"/>
      <c r="N28" s="146"/>
      <c r="O28" s="146"/>
      <c r="P28" s="155"/>
      <c r="R28" s="12"/>
      <c r="S28" s="95"/>
    </row>
    <row r="29" spans="2:19" x14ac:dyDescent="0.25">
      <c r="B29" s="96"/>
      <c r="C29" s="97"/>
      <c r="D29" s="147" t="s">
        <v>60</v>
      </c>
      <c r="E29" s="147"/>
      <c r="F29" s="147"/>
      <c r="G29" s="147"/>
      <c r="H29" s="147"/>
      <c r="I29" s="147"/>
      <c r="J29" s="147"/>
      <c r="K29" s="147"/>
      <c r="L29" s="147"/>
      <c r="M29" s="147"/>
      <c r="N29" s="147"/>
      <c r="O29" s="147"/>
      <c r="P29" s="148"/>
      <c r="R29" s="12"/>
      <c r="S29" s="95"/>
    </row>
    <row r="30" spans="2:19" x14ac:dyDescent="0.25">
      <c r="B30" s="96"/>
      <c r="C30" s="97"/>
      <c r="D30" s="147" t="s">
        <v>45</v>
      </c>
      <c r="E30" s="147"/>
      <c r="F30" s="147"/>
      <c r="G30" s="147"/>
      <c r="H30" s="147"/>
      <c r="I30" s="147"/>
      <c r="J30" s="147"/>
      <c r="K30" s="147"/>
      <c r="L30" s="147"/>
      <c r="M30" s="147"/>
      <c r="N30" s="147"/>
      <c r="O30" s="147"/>
      <c r="P30" s="148"/>
      <c r="R30" s="12"/>
      <c r="S30" s="95"/>
    </row>
    <row r="31" spans="2:19" x14ac:dyDescent="0.25">
      <c r="B31" s="96"/>
      <c r="C31" s="97"/>
      <c r="D31" s="147" t="s">
        <v>57</v>
      </c>
      <c r="E31" s="147"/>
      <c r="F31" s="147"/>
      <c r="G31" s="147"/>
      <c r="H31" s="147"/>
      <c r="I31" s="147"/>
      <c r="J31" s="147"/>
      <c r="K31" s="147"/>
      <c r="L31" s="147"/>
      <c r="M31" s="147"/>
      <c r="N31" s="147"/>
      <c r="O31" s="147"/>
      <c r="P31" s="148"/>
      <c r="R31" s="12"/>
      <c r="S31" s="95"/>
    </row>
    <row r="32" spans="2:19" x14ac:dyDescent="0.25">
      <c r="B32" s="96"/>
      <c r="C32" s="97"/>
      <c r="D32" s="147" t="s">
        <v>61</v>
      </c>
      <c r="E32" s="147"/>
      <c r="F32" s="147"/>
      <c r="G32" s="147"/>
      <c r="H32" s="147"/>
      <c r="I32" s="147"/>
      <c r="J32" s="147"/>
      <c r="K32" s="147"/>
      <c r="L32" s="147"/>
      <c r="M32" s="147"/>
      <c r="N32" s="147"/>
      <c r="O32" s="147"/>
      <c r="P32" s="148"/>
      <c r="R32" s="12"/>
      <c r="S32" s="95"/>
    </row>
    <row r="33" spans="2:19" ht="24" customHeight="1" x14ac:dyDescent="0.25">
      <c r="B33" s="96"/>
      <c r="C33" s="97"/>
      <c r="D33" s="158" t="s">
        <v>58</v>
      </c>
      <c r="E33" s="158"/>
      <c r="F33" s="158"/>
      <c r="G33" s="158"/>
      <c r="H33" s="158"/>
      <c r="I33" s="158"/>
      <c r="J33" s="158"/>
      <c r="K33" s="158"/>
      <c r="L33" s="158"/>
      <c r="M33" s="158"/>
      <c r="N33" s="158"/>
      <c r="O33" s="158"/>
      <c r="P33" s="159"/>
      <c r="R33" s="12"/>
      <c r="S33" s="12"/>
    </row>
    <row r="34" spans="2:19" ht="15.75" thickBot="1" x14ac:dyDescent="0.3">
      <c r="B34" s="102"/>
      <c r="C34" s="103"/>
      <c r="D34" s="156" t="s">
        <v>59</v>
      </c>
      <c r="E34" s="156"/>
      <c r="F34" s="156"/>
      <c r="G34" s="156"/>
      <c r="H34" s="156"/>
      <c r="I34" s="156"/>
      <c r="J34" s="156"/>
      <c r="K34" s="156"/>
      <c r="L34" s="156"/>
      <c r="M34" s="156"/>
      <c r="N34" s="156"/>
      <c r="O34" s="156"/>
      <c r="P34" s="157"/>
      <c r="R34" s="12"/>
      <c r="S34" s="12"/>
    </row>
    <row r="35" spans="2:19" x14ac:dyDescent="0.25">
      <c r="R35" s="12"/>
      <c r="S35" s="12"/>
    </row>
    <row r="36" spans="2:19" x14ac:dyDescent="0.25">
      <c r="R36" s="12"/>
      <c r="S36" s="12"/>
    </row>
    <row r="37" spans="2:19" x14ac:dyDescent="0.25">
      <c r="R37" s="12"/>
      <c r="S37" s="12"/>
    </row>
    <row r="38" spans="2:19" ht="12.75" customHeight="1" x14ac:dyDescent="0.25">
      <c r="D38" s="104"/>
      <c r="E38" s="104"/>
      <c r="F38" s="104"/>
      <c r="G38" s="104"/>
      <c r="H38" s="104"/>
      <c r="I38" s="104"/>
      <c r="J38" s="104"/>
      <c r="K38" s="104"/>
      <c r="L38" s="104"/>
      <c r="M38" s="104"/>
      <c r="N38" s="104"/>
      <c r="R38" s="12"/>
      <c r="S38" s="12"/>
    </row>
    <row r="39" spans="2:19" x14ac:dyDescent="0.25">
      <c r="D39" s="104"/>
      <c r="E39" s="104"/>
      <c r="F39" s="104"/>
      <c r="G39" s="104"/>
      <c r="H39" s="104"/>
      <c r="I39" s="104"/>
      <c r="J39" s="104"/>
      <c r="K39" s="104"/>
      <c r="L39" s="104"/>
      <c r="M39" s="104"/>
      <c r="N39" s="104"/>
      <c r="R39" s="12"/>
      <c r="S39" s="12"/>
    </row>
    <row r="40" spans="2:19" x14ac:dyDescent="0.25">
      <c r="D40" s="104"/>
      <c r="E40" s="104"/>
      <c r="F40" s="104"/>
      <c r="G40" s="104"/>
      <c r="H40" s="104"/>
      <c r="I40" s="104"/>
      <c r="J40" s="104"/>
      <c r="K40" s="104"/>
      <c r="L40" s="104"/>
      <c r="M40" s="104"/>
      <c r="N40" s="104"/>
      <c r="R40" s="12"/>
      <c r="S40" s="12"/>
    </row>
    <row r="41" spans="2:19" x14ac:dyDescent="0.25">
      <c r="D41" s="104"/>
      <c r="E41" s="104"/>
      <c r="F41" s="104"/>
      <c r="G41" s="104"/>
      <c r="H41" s="104"/>
      <c r="I41" s="104"/>
      <c r="J41" s="104"/>
      <c r="K41" s="104"/>
      <c r="L41" s="104"/>
      <c r="M41" s="104"/>
      <c r="N41" s="104"/>
      <c r="R41" s="12"/>
      <c r="S41" s="12"/>
    </row>
    <row r="42" spans="2:19" x14ac:dyDescent="0.25">
      <c r="D42" s="104"/>
      <c r="E42" s="104"/>
      <c r="F42" s="104"/>
      <c r="G42" s="104"/>
      <c r="H42" s="104"/>
      <c r="I42" s="104"/>
      <c r="J42" s="104"/>
      <c r="K42" s="104"/>
      <c r="L42" s="104"/>
      <c r="M42" s="104"/>
      <c r="N42" s="104"/>
      <c r="R42" s="12"/>
      <c r="S42" s="12"/>
    </row>
    <row r="43" spans="2:19" x14ac:dyDescent="0.25">
      <c r="D43" s="104"/>
      <c r="E43" s="104"/>
      <c r="F43" s="104"/>
      <c r="G43" s="104"/>
      <c r="H43" s="104"/>
      <c r="I43" s="104"/>
      <c r="J43" s="104"/>
      <c r="K43" s="104"/>
      <c r="L43" s="104"/>
      <c r="M43" s="104"/>
      <c r="N43" s="104"/>
      <c r="R43" s="12"/>
      <c r="S43" s="12"/>
    </row>
    <row r="44" spans="2:19" x14ac:dyDescent="0.25">
      <c r="D44" s="104"/>
      <c r="E44" s="104"/>
      <c r="F44" s="104"/>
      <c r="G44" s="104"/>
      <c r="H44" s="104"/>
      <c r="I44" s="104"/>
      <c r="J44" s="104"/>
      <c r="K44" s="104"/>
      <c r="L44" s="104"/>
      <c r="M44" s="104"/>
      <c r="N44" s="104"/>
      <c r="R44" s="12"/>
      <c r="S44" s="12"/>
    </row>
    <row r="45" spans="2:19" x14ac:dyDescent="0.25">
      <c r="D45" s="104"/>
      <c r="E45" s="104"/>
      <c r="F45" s="104"/>
      <c r="G45" s="104"/>
      <c r="H45" s="104"/>
      <c r="I45" s="104"/>
      <c r="J45" s="104"/>
      <c r="K45" s="104"/>
      <c r="L45" s="104"/>
      <c r="M45" s="104"/>
      <c r="N45" s="104"/>
      <c r="R45" s="12"/>
      <c r="S45" s="12"/>
    </row>
    <row r="46" spans="2:19" x14ac:dyDescent="0.25">
      <c r="D46" s="104"/>
      <c r="E46" s="104"/>
      <c r="F46" s="104"/>
      <c r="G46" s="104"/>
      <c r="H46" s="104"/>
      <c r="I46" s="104"/>
      <c r="J46" s="104"/>
      <c r="K46" s="104"/>
      <c r="L46" s="104"/>
      <c r="M46" s="104"/>
      <c r="N46" s="104"/>
      <c r="R46" s="12"/>
      <c r="S46" s="12"/>
    </row>
    <row r="47" spans="2:19" x14ac:dyDescent="0.25">
      <c r="D47" s="104"/>
      <c r="E47" s="104"/>
      <c r="F47" s="104"/>
      <c r="G47" s="104"/>
      <c r="H47" s="104"/>
      <c r="I47" s="104"/>
      <c r="J47" s="104"/>
      <c r="K47" s="104"/>
      <c r="L47" s="104"/>
      <c r="M47" s="104"/>
      <c r="N47" s="104"/>
      <c r="R47" s="12"/>
      <c r="S47" s="12"/>
    </row>
    <row r="48" spans="2:19" x14ac:dyDescent="0.25">
      <c r="D48" s="104"/>
      <c r="E48" s="104"/>
      <c r="F48" s="104"/>
      <c r="G48" s="104"/>
      <c r="H48" s="104"/>
      <c r="I48" s="104"/>
      <c r="J48" s="104"/>
      <c r="K48" s="104"/>
      <c r="L48" s="104"/>
      <c r="M48" s="104"/>
      <c r="N48" s="104"/>
      <c r="R48" s="12"/>
      <c r="S48" s="12"/>
    </row>
    <row r="49" spans="4:19" x14ac:dyDescent="0.25">
      <c r="D49" s="104"/>
      <c r="E49" s="104"/>
      <c r="F49" s="104"/>
      <c r="G49" s="104"/>
      <c r="H49" s="104"/>
      <c r="I49" s="104"/>
      <c r="J49" s="104"/>
      <c r="K49" s="104"/>
      <c r="L49" s="104"/>
      <c r="M49" s="104"/>
      <c r="N49" s="104"/>
      <c r="R49" s="12"/>
      <c r="S49" s="12"/>
    </row>
    <row r="50" spans="4:19" x14ac:dyDescent="0.25">
      <c r="D50" s="104"/>
      <c r="E50" s="104"/>
      <c r="F50" s="104"/>
      <c r="G50" s="104"/>
      <c r="H50" s="104"/>
      <c r="I50" s="104"/>
      <c r="J50" s="104"/>
      <c r="K50" s="104"/>
      <c r="L50" s="104"/>
      <c r="M50" s="104"/>
      <c r="N50" s="104"/>
      <c r="R50" s="12"/>
      <c r="S50" s="12"/>
    </row>
    <row r="51" spans="4:19" x14ac:dyDescent="0.25">
      <c r="D51" s="104"/>
      <c r="E51" s="104"/>
      <c r="F51" s="104"/>
      <c r="G51" s="104"/>
      <c r="H51" s="104"/>
      <c r="I51" s="104"/>
      <c r="J51" s="104"/>
      <c r="K51" s="104"/>
      <c r="L51" s="104"/>
      <c r="M51" s="104"/>
      <c r="N51" s="104"/>
      <c r="R51" s="12"/>
      <c r="S51" s="12"/>
    </row>
    <row r="52" spans="4:19" x14ac:dyDescent="0.25">
      <c r="D52" s="104"/>
      <c r="E52" s="104"/>
      <c r="F52" s="104"/>
      <c r="G52" s="104"/>
      <c r="H52" s="104"/>
      <c r="I52" s="104"/>
      <c r="J52" s="104"/>
      <c r="K52" s="104"/>
      <c r="L52" s="104"/>
      <c r="M52" s="104"/>
      <c r="N52" s="104"/>
      <c r="R52" s="12"/>
      <c r="S52" s="12"/>
    </row>
    <row r="53" spans="4:19" x14ac:dyDescent="0.25">
      <c r="D53" s="104"/>
      <c r="E53" s="104"/>
      <c r="F53" s="104"/>
      <c r="G53" s="104"/>
      <c r="H53" s="104"/>
      <c r="I53" s="104"/>
      <c r="J53" s="104"/>
      <c r="K53" s="104"/>
      <c r="L53" s="104"/>
      <c r="M53" s="104"/>
      <c r="N53" s="104"/>
      <c r="R53" s="12"/>
      <c r="S53" s="12"/>
    </row>
    <row r="54" spans="4:19" x14ac:dyDescent="0.25">
      <c r="D54" s="104"/>
      <c r="E54" s="104"/>
      <c r="F54" s="104"/>
      <c r="G54" s="104"/>
      <c r="H54" s="104"/>
      <c r="I54" s="104"/>
      <c r="J54" s="104"/>
      <c r="K54" s="104"/>
      <c r="L54" s="104"/>
      <c r="M54" s="104"/>
      <c r="N54" s="104"/>
      <c r="R54" s="12"/>
      <c r="S54" s="12"/>
    </row>
    <row r="55" spans="4:19" x14ac:dyDescent="0.25">
      <c r="D55" s="104"/>
      <c r="E55" s="104"/>
      <c r="F55" s="104"/>
      <c r="G55" s="104"/>
      <c r="H55" s="104"/>
      <c r="I55" s="104"/>
      <c r="J55" s="104"/>
      <c r="K55" s="104"/>
      <c r="L55" s="104"/>
      <c r="M55" s="104"/>
      <c r="N55" s="104"/>
      <c r="R55" s="12"/>
      <c r="S55" s="12"/>
    </row>
    <row r="56" spans="4:19" x14ac:dyDescent="0.25">
      <c r="D56" s="104"/>
      <c r="E56" s="104"/>
      <c r="F56" s="104"/>
      <c r="G56" s="104"/>
      <c r="H56" s="104"/>
      <c r="I56" s="104"/>
      <c r="J56" s="104"/>
      <c r="K56" s="104"/>
      <c r="L56" s="104"/>
      <c r="M56" s="104"/>
      <c r="N56" s="104"/>
      <c r="R56" s="12"/>
      <c r="S56" s="12"/>
    </row>
    <row r="57" spans="4:19" x14ac:dyDescent="0.25">
      <c r="D57" s="104"/>
      <c r="E57" s="104"/>
      <c r="F57" s="104"/>
      <c r="G57" s="104"/>
      <c r="H57" s="104"/>
      <c r="I57" s="104"/>
      <c r="J57" s="104"/>
      <c r="K57" s="104"/>
      <c r="L57" s="104"/>
      <c r="M57" s="104"/>
      <c r="N57" s="104"/>
      <c r="R57" s="12"/>
      <c r="S57" s="12"/>
    </row>
    <row r="58" spans="4:19" x14ac:dyDescent="0.25">
      <c r="D58" s="104"/>
      <c r="E58" s="104"/>
      <c r="F58" s="104"/>
      <c r="G58" s="104"/>
      <c r="H58" s="104"/>
      <c r="I58" s="104"/>
      <c r="J58" s="104"/>
      <c r="K58" s="104"/>
      <c r="L58" s="104"/>
      <c r="M58" s="104"/>
      <c r="N58" s="104"/>
      <c r="R58" s="12"/>
      <c r="S58" s="12"/>
    </row>
    <row r="59" spans="4:19" x14ac:dyDescent="0.25">
      <c r="D59" s="104"/>
      <c r="E59" s="104"/>
      <c r="F59" s="104"/>
      <c r="G59" s="104"/>
      <c r="H59" s="104"/>
      <c r="I59" s="104"/>
      <c r="J59" s="104"/>
      <c r="K59" s="104"/>
      <c r="L59" s="104"/>
      <c r="M59" s="104"/>
      <c r="N59" s="104"/>
      <c r="R59" s="12"/>
      <c r="S59" s="12"/>
    </row>
    <row r="60" spans="4:19" x14ac:dyDescent="0.25">
      <c r="D60" s="104"/>
      <c r="E60" s="104"/>
      <c r="F60" s="104"/>
      <c r="G60" s="104"/>
      <c r="H60" s="104"/>
      <c r="I60" s="104"/>
      <c r="J60" s="104"/>
      <c r="K60" s="104"/>
      <c r="L60" s="104"/>
      <c r="M60" s="104"/>
      <c r="N60" s="104"/>
      <c r="R60" s="12"/>
      <c r="S60" s="12"/>
    </row>
    <row r="61" spans="4:19" x14ac:dyDescent="0.25">
      <c r="D61" s="104"/>
      <c r="E61" s="104"/>
      <c r="F61" s="104"/>
      <c r="G61" s="104"/>
      <c r="H61" s="104"/>
      <c r="I61" s="104"/>
      <c r="J61" s="104"/>
      <c r="K61" s="104"/>
      <c r="L61" s="104"/>
      <c r="M61" s="104"/>
      <c r="N61" s="104"/>
      <c r="R61" s="12"/>
      <c r="S61" s="12"/>
    </row>
    <row r="62" spans="4:19" x14ac:dyDescent="0.25">
      <c r="D62" s="104"/>
      <c r="E62" s="104"/>
      <c r="F62" s="104"/>
      <c r="G62" s="104"/>
      <c r="H62" s="104"/>
      <c r="I62" s="104"/>
      <c r="J62" s="104"/>
      <c r="K62" s="104"/>
      <c r="L62" s="104"/>
      <c r="M62" s="104"/>
      <c r="N62" s="104"/>
      <c r="R62" s="12"/>
      <c r="S62" s="12"/>
    </row>
    <row r="63" spans="4:19" x14ac:dyDescent="0.25">
      <c r="D63" s="104"/>
      <c r="E63" s="104"/>
      <c r="F63" s="104"/>
      <c r="G63" s="104"/>
      <c r="H63" s="104"/>
      <c r="I63" s="104"/>
      <c r="J63" s="104"/>
      <c r="K63" s="104"/>
      <c r="L63" s="104"/>
      <c r="M63" s="104"/>
      <c r="N63" s="104"/>
      <c r="R63" s="12"/>
      <c r="S63" s="12"/>
    </row>
    <row r="64" spans="4:19" x14ac:dyDescent="0.25">
      <c r="D64" s="104"/>
      <c r="E64" s="104"/>
      <c r="F64" s="104"/>
      <c r="G64" s="104"/>
      <c r="H64" s="104"/>
      <c r="I64" s="104"/>
      <c r="J64" s="104"/>
      <c r="K64" s="104"/>
      <c r="L64" s="104"/>
      <c r="M64" s="104"/>
      <c r="N64" s="104"/>
      <c r="R64" s="12"/>
      <c r="S64" s="12"/>
    </row>
    <row r="65" spans="4:19" x14ac:dyDescent="0.25">
      <c r="D65" s="104"/>
      <c r="E65" s="104"/>
      <c r="F65" s="104"/>
      <c r="G65" s="104"/>
      <c r="H65" s="104"/>
      <c r="I65" s="104"/>
      <c r="J65" s="104"/>
      <c r="K65" s="104"/>
      <c r="L65" s="104"/>
      <c r="M65" s="104"/>
      <c r="N65" s="104"/>
      <c r="R65" s="12"/>
      <c r="S65" s="12"/>
    </row>
    <row r="66" spans="4:19" x14ac:dyDescent="0.25">
      <c r="D66" s="104"/>
      <c r="E66" s="104"/>
      <c r="F66" s="104"/>
      <c r="G66" s="104"/>
      <c r="H66" s="104"/>
      <c r="I66" s="104"/>
      <c r="J66" s="104"/>
      <c r="K66" s="104"/>
      <c r="L66" s="104"/>
      <c r="M66" s="104"/>
      <c r="N66" s="104"/>
      <c r="R66" s="12"/>
      <c r="S66" s="12"/>
    </row>
    <row r="67" spans="4:19" x14ac:dyDescent="0.25">
      <c r="D67" s="104"/>
      <c r="E67" s="104"/>
      <c r="F67" s="104"/>
      <c r="G67" s="104"/>
      <c r="H67" s="104"/>
      <c r="I67" s="104"/>
      <c r="J67" s="104"/>
      <c r="K67" s="104"/>
      <c r="L67" s="104"/>
      <c r="M67" s="104"/>
      <c r="N67" s="104"/>
    </row>
    <row r="68" spans="4:19" x14ac:dyDescent="0.25">
      <c r="D68" s="104"/>
      <c r="E68" s="104"/>
      <c r="F68" s="104"/>
      <c r="G68" s="104"/>
      <c r="H68" s="104"/>
      <c r="I68" s="104"/>
      <c r="J68" s="104"/>
      <c r="K68" s="104"/>
      <c r="L68" s="104"/>
      <c r="M68" s="104"/>
      <c r="N68" s="104"/>
    </row>
    <row r="69" spans="4:19" x14ac:dyDescent="0.25">
      <c r="D69" s="104"/>
      <c r="E69" s="104"/>
      <c r="F69" s="104"/>
      <c r="G69" s="104"/>
      <c r="H69" s="104"/>
      <c r="I69" s="104"/>
      <c r="J69" s="104"/>
      <c r="K69" s="104"/>
      <c r="L69" s="104"/>
      <c r="M69" s="104"/>
      <c r="N69" s="104"/>
    </row>
    <row r="70" spans="4:19" x14ac:dyDescent="0.25">
      <c r="D70" s="104"/>
      <c r="E70" s="104"/>
      <c r="F70" s="104"/>
      <c r="G70" s="104"/>
      <c r="H70" s="104"/>
      <c r="I70" s="104"/>
      <c r="J70" s="104"/>
      <c r="K70" s="104"/>
      <c r="L70" s="104"/>
      <c r="M70" s="104"/>
      <c r="N70" s="104"/>
    </row>
    <row r="71" spans="4:19" x14ac:dyDescent="0.25">
      <c r="D71" s="104"/>
      <c r="E71" s="104"/>
      <c r="F71" s="104"/>
      <c r="G71" s="104"/>
      <c r="H71" s="104"/>
      <c r="I71" s="104"/>
      <c r="J71" s="104"/>
      <c r="K71" s="104"/>
      <c r="L71" s="104"/>
      <c r="M71" s="104"/>
      <c r="N71" s="104"/>
    </row>
    <row r="72" spans="4:19" x14ac:dyDescent="0.25">
      <c r="D72" s="104"/>
      <c r="E72" s="104"/>
      <c r="F72" s="104"/>
      <c r="G72" s="104"/>
      <c r="H72" s="104"/>
      <c r="I72" s="104"/>
      <c r="J72" s="104"/>
      <c r="K72" s="104"/>
      <c r="L72" s="104"/>
      <c r="M72" s="104"/>
      <c r="N72" s="104"/>
    </row>
    <row r="73" spans="4:19" x14ac:dyDescent="0.25">
      <c r="D73" s="104"/>
      <c r="E73" s="104"/>
      <c r="F73" s="104"/>
      <c r="G73" s="104"/>
      <c r="H73" s="104"/>
      <c r="I73" s="104"/>
      <c r="J73" s="104"/>
      <c r="K73" s="104"/>
      <c r="L73" s="104"/>
      <c r="M73" s="104"/>
      <c r="N73" s="104"/>
    </row>
    <row r="74" spans="4:19" x14ac:dyDescent="0.25">
      <c r="D74" s="104"/>
      <c r="E74" s="104"/>
      <c r="F74" s="104"/>
      <c r="G74" s="104"/>
      <c r="H74" s="104"/>
      <c r="I74" s="104"/>
      <c r="J74" s="104"/>
      <c r="K74" s="104"/>
      <c r="L74" s="104"/>
      <c r="M74" s="104"/>
      <c r="N74" s="104"/>
    </row>
    <row r="75" spans="4:19" x14ac:dyDescent="0.25">
      <c r="D75" s="104"/>
      <c r="E75" s="104"/>
      <c r="F75" s="104"/>
      <c r="G75" s="104"/>
      <c r="H75" s="104"/>
      <c r="I75" s="104"/>
      <c r="J75" s="104"/>
      <c r="K75" s="104"/>
      <c r="L75" s="104"/>
      <c r="M75" s="104"/>
      <c r="N75" s="104"/>
    </row>
    <row r="76" spans="4:19" x14ac:dyDescent="0.25">
      <c r="D76" s="104"/>
      <c r="E76" s="104"/>
      <c r="F76" s="104"/>
      <c r="G76" s="104"/>
      <c r="H76" s="104"/>
      <c r="I76" s="104"/>
      <c r="J76" s="104"/>
      <c r="K76" s="104"/>
      <c r="L76" s="104"/>
      <c r="M76" s="104"/>
      <c r="N76" s="104"/>
    </row>
    <row r="77" spans="4:19" x14ac:dyDescent="0.25">
      <c r="D77" s="104"/>
      <c r="E77" s="104"/>
      <c r="F77" s="104"/>
      <c r="G77" s="104"/>
      <c r="H77" s="104"/>
      <c r="I77" s="104"/>
      <c r="J77" s="104"/>
      <c r="K77" s="104"/>
      <c r="L77" s="104"/>
      <c r="M77" s="104"/>
      <c r="N77" s="104"/>
    </row>
    <row r="78" spans="4:19" x14ac:dyDescent="0.25">
      <c r="D78" s="104"/>
      <c r="E78" s="104"/>
      <c r="F78" s="104"/>
      <c r="G78" s="104"/>
      <c r="H78" s="104"/>
      <c r="I78" s="104"/>
      <c r="J78" s="104"/>
      <c r="K78" s="104"/>
      <c r="L78" s="104"/>
      <c r="M78" s="104"/>
      <c r="N78" s="104"/>
    </row>
    <row r="79" spans="4:19" x14ac:dyDescent="0.25">
      <c r="D79" s="104"/>
      <c r="E79" s="104"/>
      <c r="F79" s="104"/>
      <c r="G79" s="104"/>
      <c r="H79" s="104"/>
      <c r="I79" s="104"/>
      <c r="J79" s="104"/>
      <c r="K79" s="104"/>
      <c r="L79" s="104"/>
      <c r="M79" s="104"/>
      <c r="N79" s="104"/>
    </row>
    <row r="80" spans="4:19" x14ac:dyDescent="0.25">
      <c r="D80" s="104"/>
      <c r="E80" s="104"/>
      <c r="F80" s="104"/>
      <c r="G80" s="104"/>
      <c r="H80" s="104"/>
      <c r="I80" s="104"/>
      <c r="J80" s="104"/>
      <c r="K80" s="104"/>
      <c r="L80" s="104"/>
      <c r="M80" s="104"/>
      <c r="N80" s="104"/>
    </row>
  </sheetData>
  <mergeCells count="30">
    <mergeCell ref="D24:P24"/>
    <mergeCell ref="D18:P18"/>
    <mergeCell ref="D19:P19"/>
    <mergeCell ref="D20:P20"/>
    <mergeCell ref="D21:P21"/>
    <mergeCell ref="D23:P23"/>
    <mergeCell ref="D22:P22"/>
    <mergeCell ref="D34:P34"/>
    <mergeCell ref="D31:P31"/>
    <mergeCell ref="D25:P25"/>
    <mergeCell ref="D26:P26"/>
    <mergeCell ref="C28:P28"/>
    <mergeCell ref="D30:P30"/>
    <mergeCell ref="D29:P29"/>
    <mergeCell ref="D32:P32"/>
    <mergeCell ref="D33:P33"/>
    <mergeCell ref="D10:P10"/>
    <mergeCell ref="D16:P16"/>
    <mergeCell ref="B2:P2"/>
    <mergeCell ref="B3:P3"/>
    <mergeCell ref="C4:P4"/>
    <mergeCell ref="C5:P5"/>
    <mergeCell ref="C11:P11"/>
    <mergeCell ref="C12:P12"/>
    <mergeCell ref="B14:P14"/>
    <mergeCell ref="C15:P15"/>
    <mergeCell ref="D6:P6"/>
    <mergeCell ref="D7:P7"/>
    <mergeCell ref="D8:P8"/>
    <mergeCell ref="D9:P9"/>
  </mergeCells>
  <phoneticPr fontId="2"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T50"/>
  <sheetViews>
    <sheetView topLeftCell="E1" zoomScale="90" zoomScaleNormal="90" workbookViewId="0">
      <selection activeCell="T9" sqref="T9"/>
    </sheetView>
  </sheetViews>
  <sheetFormatPr defaultRowHeight="15" x14ac:dyDescent="0.25"/>
  <cols>
    <col min="1" max="1" width="3.28515625" style="105" customWidth="1"/>
    <col min="2" max="2" width="6.140625" style="105" customWidth="1"/>
    <col min="3" max="3" width="7.7109375" style="105" customWidth="1"/>
    <col min="4" max="15" width="9.140625" style="105"/>
    <col min="16" max="16" width="10.5703125" style="105" customWidth="1"/>
    <col min="17" max="17" width="9.140625" style="105"/>
    <col min="18" max="18" width="53.42578125" style="105" customWidth="1"/>
    <col min="19" max="19" width="13.5703125" style="105" customWidth="1"/>
    <col min="20" max="20" width="10.140625" style="105" customWidth="1"/>
    <col min="21" max="16384" width="9.140625" style="105"/>
  </cols>
  <sheetData>
    <row r="1" spans="2:20" ht="15.75" thickBot="1" x14ac:dyDescent="0.3"/>
    <row r="2" spans="2:20" ht="13.5" customHeight="1" x14ac:dyDescent="0.25">
      <c r="B2" s="171" t="s">
        <v>32</v>
      </c>
      <c r="C2" s="172"/>
      <c r="D2" s="172"/>
      <c r="E2" s="172"/>
      <c r="F2" s="172"/>
      <c r="G2" s="172"/>
      <c r="H2" s="172"/>
      <c r="I2" s="172"/>
      <c r="J2" s="172"/>
      <c r="K2" s="172"/>
      <c r="L2" s="172"/>
      <c r="M2" s="172"/>
      <c r="N2" s="172"/>
      <c r="O2" s="172"/>
      <c r="P2" s="173"/>
      <c r="R2" s="12" t="s">
        <v>105</v>
      </c>
      <c r="S2" s="95" t="s">
        <v>106</v>
      </c>
      <c r="T2" s="61" t="s">
        <v>107</v>
      </c>
    </row>
    <row r="3" spans="2:20" ht="13.5" customHeight="1" x14ac:dyDescent="0.25">
      <c r="B3" s="168" t="s">
        <v>33</v>
      </c>
      <c r="C3" s="169"/>
      <c r="D3" s="169"/>
      <c r="E3" s="169"/>
      <c r="F3" s="169"/>
      <c r="G3" s="169"/>
      <c r="H3" s="169"/>
      <c r="I3" s="169"/>
      <c r="J3" s="169"/>
      <c r="K3" s="169"/>
      <c r="L3" s="169"/>
      <c r="M3" s="169"/>
      <c r="N3" s="169"/>
      <c r="O3" s="169"/>
      <c r="P3" s="170"/>
      <c r="R3" s="12" t="s">
        <v>155</v>
      </c>
      <c r="S3" s="95" t="s">
        <v>326</v>
      </c>
      <c r="T3" s="61" t="s">
        <v>327</v>
      </c>
    </row>
    <row r="4" spans="2:20" ht="13.5" customHeight="1" x14ac:dyDescent="0.25">
      <c r="B4" s="106"/>
      <c r="C4" s="164" t="s">
        <v>34</v>
      </c>
      <c r="D4" s="164"/>
      <c r="E4" s="164"/>
      <c r="F4" s="164"/>
      <c r="G4" s="164"/>
      <c r="H4" s="164"/>
      <c r="I4" s="164"/>
      <c r="J4" s="164"/>
      <c r="K4" s="164"/>
      <c r="L4" s="164"/>
      <c r="M4" s="164"/>
      <c r="N4" s="164"/>
      <c r="O4" s="164"/>
      <c r="P4" s="165"/>
      <c r="R4" s="12" t="s">
        <v>99</v>
      </c>
      <c r="S4" s="95" t="s">
        <v>100</v>
      </c>
      <c r="T4" s="61" t="s">
        <v>101</v>
      </c>
    </row>
    <row r="5" spans="2:20" ht="13.5" customHeight="1" x14ac:dyDescent="0.25">
      <c r="B5" s="106"/>
      <c r="C5" s="164" t="s">
        <v>41</v>
      </c>
      <c r="D5" s="164"/>
      <c r="E5" s="164"/>
      <c r="F5" s="164"/>
      <c r="G5" s="164"/>
      <c r="H5" s="164"/>
      <c r="I5" s="164"/>
      <c r="J5" s="164"/>
      <c r="K5" s="164"/>
      <c r="L5" s="164"/>
      <c r="M5" s="164"/>
      <c r="N5" s="164"/>
      <c r="O5" s="164"/>
      <c r="P5" s="165"/>
      <c r="R5" s="12" t="s">
        <v>156</v>
      </c>
      <c r="S5" s="95" t="s">
        <v>314</v>
      </c>
      <c r="T5" s="61" t="s">
        <v>315</v>
      </c>
    </row>
    <row r="6" spans="2:20" ht="13.5" customHeight="1" x14ac:dyDescent="0.25">
      <c r="B6" s="106"/>
      <c r="C6" s="107"/>
      <c r="D6" s="166" t="s">
        <v>73</v>
      </c>
      <c r="E6" s="166"/>
      <c r="F6" s="166"/>
      <c r="G6" s="166"/>
      <c r="H6" s="166"/>
      <c r="I6" s="166"/>
      <c r="J6" s="166"/>
      <c r="K6" s="166"/>
      <c r="L6" s="166"/>
      <c r="M6" s="166"/>
      <c r="N6" s="166"/>
      <c r="O6" s="166"/>
      <c r="P6" s="167"/>
      <c r="R6" s="12" t="s">
        <v>157</v>
      </c>
      <c r="S6" s="95" t="s">
        <v>320</v>
      </c>
      <c r="T6" s="61" t="s">
        <v>321</v>
      </c>
    </row>
    <row r="7" spans="2:20" ht="13.5" customHeight="1" x14ac:dyDescent="0.25">
      <c r="B7" s="106"/>
      <c r="C7" s="107"/>
      <c r="D7" s="164" t="s">
        <v>70</v>
      </c>
      <c r="E7" s="166"/>
      <c r="F7" s="166"/>
      <c r="G7" s="166"/>
      <c r="H7" s="166"/>
      <c r="I7" s="166"/>
      <c r="J7" s="166"/>
      <c r="K7" s="166"/>
      <c r="L7" s="166"/>
      <c r="M7" s="166"/>
      <c r="N7" s="166"/>
      <c r="O7" s="166"/>
      <c r="P7" s="167"/>
      <c r="R7" s="12" t="s">
        <v>158</v>
      </c>
      <c r="S7" s="95" t="s">
        <v>322</v>
      </c>
      <c r="T7" s="61" t="s">
        <v>323</v>
      </c>
    </row>
    <row r="8" spans="2:20" ht="13.5" customHeight="1" x14ac:dyDescent="0.25">
      <c r="B8" s="106"/>
      <c r="C8" s="107"/>
      <c r="D8" s="164" t="s">
        <v>71</v>
      </c>
      <c r="E8" s="166"/>
      <c r="F8" s="166"/>
      <c r="G8" s="166"/>
      <c r="H8" s="166"/>
      <c r="I8" s="166"/>
      <c r="J8" s="166"/>
      <c r="K8" s="166"/>
      <c r="L8" s="166"/>
      <c r="M8" s="166"/>
      <c r="N8" s="166"/>
      <c r="O8" s="166"/>
      <c r="P8" s="167"/>
      <c r="R8" s="12" t="s">
        <v>159</v>
      </c>
      <c r="S8" s="95" t="s">
        <v>328</v>
      </c>
      <c r="T8" s="95" t="s">
        <v>329</v>
      </c>
    </row>
    <row r="9" spans="2:20" ht="13.5" customHeight="1" x14ac:dyDescent="0.25">
      <c r="B9" s="106"/>
      <c r="C9" s="107"/>
      <c r="D9" s="164" t="s">
        <v>72</v>
      </c>
      <c r="E9" s="166"/>
      <c r="F9" s="166"/>
      <c r="G9" s="166"/>
      <c r="H9" s="166"/>
      <c r="I9" s="166"/>
      <c r="J9" s="166"/>
      <c r="K9" s="166"/>
      <c r="L9" s="166"/>
      <c r="M9" s="166"/>
      <c r="N9" s="166"/>
      <c r="O9" s="166"/>
      <c r="P9" s="167"/>
      <c r="R9" s="12" t="s">
        <v>96</v>
      </c>
      <c r="S9" s="95" t="s">
        <v>97</v>
      </c>
      <c r="T9" s="61" t="s">
        <v>98</v>
      </c>
    </row>
    <row r="10" spans="2:20" ht="13.5" customHeight="1" x14ac:dyDescent="0.25">
      <c r="B10" s="106"/>
      <c r="C10" s="107"/>
      <c r="D10" s="164" t="s">
        <v>40</v>
      </c>
      <c r="E10" s="166"/>
      <c r="F10" s="166"/>
      <c r="G10" s="166"/>
      <c r="H10" s="166"/>
      <c r="I10" s="166"/>
      <c r="J10" s="166"/>
      <c r="K10" s="166"/>
      <c r="L10" s="166"/>
      <c r="M10" s="166"/>
      <c r="N10" s="166"/>
      <c r="O10" s="166"/>
      <c r="P10" s="167"/>
      <c r="R10" s="12" t="s">
        <v>117</v>
      </c>
      <c r="S10" s="95" t="s">
        <v>118</v>
      </c>
      <c r="T10" s="61" t="s">
        <v>119</v>
      </c>
    </row>
    <row r="11" spans="2:20" ht="13.5" customHeight="1" x14ac:dyDescent="0.25">
      <c r="B11" s="106"/>
      <c r="C11" s="164" t="s">
        <v>35</v>
      </c>
      <c r="D11" s="164"/>
      <c r="E11" s="164"/>
      <c r="F11" s="164"/>
      <c r="G11" s="164"/>
      <c r="H11" s="164"/>
      <c r="I11" s="164"/>
      <c r="J11" s="164"/>
      <c r="K11" s="164"/>
      <c r="L11" s="164"/>
      <c r="M11" s="164"/>
      <c r="N11" s="164"/>
      <c r="O11" s="164"/>
      <c r="P11" s="165"/>
      <c r="R11" s="12" t="s">
        <v>108</v>
      </c>
      <c r="S11" s="95" t="s">
        <v>109</v>
      </c>
      <c r="T11" s="61" t="s">
        <v>110</v>
      </c>
    </row>
    <row r="12" spans="2:20" ht="13.5" customHeight="1" x14ac:dyDescent="0.25">
      <c r="B12" s="106"/>
      <c r="C12" s="164" t="s">
        <v>36</v>
      </c>
      <c r="D12" s="164"/>
      <c r="E12" s="164"/>
      <c r="F12" s="164"/>
      <c r="G12" s="164"/>
      <c r="H12" s="164"/>
      <c r="I12" s="164"/>
      <c r="J12" s="164"/>
      <c r="K12" s="164"/>
      <c r="L12" s="164"/>
      <c r="M12" s="164"/>
      <c r="N12" s="164"/>
      <c r="O12" s="164"/>
      <c r="P12" s="165"/>
      <c r="R12" s="12" t="s">
        <v>114</v>
      </c>
      <c r="S12" s="95" t="s">
        <v>115</v>
      </c>
      <c r="T12" s="61" t="s">
        <v>116</v>
      </c>
    </row>
    <row r="13" spans="2:20" ht="13.5" customHeight="1" x14ac:dyDescent="0.25">
      <c r="B13" s="106"/>
      <c r="C13" s="107"/>
      <c r="D13" s="107"/>
      <c r="E13" s="107"/>
      <c r="F13" s="107"/>
      <c r="G13" s="107"/>
      <c r="H13" s="107"/>
      <c r="I13" s="107"/>
      <c r="J13" s="107"/>
      <c r="K13" s="107"/>
      <c r="L13" s="107"/>
      <c r="M13" s="107"/>
      <c r="N13" s="107"/>
      <c r="O13" s="107"/>
      <c r="P13" s="108"/>
      <c r="R13" s="12" t="s">
        <v>111</v>
      </c>
      <c r="S13" s="95" t="s">
        <v>112</v>
      </c>
      <c r="T13" s="61" t="s">
        <v>113</v>
      </c>
    </row>
    <row r="14" spans="2:20" ht="13.5" customHeight="1" x14ac:dyDescent="0.25">
      <c r="B14" s="168" t="s">
        <v>37</v>
      </c>
      <c r="C14" s="169"/>
      <c r="D14" s="169"/>
      <c r="E14" s="169"/>
      <c r="F14" s="169"/>
      <c r="G14" s="169"/>
      <c r="H14" s="169"/>
      <c r="I14" s="169"/>
      <c r="J14" s="169"/>
      <c r="K14" s="169"/>
      <c r="L14" s="169"/>
      <c r="M14" s="169"/>
      <c r="N14" s="169"/>
      <c r="O14" s="169"/>
      <c r="P14" s="170"/>
      <c r="R14" s="12" t="s">
        <v>102</v>
      </c>
      <c r="S14" s="95" t="s">
        <v>103</v>
      </c>
      <c r="T14" s="61" t="s">
        <v>104</v>
      </c>
    </row>
    <row r="15" spans="2:20" ht="13.5" customHeight="1" x14ac:dyDescent="0.25">
      <c r="B15" s="106"/>
      <c r="C15" s="164" t="s">
        <v>38</v>
      </c>
      <c r="D15" s="164"/>
      <c r="E15" s="164"/>
      <c r="F15" s="164"/>
      <c r="G15" s="164"/>
      <c r="H15" s="164"/>
      <c r="I15" s="164"/>
      <c r="J15" s="164"/>
      <c r="K15" s="164"/>
      <c r="L15" s="164"/>
      <c r="M15" s="164"/>
      <c r="N15" s="164"/>
      <c r="O15" s="164"/>
      <c r="P15" s="165"/>
      <c r="R15" s="12" t="s">
        <v>160</v>
      </c>
      <c r="S15" s="95" t="s">
        <v>316</v>
      </c>
      <c r="T15" s="61" t="s">
        <v>317</v>
      </c>
    </row>
    <row r="16" spans="2:20" ht="13.5" customHeight="1" x14ac:dyDescent="0.25">
      <c r="B16" s="106"/>
      <c r="C16" s="109"/>
      <c r="D16" s="166" t="s">
        <v>74</v>
      </c>
      <c r="E16" s="166"/>
      <c r="F16" s="166"/>
      <c r="G16" s="166"/>
      <c r="H16" s="166"/>
      <c r="I16" s="166"/>
      <c r="J16" s="166"/>
      <c r="K16" s="166"/>
      <c r="L16" s="166"/>
      <c r="M16" s="166"/>
      <c r="N16" s="166"/>
      <c r="O16" s="166"/>
      <c r="P16" s="167"/>
      <c r="R16" s="12" t="s">
        <v>161</v>
      </c>
      <c r="S16" s="95" t="s">
        <v>318</v>
      </c>
      <c r="T16" s="95" t="s">
        <v>319</v>
      </c>
    </row>
    <row r="17" spans="2:20" ht="13.5" customHeight="1" x14ac:dyDescent="0.25">
      <c r="B17" s="106"/>
      <c r="C17" s="109"/>
      <c r="D17" s="110" t="s">
        <v>47</v>
      </c>
      <c r="E17" s="110"/>
      <c r="F17" s="110"/>
      <c r="G17" s="110"/>
      <c r="H17" s="110"/>
      <c r="I17" s="110"/>
      <c r="J17" s="110"/>
      <c r="K17" s="110"/>
      <c r="L17" s="110"/>
      <c r="M17" s="110"/>
      <c r="N17" s="110"/>
      <c r="O17" s="110"/>
      <c r="P17" s="111"/>
      <c r="R17" s="64" t="s">
        <v>162</v>
      </c>
      <c r="S17" s="95" t="s">
        <v>324</v>
      </c>
      <c r="T17" s="95" t="s">
        <v>325</v>
      </c>
    </row>
    <row r="18" spans="2:20" ht="13.5" customHeight="1" x14ac:dyDescent="0.25">
      <c r="B18" s="106"/>
      <c r="C18" s="107"/>
      <c r="D18" s="166" t="s">
        <v>48</v>
      </c>
      <c r="E18" s="166"/>
      <c r="F18" s="166"/>
      <c r="G18" s="166"/>
      <c r="H18" s="166"/>
      <c r="I18" s="166"/>
      <c r="J18" s="166"/>
      <c r="K18" s="166"/>
      <c r="L18" s="166"/>
      <c r="M18" s="166"/>
      <c r="N18" s="166"/>
      <c r="O18" s="166"/>
      <c r="P18" s="167"/>
      <c r="R18" s="64"/>
      <c r="S18" s="95"/>
      <c r="T18" s="95"/>
    </row>
    <row r="19" spans="2:20" ht="13.5" customHeight="1" x14ac:dyDescent="0.25">
      <c r="B19" s="106"/>
      <c r="C19" s="107"/>
      <c r="D19" s="166" t="s">
        <v>49</v>
      </c>
      <c r="E19" s="166"/>
      <c r="F19" s="166"/>
      <c r="G19" s="166"/>
      <c r="H19" s="166"/>
      <c r="I19" s="166"/>
      <c r="J19" s="166"/>
      <c r="K19" s="166"/>
      <c r="L19" s="166"/>
      <c r="M19" s="166"/>
      <c r="N19" s="166"/>
      <c r="O19" s="166"/>
      <c r="P19" s="167"/>
      <c r="R19" s="64"/>
      <c r="S19" s="95"/>
      <c r="T19" s="95"/>
    </row>
    <row r="20" spans="2:20" x14ac:dyDescent="0.25">
      <c r="B20" s="106"/>
      <c r="C20" s="107"/>
      <c r="D20" s="166" t="s">
        <v>75</v>
      </c>
      <c r="E20" s="166"/>
      <c r="F20" s="166"/>
      <c r="G20" s="166"/>
      <c r="H20" s="166"/>
      <c r="I20" s="166"/>
      <c r="J20" s="166"/>
      <c r="K20" s="166"/>
      <c r="L20" s="166"/>
      <c r="M20" s="166"/>
      <c r="N20" s="166"/>
      <c r="O20" s="166"/>
      <c r="P20" s="167"/>
      <c r="R20" s="64"/>
      <c r="S20" s="95"/>
      <c r="T20" s="95"/>
    </row>
    <row r="21" spans="2:20" x14ac:dyDescent="0.25">
      <c r="B21" s="106"/>
      <c r="C21" s="107"/>
      <c r="D21" s="166" t="s">
        <v>76</v>
      </c>
      <c r="E21" s="166"/>
      <c r="F21" s="166"/>
      <c r="G21" s="166"/>
      <c r="H21" s="166"/>
      <c r="I21" s="166"/>
      <c r="J21" s="166"/>
      <c r="K21" s="166"/>
      <c r="L21" s="166"/>
      <c r="M21" s="166"/>
      <c r="N21" s="166"/>
      <c r="O21" s="166"/>
      <c r="P21" s="167"/>
      <c r="R21" s="64"/>
      <c r="S21" s="95"/>
      <c r="T21" s="95"/>
    </row>
    <row r="22" spans="2:20" x14ac:dyDescent="0.25">
      <c r="B22" s="106"/>
      <c r="C22" s="107"/>
      <c r="D22" s="166" t="s">
        <v>77</v>
      </c>
      <c r="E22" s="166"/>
      <c r="F22" s="166"/>
      <c r="G22" s="166"/>
      <c r="H22" s="166"/>
      <c r="I22" s="166"/>
      <c r="J22" s="166"/>
      <c r="K22" s="166"/>
      <c r="L22" s="166"/>
      <c r="M22" s="166"/>
      <c r="N22" s="166"/>
      <c r="O22" s="166"/>
      <c r="P22" s="167"/>
      <c r="R22" s="64"/>
      <c r="S22" s="95"/>
      <c r="T22" s="95"/>
    </row>
    <row r="23" spans="2:20" x14ac:dyDescent="0.25">
      <c r="B23" s="106"/>
      <c r="C23" s="107"/>
      <c r="D23" s="166" t="s">
        <v>53</v>
      </c>
      <c r="E23" s="166"/>
      <c r="F23" s="166"/>
      <c r="G23" s="166"/>
      <c r="H23" s="166"/>
      <c r="I23" s="166"/>
      <c r="J23" s="166"/>
      <c r="K23" s="166"/>
      <c r="L23" s="166"/>
      <c r="M23" s="166"/>
      <c r="N23" s="166"/>
      <c r="O23" s="166"/>
      <c r="P23" s="167"/>
      <c r="R23" s="64"/>
      <c r="S23" s="95"/>
      <c r="T23" s="95"/>
    </row>
    <row r="24" spans="2:20" x14ac:dyDescent="0.25">
      <c r="B24" s="106"/>
      <c r="C24" s="107"/>
      <c r="D24" s="166" t="s">
        <v>54</v>
      </c>
      <c r="E24" s="166"/>
      <c r="F24" s="166"/>
      <c r="G24" s="166"/>
      <c r="H24" s="166"/>
      <c r="I24" s="166"/>
      <c r="J24" s="166"/>
      <c r="K24" s="166"/>
      <c r="L24" s="166"/>
      <c r="M24" s="166"/>
      <c r="N24" s="166"/>
      <c r="O24" s="166"/>
      <c r="P24" s="167"/>
      <c r="R24" s="64"/>
      <c r="S24" s="95"/>
      <c r="T24" s="95"/>
    </row>
    <row r="25" spans="2:20" x14ac:dyDescent="0.25">
      <c r="B25" s="106"/>
      <c r="C25" s="107"/>
      <c r="D25" s="166" t="s">
        <v>78</v>
      </c>
      <c r="E25" s="166"/>
      <c r="F25" s="166"/>
      <c r="G25" s="166"/>
      <c r="H25" s="166"/>
      <c r="I25" s="166"/>
      <c r="J25" s="166"/>
      <c r="K25" s="166"/>
      <c r="L25" s="166"/>
      <c r="M25" s="166"/>
      <c r="N25" s="166"/>
      <c r="O25" s="166"/>
      <c r="P25" s="167"/>
      <c r="R25" s="64"/>
      <c r="S25" s="95"/>
      <c r="T25" s="95"/>
    </row>
    <row r="26" spans="2:20" x14ac:dyDescent="0.25">
      <c r="B26" s="106"/>
      <c r="C26" s="107"/>
      <c r="D26" s="166" t="s">
        <v>79</v>
      </c>
      <c r="E26" s="166"/>
      <c r="F26" s="166"/>
      <c r="G26" s="166"/>
      <c r="H26" s="166"/>
      <c r="I26" s="166"/>
      <c r="J26" s="166"/>
      <c r="K26" s="166"/>
      <c r="L26" s="166"/>
      <c r="M26" s="166"/>
      <c r="N26" s="166"/>
      <c r="O26" s="166"/>
      <c r="P26" s="167"/>
      <c r="R26" s="64"/>
      <c r="S26" s="95"/>
      <c r="T26" s="95"/>
    </row>
    <row r="27" spans="2:20" x14ac:dyDescent="0.25">
      <c r="B27" s="106"/>
      <c r="C27" s="107"/>
      <c r="D27" s="166" t="s">
        <v>80</v>
      </c>
      <c r="E27" s="166"/>
      <c r="F27" s="166"/>
      <c r="G27" s="166"/>
      <c r="H27" s="166"/>
      <c r="I27" s="166"/>
      <c r="J27" s="166"/>
      <c r="K27" s="166"/>
      <c r="L27" s="166"/>
      <c r="M27" s="166"/>
      <c r="N27" s="166"/>
      <c r="O27" s="166"/>
      <c r="P27" s="167"/>
      <c r="R27" s="64"/>
      <c r="S27" s="95"/>
      <c r="T27" s="95"/>
    </row>
    <row r="28" spans="2:20" x14ac:dyDescent="0.25">
      <c r="B28" s="106"/>
      <c r="C28" s="107"/>
      <c r="D28" s="107"/>
      <c r="E28" s="107"/>
      <c r="F28" s="107"/>
      <c r="G28" s="107"/>
      <c r="H28" s="107"/>
      <c r="I28" s="107"/>
      <c r="J28" s="107"/>
      <c r="K28" s="107"/>
      <c r="L28" s="107"/>
      <c r="M28" s="107"/>
      <c r="N28" s="107"/>
      <c r="O28" s="107"/>
      <c r="P28" s="108"/>
      <c r="R28" s="64"/>
      <c r="S28" s="95"/>
      <c r="T28" s="95"/>
    </row>
    <row r="29" spans="2:20" x14ac:dyDescent="0.25">
      <c r="B29" s="106"/>
      <c r="C29" s="164" t="s">
        <v>39</v>
      </c>
      <c r="D29" s="164"/>
      <c r="E29" s="164"/>
      <c r="F29" s="164"/>
      <c r="G29" s="164"/>
      <c r="H29" s="164"/>
      <c r="I29" s="164"/>
      <c r="J29" s="164"/>
      <c r="K29" s="164"/>
      <c r="L29" s="164"/>
      <c r="M29" s="164"/>
      <c r="N29" s="164"/>
      <c r="O29" s="164"/>
      <c r="P29" s="165"/>
      <c r="R29" s="12"/>
      <c r="S29" s="95"/>
      <c r="T29" s="95"/>
    </row>
    <row r="30" spans="2:20" x14ac:dyDescent="0.25">
      <c r="B30" s="106"/>
      <c r="C30" s="107"/>
      <c r="D30" s="166" t="s">
        <v>81</v>
      </c>
      <c r="E30" s="166"/>
      <c r="F30" s="166"/>
      <c r="G30" s="166"/>
      <c r="H30" s="166"/>
      <c r="I30" s="166"/>
      <c r="J30" s="166"/>
      <c r="K30" s="166"/>
      <c r="L30" s="166"/>
      <c r="M30" s="166"/>
      <c r="N30" s="166"/>
      <c r="O30" s="166"/>
      <c r="P30" s="167"/>
      <c r="R30" s="12"/>
      <c r="S30" s="95"/>
      <c r="T30" s="95"/>
    </row>
    <row r="31" spans="2:20" x14ac:dyDescent="0.25">
      <c r="B31" s="106"/>
      <c r="C31" s="107"/>
      <c r="D31" s="166" t="s">
        <v>82</v>
      </c>
      <c r="E31" s="166"/>
      <c r="F31" s="166"/>
      <c r="G31" s="166"/>
      <c r="H31" s="166"/>
      <c r="I31" s="166"/>
      <c r="J31" s="166"/>
      <c r="K31" s="166"/>
      <c r="L31" s="166"/>
      <c r="M31" s="166"/>
      <c r="N31" s="166"/>
      <c r="O31" s="166"/>
      <c r="P31" s="167"/>
      <c r="R31" s="12"/>
      <c r="S31" s="95"/>
      <c r="T31" s="95"/>
    </row>
    <row r="32" spans="2:20" x14ac:dyDescent="0.25">
      <c r="B32" s="106"/>
      <c r="C32" s="107"/>
      <c r="D32" s="166" t="s">
        <v>57</v>
      </c>
      <c r="E32" s="166"/>
      <c r="F32" s="166"/>
      <c r="G32" s="166"/>
      <c r="H32" s="166"/>
      <c r="I32" s="166"/>
      <c r="J32" s="166"/>
      <c r="K32" s="166"/>
      <c r="L32" s="166"/>
      <c r="M32" s="166"/>
      <c r="N32" s="166"/>
      <c r="O32" s="166"/>
      <c r="P32" s="167"/>
      <c r="R32" s="12"/>
      <c r="S32" s="95"/>
      <c r="T32" s="95"/>
    </row>
    <row r="33" spans="2:20" x14ac:dyDescent="0.25">
      <c r="B33" s="106"/>
      <c r="C33" s="107"/>
      <c r="D33" s="166" t="s">
        <v>61</v>
      </c>
      <c r="E33" s="166"/>
      <c r="F33" s="166"/>
      <c r="G33" s="166"/>
      <c r="H33" s="166"/>
      <c r="I33" s="166"/>
      <c r="J33" s="166"/>
      <c r="K33" s="166"/>
      <c r="L33" s="166"/>
      <c r="M33" s="166"/>
      <c r="N33" s="166"/>
      <c r="O33" s="166"/>
      <c r="P33" s="167"/>
      <c r="R33" s="12"/>
      <c r="S33" s="12"/>
      <c r="T33" s="12"/>
    </row>
    <row r="34" spans="2:20" ht="24" customHeight="1" x14ac:dyDescent="0.25">
      <c r="B34" s="106"/>
      <c r="C34" s="107"/>
      <c r="D34" s="160" t="s">
        <v>58</v>
      </c>
      <c r="E34" s="160"/>
      <c r="F34" s="160"/>
      <c r="G34" s="160"/>
      <c r="H34" s="160"/>
      <c r="I34" s="160"/>
      <c r="J34" s="160"/>
      <c r="K34" s="160"/>
      <c r="L34" s="160"/>
      <c r="M34" s="160"/>
      <c r="N34" s="160"/>
      <c r="O34" s="160"/>
      <c r="P34" s="161"/>
      <c r="R34" s="12"/>
      <c r="S34" s="12"/>
      <c r="T34" s="12"/>
    </row>
    <row r="35" spans="2:20" ht="16.5" customHeight="1" x14ac:dyDescent="0.25">
      <c r="B35" s="106"/>
      <c r="C35" s="107"/>
      <c r="D35" s="160" t="s">
        <v>83</v>
      </c>
      <c r="E35" s="160"/>
      <c r="F35" s="160"/>
      <c r="G35" s="160"/>
      <c r="H35" s="160"/>
      <c r="I35" s="160"/>
      <c r="J35" s="160"/>
      <c r="K35" s="160"/>
      <c r="L35" s="160"/>
      <c r="M35" s="160"/>
      <c r="N35" s="160"/>
      <c r="O35" s="160"/>
      <c r="P35" s="161"/>
      <c r="R35" s="12"/>
      <c r="S35" s="12"/>
      <c r="T35" s="12"/>
    </row>
    <row r="36" spans="2:20" ht="15" customHeight="1" thickBot="1" x14ac:dyDescent="0.3">
      <c r="B36" s="112"/>
      <c r="C36" s="113"/>
      <c r="D36" s="162" t="s">
        <v>84</v>
      </c>
      <c r="E36" s="162"/>
      <c r="F36" s="162"/>
      <c r="G36" s="162"/>
      <c r="H36" s="162"/>
      <c r="I36" s="162"/>
      <c r="J36" s="162"/>
      <c r="K36" s="162"/>
      <c r="L36" s="162"/>
      <c r="M36" s="162"/>
      <c r="N36" s="162"/>
      <c r="O36" s="162"/>
      <c r="P36" s="163"/>
      <c r="R36" s="12"/>
      <c r="S36" s="12"/>
      <c r="T36" s="12"/>
    </row>
    <row r="37" spans="2:20" x14ac:dyDescent="0.25">
      <c r="R37" s="12"/>
      <c r="S37" s="12"/>
      <c r="T37" s="12"/>
    </row>
    <row r="38" spans="2:20" x14ac:dyDescent="0.25">
      <c r="R38" s="12"/>
      <c r="S38" s="12"/>
      <c r="T38" s="12"/>
    </row>
    <row r="39" spans="2:20" x14ac:dyDescent="0.25">
      <c r="R39" s="12"/>
      <c r="S39" s="12"/>
      <c r="T39" s="12"/>
    </row>
    <row r="40" spans="2:20" x14ac:dyDescent="0.25">
      <c r="R40" s="12"/>
      <c r="S40" s="12"/>
      <c r="T40" s="12"/>
    </row>
    <row r="41" spans="2:20" x14ac:dyDescent="0.25">
      <c r="R41" s="12"/>
      <c r="S41" s="12"/>
      <c r="T41" s="12"/>
    </row>
    <row r="42" spans="2:20" x14ac:dyDescent="0.25">
      <c r="R42" s="12"/>
      <c r="S42" s="12"/>
      <c r="T42" s="12"/>
    </row>
    <row r="43" spans="2:20" x14ac:dyDescent="0.25">
      <c r="R43" s="12"/>
      <c r="S43" s="12"/>
      <c r="T43" s="12"/>
    </row>
    <row r="44" spans="2:20" x14ac:dyDescent="0.25">
      <c r="R44" s="12"/>
      <c r="S44" s="12"/>
      <c r="T44" s="12"/>
    </row>
    <row r="45" spans="2:20" x14ac:dyDescent="0.25">
      <c r="R45" s="12"/>
      <c r="S45" s="12"/>
      <c r="T45" s="12"/>
    </row>
    <row r="46" spans="2:20" x14ac:dyDescent="0.25">
      <c r="R46" s="12"/>
      <c r="S46" s="12"/>
      <c r="T46" s="12"/>
    </row>
    <row r="47" spans="2:20" x14ac:dyDescent="0.25">
      <c r="R47" s="12"/>
      <c r="S47" s="12"/>
      <c r="T47" s="12"/>
    </row>
    <row r="48" spans="2:20" x14ac:dyDescent="0.25">
      <c r="R48" s="12"/>
      <c r="S48" s="12"/>
      <c r="T48" s="12"/>
    </row>
    <row r="49" spans="18:20" x14ac:dyDescent="0.25">
      <c r="R49" s="12"/>
      <c r="S49" s="12"/>
      <c r="T49" s="12"/>
    </row>
    <row r="50" spans="18:20" x14ac:dyDescent="0.25">
      <c r="R50" s="12"/>
      <c r="S50" s="12"/>
      <c r="T50" s="12"/>
    </row>
  </sheetData>
  <mergeCells count="32">
    <mergeCell ref="B14:P14"/>
    <mergeCell ref="B2:P2"/>
    <mergeCell ref="B3:P3"/>
    <mergeCell ref="C4:P4"/>
    <mergeCell ref="C5:P5"/>
    <mergeCell ref="D6:P6"/>
    <mergeCell ref="D7:P7"/>
    <mergeCell ref="D8:P8"/>
    <mergeCell ref="D9:P9"/>
    <mergeCell ref="D10:P10"/>
    <mergeCell ref="C11:P11"/>
    <mergeCell ref="C12:P12"/>
    <mergeCell ref="D27:P27"/>
    <mergeCell ref="C15:P15"/>
    <mergeCell ref="D16:P16"/>
    <mergeCell ref="D18:P18"/>
    <mergeCell ref="D19:P19"/>
    <mergeCell ref="D20:P20"/>
    <mergeCell ref="D21:P21"/>
    <mergeCell ref="D22:P22"/>
    <mergeCell ref="D23:P23"/>
    <mergeCell ref="D24:P24"/>
    <mergeCell ref="D25:P25"/>
    <mergeCell ref="D26:P26"/>
    <mergeCell ref="D35:P35"/>
    <mergeCell ref="D36:P36"/>
    <mergeCell ref="C29:P29"/>
    <mergeCell ref="D30:P30"/>
    <mergeCell ref="D31:P31"/>
    <mergeCell ref="D32:P32"/>
    <mergeCell ref="D33:P33"/>
    <mergeCell ref="D34:P34"/>
  </mergeCell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TH-MV</vt:lpstr>
      <vt:lpstr>TH - BR</vt:lpstr>
      <vt:lpstr>Huong dan BR</vt:lpstr>
      <vt:lpstr>Huong dan MV</vt:lpstr>
      <vt:lpstr>DSBR</vt:lpstr>
      <vt:lpstr>DSMV</vt:lpstr>
      <vt:lpstr>'TH - BR'!Print_Area</vt:lpstr>
      <vt:lpstr>'TH-MV'!Print_Area</vt:lpstr>
      <vt:lpstr>'TH - BR'!Print_Titles</vt:lpstr>
      <vt:lpstr>'TH-MV'!Print_Titles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 Anh</dc:creator>
  <cp:lastModifiedBy>User 1</cp:lastModifiedBy>
  <cp:lastPrinted>2017-02-25T04:39:29Z</cp:lastPrinted>
  <dcterms:created xsi:type="dcterms:W3CDTF">1996-10-14T23:33:28Z</dcterms:created>
  <dcterms:modified xsi:type="dcterms:W3CDTF">2017-02-25T04:39:58Z</dcterms:modified>
</cp:coreProperties>
</file>