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BR'!$A$25:$N$241</definedName>
    <definedName name="_xlnm._FilterDatabase" localSheetId="0" hidden="1">'TH-MV'!$A$16:$Q$123</definedName>
    <definedName name="Dong">IF(Loai=#REF!,ROW(Loai)-1,"")</definedName>
    <definedName name="Dong1">IF(Loai1=#REF!,ROW(Loai1)-1,"")</definedName>
    <definedName name="DSBR">'Huong dan BR'!$R$2:$S$50</definedName>
    <definedName name="DSMV">'Huong dan MV'!$R$2:$T$50</definedName>
    <definedName name="Loai">OFFSET('TH-MV'!$M$17,,,COUNTA('TH-MV'!$M$17:$M$38767))</definedName>
    <definedName name="Loai1">OFFSET('TH - BR'!$L$26,,,COUNTA('[1]TH-BR'!$L$18:$M$38745))</definedName>
    <definedName name="_xlnm.Print_Area" localSheetId="1">'TH - BR'!$B$1:$L$254</definedName>
    <definedName name="_xlnm.Print_Area" localSheetId="0">'TH-MV'!$B$1:$M$142</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B7" i="16" l="1"/>
  <c r="B7" i="15"/>
  <c r="J139" i="15" l="1"/>
  <c r="I251" i="16"/>
  <c r="H29" i="16" l="1"/>
  <c r="H183" i="16"/>
  <c r="B183" i="16"/>
  <c r="H182" i="16"/>
  <c r="B182" i="16"/>
  <c r="H181" i="16"/>
  <c r="B181" i="16"/>
  <c r="H180" i="16"/>
  <c r="B180" i="16"/>
  <c r="H179" i="16"/>
  <c r="B179" i="16"/>
  <c r="H178" i="16"/>
  <c r="B178" i="16"/>
  <c r="H177" i="16"/>
  <c r="B177" i="16"/>
  <c r="H176" i="16"/>
  <c r="B176" i="16"/>
  <c r="H175" i="16"/>
  <c r="B175" i="16"/>
  <c r="H174" i="16"/>
  <c r="B174" i="16"/>
  <c r="H173" i="16"/>
  <c r="B173" i="16"/>
  <c r="H172" i="16"/>
  <c r="B172" i="16"/>
  <c r="H171" i="16"/>
  <c r="B171" i="16"/>
  <c r="H170" i="16"/>
  <c r="B170" i="16"/>
  <c r="H169" i="16"/>
  <c r="B169" i="16"/>
  <c r="H168" i="16"/>
  <c r="B168" i="16"/>
  <c r="H167" i="16"/>
  <c r="B167" i="16"/>
  <c r="H166" i="16"/>
  <c r="B166" i="16"/>
  <c r="H165" i="16"/>
  <c r="B165" i="16"/>
  <c r="H164" i="16"/>
  <c r="B164" i="16"/>
  <c r="H163" i="16"/>
  <c r="B163" i="16"/>
  <c r="H162" i="16"/>
  <c r="B162" i="16"/>
  <c r="H161" i="16"/>
  <c r="B161" i="16"/>
  <c r="H160" i="16"/>
  <c r="B160" i="16"/>
  <c r="H159" i="16"/>
  <c r="B159" i="16"/>
  <c r="H158" i="16"/>
  <c r="B158" i="16"/>
  <c r="H157" i="16"/>
  <c r="B157" i="16"/>
  <c r="H156" i="16"/>
  <c r="B156" i="16"/>
  <c r="H155" i="16"/>
  <c r="B155" i="16"/>
  <c r="H154" i="16"/>
  <c r="B154" i="16"/>
  <c r="H153" i="16"/>
  <c r="B153" i="16"/>
  <c r="H152" i="16"/>
  <c r="B152" i="16"/>
  <c r="H151" i="16"/>
  <c r="B151" i="16"/>
  <c r="H150" i="16"/>
  <c r="B150" i="16"/>
  <c r="H149" i="16"/>
  <c r="B149" i="16"/>
  <c r="H148" i="16"/>
  <c r="B148" i="16"/>
  <c r="H147" i="16"/>
  <c r="B147" i="16"/>
  <c r="H146" i="16"/>
  <c r="B146" i="16"/>
  <c r="H145" i="16"/>
  <c r="B145" i="16"/>
  <c r="H144" i="16"/>
  <c r="B144" i="16"/>
  <c r="H143" i="16"/>
  <c r="B143" i="16"/>
  <c r="H142" i="16"/>
  <c r="B142" i="16"/>
  <c r="H141" i="16"/>
  <c r="B141" i="16"/>
  <c r="H140" i="16"/>
  <c r="B140" i="16"/>
  <c r="H139" i="16"/>
  <c r="B139" i="16"/>
  <c r="H228" i="16"/>
  <c r="B228" i="16"/>
  <c r="H227" i="16"/>
  <c r="B227" i="16"/>
  <c r="H226" i="16"/>
  <c r="B226" i="16"/>
  <c r="H225" i="16"/>
  <c r="B225" i="16"/>
  <c r="H224" i="16"/>
  <c r="B224" i="16"/>
  <c r="H223" i="16"/>
  <c r="B223" i="16"/>
  <c r="H222" i="16"/>
  <c r="B222" i="16"/>
  <c r="H221" i="16"/>
  <c r="B221" i="16"/>
  <c r="H220" i="16"/>
  <c r="B220" i="16"/>
  <c r="H219" i="16"/>
  <c r="B219" i="16"/>
  <c r="H218" i="16"/>
  <c r="B218" i="16"/>
  <c r="H217" i="16"/>
  <c r="B217" i="16"/>
  <c r="H216" i="16"/>
  <c r="B216" i="16"/>
  <c r="H215" i="16"/>
  <c r="B215" i="16"/>
  <c r="H214" i="16"/>
  <c r="B214" i="16"/>
  <c r="H213" i="16"/>
  <c r="B213" i="16"/>
  <c r="H212" i="16"/>
  <c r="B212" i="16"/>
  <c r="H211" i="16"/>
  <c r="B211" i="16"/>
  <c r="H210" i="16"/>
  <c r="B210" i="16"/>
  <c r="H209" i="16"/>
  <c r="B209" i="16"/>
  <c r="H208" i="16"/>
  <c r="B208" i="16"/>
  <c r="H207" i="16"/>
  <c r="B207" i="16"/>
  <c r="H206" i="16"/>
  <c r="B206" i="16"/>
  <c r="H205" i="16"/>
  <c r="B205" i="16"/>
  <c r="H204" i="16"/>
  <c r="B204" i="16"/>
  <c r="H203" i="16"/>
  <c r="B203" i="16"/>
  <c r="H202" i="16"/>
  <c r="B202" i="16"/>
  <c r="H201" i="16"/>
  <c r="B201" i="16"/>
  <c r="H200" i="16"/>
  <c r="B200" i="16"/>
  <c r="H199" i="16"/>
  <c r="B199" i="16"/>
  <c r="H198" i="16"/>
  <c r="B198" i="16"/>
  <c r="H197" i="16"/>
  <c r="B197" i="16"/>
  <c r="H196" i="16"/>
  <c r="B196" i="16"/>
  <c r="H195" i="16"/>
  <c r="B195" i="16"/>
  <c r="H194" i="16"/>
  <c r="B194" i="16"/>
  <c r="H193" i="16"/>
  <c r="B193" i="16"/>
  <c r="H192" i="16"/>
  <c r="B192" i="16"/>
  <c r="H191" i="16"/>
  <c r="B191" i="16"/>
  <c r="H190" i="16"/>
  <c r="B190" i="16"/>
  <c r="H189" i="16"/>
  <c r="B189" i="16"/>
  <c r="H188" i="16"/>
  <c r="B188" i="16"/>
  <c r="H187" i="16"/>
  <c r="B187" i="16"/>
  <c r="H186" i="16"/>
  <c r="B186" i="16"/>
  <c r="H185" i="16"/>
  <c r="B185" i="16"/>
  <c r="H184" i="16"/>
  <c r="B184" i="16"/>
  <c r="H241" i="16"/>
  <c r="B241" i="16"/>
  <c r="H240" i="16"/>
  <c r="B240" i="16"/>
  <c r="H239" i="16"/>
  <c r="B239" i="16"/>
  <c r="H238" i="16"/>
  <c r="B238" i="16"/>
  <c r="H237" i="16"/>
  <c r="B237" i="16"/>
  <c r="H236" i="16"/>
  <c r="B236" i="16"/>
  <c r="H235" i="16"/>
  <c r="B235" i="16"/>
  <c r="H234" i="16"/>
  <c r="B234" i="16"/>
  <c r="H233" i="16"/>
  <c r="B233" i="16"/>
  <c r="H232" i="16"/>
  <c r="B232" i="16"/>
  <c r="H231" i="16"/>
  <c r="B231" i="16"/>
  <c r="H230" i="16"/>
  <c r="B230" i="16"/>
  <c r="H229" i="16"/>
  <c r="B229" i="16"/>
  <c r="H121" i="15" l="1"/>
  <c r="D121" i="15"/>
  <c r="B121" i="15"/>
  <c r="H120" i="15"/>
  <c r="D120" i="15"/>
  <c r="B120" i="15"/>
  <c r="H119" i="15"/>
  <c r="D119" i="15"/>
  <c r="B119" i="15"/>
  <c r="H118" i="15"/>
  <c r="D118" i="15"/>
  <c r="B118" i="15"/>
  <c r="H117" i="15"/>
  <c r="D117" i="15"/>
  <c r="B117" i="15"/>
  <c r="H116" i="15"/>
  <c r="D116" i="15"/>
  <c r="B116" i="15"/>
  <c r="H115" i="15"/>
  <c r="D115" i="15"/>
  <c r="B115" i="15"/>
  <c r="H114" i="15"/>
  <c r="D114" i="15"/>
  <c r="B114" i="15"/>
  <c r="H113" i="15"/>
  <c r="D113" i="15"/>
  <c r="B113" i="15"/>
  <c r="H112" i="15"/>
  <c r="D112" i="15"/>
  <c r="B112" i="15"/>
  <c r="H111" i="15"/>
  <c r="D111" i="15"/>
  <c r="B111" i="15"/>
  <c r="H110" i="15"/>
  <c r="D110" i="15"/>
  <c r="B110" i="15"/>
  <c r="H109" i="15"/>
  <c r="D109" i="15"/>
  <c r="B109" i="15"/>
  <c r="H108" i="15"/>
  <c r="D108" i="15"/>
  <c r="B108" i="15"/>
  <c r="H107" i="15"/>
  <c r="D107" i="15"/>
  <c r="B107" i="15"/>
  <c r="H106" i="15"/>
  <c r="D106" i="15"/>
  <c r="B106" i="15"/>
  <c r="H105" i="15"/>
  <c r="D105" i="15"/>
  <c r="B105" i="15"/>
  <c r="H104" i="15"/>
  <c r="D104" i="15"/>
  <c r="B104" i="15"/>
  <c r="H103" i="15"/>
  <c r="D103" i="15"/>
  <c r="B103" i="15"/>
  <c r="H102" i="15"/>
  <c r="D102" i="15"/>
  <c r="B102" i="15"/>
  <c r="H101" i="15"/>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91" i="15"/>
  <c r="D91" i="15"/>
  <c r="B91" i="15"/>
  <c r="H90" i="15"/>
  <c r="D90" i="15"/>
  <c r="B90" i="15"/>
  <c r="H89" i="15"/>
  <c r="D89" i="15"/>
  <c r="B89" i="15"/>
  <c r="H88" i="15"/>
  <c r="D88" i="15"/>
  <c r="B88" i="15"/>
  <c r="H87" i="15"/>
  <c r="D87" i="15"/>
  <c r="B87" i="15"/>
  <c r="H86" i="15"/>
  <c r="D86" i="15"/>
  <c r="B86" i="15"/>
  <c r="H85" i="15"/>
  <c r="D85" i="15"/>
  <c r="B85" i="15"/>
  <c r="H84" i="15"/>
  <c r="D84" i="15"/>
  <c r="B84" i="15"/>
  <c r="H83" i="15"/>
  <c r="D83" i="15"/>
  <c r="B83" i="15"/>
  <c r="H82" i="15"/>
  <c r="D82" i="15"/>
  <c r="B82" i="15"/>
  <c r="H81" i="15"/>
  <c r="D81" i="15"/>
  <c r="B81" i="15"/>
  <c r="H122" i="15"/>
  <c r="D122" i="15"/>
  <c r="B122"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H28"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J124" i="15" l="1"/>
  <c r="H137" i="15" s="1"/>
  <c r="H58" i="15"/>
  <c r="H59" i="15"/>
  <c r="H60" i="15"/>
  <c r="H61" i="15"/>
  <c r="H62" i="15"/>
  <c r="H63" i="15"/>
  <c r="H64" i="15"/>
  <c r="H65" i="15"/>
  <c r="H66" i="15"/>
  <c r="H67" i="15"/>
  <c r="H68" i="15"/>
  <c r="H69" i="15"/>
  <c r="H70" i="15"/>
  <c r="H71" i="15"/>
  <c r="H72" i="15"/>
  <c r="H73" i="15"/>
  <c r="H74" i="15"/>
  <c r="H75" i="15"/>
  <c r="H76" i="15"/>
  <c r="H77" i="15"/>
  <c r="H78" i="15"/>
  <c r="H79" i="15"/>
  <c r="H80"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7" i="15"/>
  <c r="D37" i="15"/>
  <c r="D36" i="15"/>
  <c r="B23" i="15"/>
  <c r="B24" i="15"/>
  <c r="B25" i="15"/>
  <c r="B26" i="15"/>
  <c r="B27" i="15"/>
  <c r="B28" i="15"/>
  <c r="B29" i="15"/>
  <c r="B30" i="15"/>
  <c r="B31" i="15"/>
  <c r="B32" i="15"/>
  <c r="B33" i="15"/>
  <c r="B34" i="15"/>
  <c r="B35" i="15"/>
  <c r="B36"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123" i="15"/>
  <c r="B18" i="15"/>
  <c r="B19" i="15"/>
  <c r="B20" i="15"/>
  <c r="B21" i="15"/>
  <c r="B22" i="15"/>
  <c r="B17" i="15"/>
  <c r="K243" i="16"/>
  <c r="H249" i="16" s="1"/>
  <c r="J243" i="16"/>
  <c r="H248" i="16" s="1"/>
  <c r="L124" i="15"/>
  <c r="H138" i="15" s="1"/>
  <c r="D19" i="15"/>
  <c r="D20" i="15"/>
  <c r="D21" i="15"/>
  <c r="D22" i="15"/>
  <c r="D23" i="15"/>
  <c r="D24" i="15"/>
  <c r="D25" i="15"/>
  <c r="D26" i="15"/>
  <c r="D27" i="15"/>
  <c r="D28" i="15"/>
  <c r="D29" i="15"/>
  <c r="D30" i="15"/>
  <c r="D31" i="15"/>
  <c r="D32" i="15"/>
  <c r="D33" i="15"/>
  <c r="D34" i="15"/>
  <c r="D35"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<sst xmlns="http://schemas.openxmlformats.org/spreadsheetml/2006/main" count="1202" uniqueCount="500">
  <si>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</si>
  <si>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</si>
  <si>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</si>
  <si>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</si>
  <si>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</si>
  <si>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</si>
  <si>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</si>
  <si>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</si>
  <si>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</si>
  <si>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</si>
  <si>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</si>
  <si>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</si>
  <si>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</si>
  <si>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</si>
  <si>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</si>
  <si>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</si>
  <si>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</si>
  <si>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</si>
  <si>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</si>
  <si>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</si>
  <si>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</si>
  <si>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</si>
  <si>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</si>
  <si>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</si>
  <si>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</si>
  <si>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</si>
  <si>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</si>
  <si>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</si>
  <si>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</si>
  <si>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</si>
  <si>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</si>
  <si>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</si>
  <si>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</si>
  <si>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</si>
  <si>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</si>
  <si>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</si>
  <si>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</si>
  <si>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</si>
  <si>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</si>
  <si>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</si>
  <si>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</si>
  <si>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</si>
  <si>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</si>
  <si>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</si>
  <si>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</si>
  <si>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</si>
  <si>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</si>
  <si>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</si>
  <si>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</si>
  <si>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</si>
  <si>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</si>
  <si>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</si>
  <si>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</si>
  <si>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</si>
  <si>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</si>
  <si>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</si>
  <si>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</si>
  <si>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</si>
  <si>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</si>
  <si>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</si>
  <si>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</si>
  <si>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</si>
  <si>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</si>
  <si>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</si>
  <si>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</si>
  <si>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</si>
  <si>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</si>
  <si>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</si>
  <si>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</si>
  <si>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</si>
  <si>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</si>
  <si>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</si>
  <si>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</si>
  <si>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</si>
  <si>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</si>
  <si>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</si>
  <si>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</si>
  <si>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</si>
  <si>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</si>
  <si>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</si>
  <si>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</si>
  <si>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</si>
  <si>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</si>
  <si>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</si>
  <si>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</si>
  <si>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</si>
  <si>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</si>
  <si>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</si>
  <si>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</si>
  <si>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Long Thịnh Vina</t>
  </si>
  <si>
    <t>Cty TNHH Tân Hải Hòa</t>
  </si>
  <si>
    <t>Cty TNHH Thiên Thành</t>
  </si>
  <si>
    <t>Cty TNHH Cao Nghệ Vina</t>
  </si>
  <si>
    <t>Cty TNHH Công Nghệ Bao Bì Taisho &amp;7</t>
  </si>
  <si>
    <t>Cty TNHH TM DV Phi Nguyễn</t>
  </si>
  <si>
    <t>0305135072</t>
  </si>
  <si>
    <t>0305811563</t>
  </si>
  <si>
    <t>Cty TNHH SX TM Nhựa Đại Dương</t>
  </si>
  <si>
    <t>0304221106</t>
  </si>
  <si>
    <t>0302020771</t>
  </si>
  <si>
    <t>Cty TNHH Bao Bì Uy Tín</t>
  </si>
  <si>
    <t>1100934340</t>
  </si>
  <si>
    <t>0311915553</t>
  </si>
  <si>
    <t>0303173202</t>
  </si>
  <si>
    <t>3600668919</t>
  </si>
  <si>
    <t>Cty TNHH Thức Ăn Chăn Nuôi Kyodo Sojitz</t>
  </si>
  <si>
    <t>1101396102</t>
  </si>
  <si>
    <t>Cty TNHH SX TM DV Lan Hạnh</t>
  </si>
  <si>
    <t>3700314818</t>
  </si>
  <si>
    <t>0304449855</t>
  </si>
  <si>
    <t>0000241</t>
  </si>
  <si>
    <t>Tiền điện</t>
  </si>
  <si>
    <t>DNTN SX-TM-DV Dây Đông Nam</t>
  </si>
  <si>
    <t>0000019</t>
  </si>
  <si>
    <t>Kẽm đóng bao bì</t>
  </si>
  <si>
    <t>Dây nylon</t>
  </si>
  <si>
    <t>0000203</t>
  </si>
  <si>
    <t>0000206</t>
  </si>
  <si>
    <t>0000209</t>
  </si>
  <si>
    <t>0000225</t>
  </si>
  <si>
    <t>0000229</t>
  </si>
  <si>
    <t>0000235</t>
  </si>
  <si>
    <t>0000238</t>
  </si>
  <si>
    <t>Giấy tấm</t>
  </si>
  <si>
    <t>giấy</t>
  </si>
  <si>
    <t>Người nộp thuế: CÔNG TY TNHH SX TM KIM DUNG PHÁT</t>
  </si>
  <si>
    <t>Mã số thuế: 0310686815</t>
  </si>
  <si>
    <t>0000091</t>
  </si>
  <si>
    <t>0000092</t>
  </si>
  <si>
    <t>0000093</t>
  </si>
  <si>
    <t>0000094</t>
  </si>
  <si>
    <t>0000095</t>
  </si>
  <si>
    <t>0000096</t>
  </si>
  <si>
    <t>0000098</t>
  </si>
  <si>
    <t>0000099</t>
  </si>
  <si>
    <t>0000100</t>
  </si>
  <si>
    <t>0000101</t>
  </si>
  <si>
    <t>0000103</t>
  </si>
  <si>
    <t>0000104</t>
  </si>
  <si>
    <t>0000105</t>
  </si>
  <si>
    <t>0000106</t>
  </si>
  <si>
    <t>0000107</t>
  </si>
  <si>
    <t>0000108</t>
  </si>
  <si>
    <t>0000110</t>
  </si>
  <si>
    <t>0000112</t>
  </si>
  <si>
    <t>0000113</t>
  </si>
  <si>
    <t>0000114</t>
  </si>
  <si>
    <t>0000115</t>
  </si>
  <si>
    <t>0000120</t>
  </si>
  <si>
    <t>0000121</t>
  </si>
  <si>
    <t>0000122</t>
  </si>
  <si>
    <t>0000125</t>
  </si>
  <si>
    <t>0000126</t>
  </si>
  <si>
    <t>0000127</t>
  </si>
  <si>
    <t>0000128</t>
  </si>
  <si>
    <t>0000129</t>
  </si>
  <si>
    <t>0000130</t>
  </si>
  <si>
    <t>0000131</t>
  </si>
  <si>
    <t>0000132</t>
  </si>
  <si>
    <t>0000133</t>
  </si>
  <si>
    <t>0000134</t>
  </si>
  <si>
    <t>0000135</t>
  </si>
  <si>
    <t>0000136</t>
  </si>
  <si>
    <t>0000137</t>
  </si>
  <si>
    <t>0000138</t>
  </si>
  <si>
    <t>0000140</t>
  </si>
  <si>
    <t>0000141</t>
  </si>
  <si>
    <t>0000143</t>
  </si>
  <si>
    <t>0000144</t>
  </si>
  <si>
    <t>0000145</t>
  </si>
  <si>
    <t>0000146</t>
  </si>
  <si>
    <t>0000147</t>
  </si>
  <si>
    <t>0000148</t>
  </si>
  <si>
    <t>0000151</t>
  </si>
  <si>
    <t>0000152</t>
  </si>
  <si>
    <t>0000153</t>
  </si>
  <si>
    <t>0000154</t>
  </si>
  <si>
    <t>0000155</t>
  </si>
  <si>
    <t>0000157</t>
  </si>
  <si>
    <t>0000158</t>
  </si>
  <si>
    <t>0000159</t>
  </si>
  <si>
    <t>0000161</t>
  </si>
  <si>
    <t>0000162</t>
  </si>
  <si>
    <t>0000163</t>
  </si>
  <si>
    <t>0000164</t>
  </si>
  <si>
    <t>0000165</t>
  </si>
  <si>
    <t>0000166</t>
  </si>
  <si>
    <t>0000167</t>
  </si>
  <si>
    <t>0000168</t>
  </si>
  <si>
    <t>0000169</t>
  </si>
  <si>
    <t>0000170</t>
  </si>
  <si>
    <t>0000171</t>
  </si>
  <si>
    <t>0000172</t>
  </si>
  <si>
    <t>0000173</t>
  </si>
  <si>
    <t>0000174</t>
  </si>
  <si>
    <t>0000175</t>
  </si>
  <si>
    <t>0000176</t>
  </si>
  <si>
    <t>0000177</t>
  </si>
  <si>
    <t>0000178</t>
  </si>
  <si>
    <t>0000179</t>
  </si>
  <si>
    <t>0000180</t>
  </si>
  <si>
    <t>0000181</t>
  </si>
  <si>
    <t>0000182</t>
  </si>
  <si>
    <t>0000183</t>
  </si>
  <si>
    <t>0000184</t>
  </si>
  <si>
    <t>0000185</t>
  </si>
  <si>
    <t>0000186</t>
  </si>
  <si>
    <t>0000187</t>
  </si>
  <si>
    <t>0000189</t>
  </si>
  <si>
    <t>0000190</t>
  </si>
  <si>
    <t>0000191</t>
  </si>
  <si>
    <t>0000192</t>
  </si>
  <si>
    <t>0000193</t>
  </si>
  <si>
    <t>0000194</t>
  </si>
  <si>
    <t>0000195</t>
  </si>
  <si>
    <t>0000196</t>
  </si>
  <si>
    <t>0000197</t>
  </si>
  <si>
    <t>0000199</t>
  </si>
  <si>
    <t>0000200</t>
  </si>
  <si>
    <t>0000201</t>
  </si>
  <si>
    <t>0000202</t>
  </si>
  <si>
    <t>0000204</t>
  </si>
  <si>
    <t>0000205</t>
  </si>
  <si>
    <t>0000207</t>
  </si>
  <si>
    <t>0000208</t>
  </si>
  <si>
    <t>0000211</t>
  </si>
  <si>
    <t>0000213</t>
  </si>
  <si>
    <t>0000214</t>
  </si>
  <si>
    <t>0000215</t>
  </si>
  <si>
    <t>0000216</t>
  </si>
  <si>
    <t>0000218</t>
  </si>
  <si>
    <t>0000219</t>
  </si>
  <si>
    <t>0000220</t>
  </si>
  <si>
    <t>0000221</t>
  </si>
  <si>
    <t>0000222</t>
  </si>
  <si>
    <t>0000223</t>
  </si>
  <si>
    <t>0000224</t>
  </si>
  <si>
    <t>0000226</t>
  </si>
  <si>
    <t>0000227</t>
  </si>
  <si>
    <t>0000228</t>
  </si>
  <si>
    <t>0000230</t>
  </si>
  <si>
    <t>0000231</t>
  </si>
  <si>
    <t>0000232</t>
  </si>
  <si>
    <t>0000233</t>
  </si>
  <si>
    <t>0000236</t>
  </si>
  <si>
    <t>0000237</t>
  </si>
  <si>
    <t>0000239</t>
  </si>
  <si>
    <t>0000242</t>
  </si>
  <si>
    <t>0000243</t>
  </si>
  <si>
    <t>0000250</t>
  </si>
  <si>
    <t>Cty CP Nam Đô</t>
  </si>
  <si>
    <t>Cty CP SX TM Khai Thông</t>
  </si>
  <si>
    <t>Cty TNHH TNDV SX May Mặc XNK Xuân Mai</t>
  </si>
  <si>
    <t>0003429</t>
  </si>
  <si>
    <t>giấy tấm</t>
  </si>
  <si>
    <t>Thùng carton</t>
  </si>
  <si>
    <t>0000499</t>
  </si>
  <si>
    <t>0000500</t>
  </si>
  <si>
    <t>0000001</t>
  </si>
  <si>
    <t>0000002</t>
  </si>
  <si>
    <t>0000003</t>
  </si>
  <si>
    <t>0000004</t>
  </si>
  <si>
    <t>0000005</t>
  </si>
  <si>
    <t>0000006</t>
  </si>
  <si>
    <t>0000007</t>
  </si>
  <si>
    <t>0000008</t>
  </si>
  <si>
    <t>0000009</t>
  </si>
  <si>
    <t>0000010</t>
  </si>
  <si>
    <t>0000011</t>
  </si>
  <si>
    <t>0000012</t>
  </si>
  <si>
    <t>0000013</t>
  </si>
  <si>
    <t>0000014</t>
  </si>
  <si>
    <t>0000015</t>
  </si>
  <si>
    <t>0000016</t>
  </si>
  <si>
    <t>0000017</t>
  </si>
  <si>
    <t>0000018</t>
  </si>
  <si>
    <t>0000020</t>
  </si>
  <si>
    <t>0000022</t>
  </si>
  <si>
    <t>0000023</t>
  </si>
  <si>
    <t>0000024</t>
  </si>
  <si>
    <t>0000025</t>
  </si>
  <si>
    <t>0000026</t>
  </si>
  <si>
    <t>0000027</t>
  </si>
  <si>
    <t>0000028</t>
  </si>
  <si>
    <t>0000029</t>
  </si>
  <si>
    <t>0000031</t>
  </si>
  <si>
    <t>0000033</t>
  </si>
  <si>
    <t>0000036</t>
  </si>
  <si>
    <t>0000037</t>
  </si>
  <si>
    <t>0000038</t>
  </si>
  <si>
    <t>0000039</t>
  </si>
  <si>
    <t>0000041</t>
  </si>
  <si>
    <t>0000042</t>
  </si>
  <si>
    <t>0000043</t>
  </si>
  <si>
    <t>0000044</t>
  </si>
  <si>
    <t>0000046</t>
  </si>
  <si>
    <t>0000047</t>
  </si>
  <si>
    <t>0000048</t>
  </si>
  <si>
    <t>0000049</t>
  </si>
  <si>
    <t>0000050</t>
  </si>
  <si>
    <t>0000051</t>
  </si>
  <si>
    <t>0000052</t>
  </si>
  <si>
    <t>0000053</t>
  </si>
  <si>
    <t>0000055</t>
  </si>
  <si>
    <t>0000056</t>
  </si>
  <si>
    <t>0000057</t>
  </si>
  <si>
    <t>0000061</t>
  </si>
  <si>
    <t>0000062</t>
  </si>
  <si>
    <t>0000063</t>
  </si>
  <si>
    <t>0000065</t>
  </si>
  <si>
    <t>0000067</t>
  </si>
  <si>
    <t>0000068</t>
  </si>
  <si>
    <t>0000072</t>
  </si>
  <si>
    <t>0000073</t>
  </si>
  <si>
    <t>0000074</t>
  </si>
  <si>
    <t>0000075</t>
  </si>
  <si>
    <t>0000076</t>
  </si>
  <si>
    <t>0000077</t>
  </si>
  <si>
    <t>0000078</t>
  </si>
  <si>
    <t>0000079</t>
  </si>
  <si>
    <t>0000080</t>
  </si>
  <si>
    <t>0000081</t>
  </si>
  <si>
    <t>0000082</t>
  </si>
  <si>
    <t>0000083</t>
  </si>
  <si>
    <t>0000084</t>
  </si>
  <si>
    <t>0000086</t>
  </si>
  <si>
    <t>0000087</t>
  </si>
  <si>
    <t>0000088</t>
  </si>
  <si>
    <t>0000090</t>
  </si>
  <si>
    <t>0000102</t>
  </si>
  <si>
    <t>0000116</t>
  </si>
  <si>
    <t>0000117</t>
  </si>
  <si>
    <t>0000118</t>
  </si>
  <si>
    <t>0000123</t>
  </si>
  <si>
    <t>0000124</t>
  </si>
  <si>
    <t>0000139</t>
  </si>
  <si>
    <t>0000150</t>
  </si>
  <si>
    <t>0000156</t>
  </si>
  <si>
    <t>0000198</t>
  </si>
  <si>
    <t>0000212</t>
  </si>
  <si>
    <t>0000234</t>
  </si>
  <si>
    <t>0000240</t>
  </si>
  <si>
    <t>Cty TNHH Bao Bì Thảo Việt</t>
  </si>
  <si>
    <t>Cty TNHH CN Cau Su - Nhựa Độc Lập</t>
  </si>
  <si>
    <t>Cty CP TP QT Long Phụng</t>
  </si>
  <si>
    <t>Cty TNHH Đầu Tư Phương My</t>
  </si>
  <si>
    <t>Cty TNHH CN TM Việt Nhật</t>
  </si>
  <si>
    <t>Trung tâm nghiên cứu UD DV KHOA HỌC CÔNG NGHỆ</t>
  </si>
  <si>
    <t>Cty TNHH MUGEGAWA SEIKO VN</t>
  </si>
  <si>
    <t>Cty TNHH SX TM DV Natural Rendez - Vous</t>
  </si>
  <si>
    <t>Cty TNHH SX TM Mai Trần Hoàn Cầu</t>
  </si>
  <si>
    <t>Cty TNHH TM DV Tân An Khang</t>
  </si>
  <si>
    <t>Cty TNHH SX TMDV Ngọc Hưng</t>
  </si>
  <si>
    <t>Cty TNHH SX TM Kỹ Thuật Nhựa</t>
  </si>
  <si>
    <t>Cty CP túi xách Tiên Phong II</t>
  </si>
  <si>
    <t>Cty TNHH TM DV SX Phương Ngọc Thúy</t>
  </si>
  <si>
    <t>Cty TNHH KT Nguyên Sơn</t>
  </si>
  <si>
    <t>Cty TNHH MTV SX Bình Minh LA</t>
  </si>
  <si>
    <t>Cty TNHH bao bì Huỳnh Long</t>
  </si>
  <si>
    <t>Cty TNHH LT TS XNK Tấn Vương</t>
  </si>
  <si>
    <t>Cty TNHH SXTM XKN Kim Thổ</t>
  </si>
  <si>
    <t>Cty TNHH APEX VN</t>
  </si>
  <si>
    <t>Cty TNHH Joosung ViNa</t>
  </si>
  <si>
    <t>Cty TNHH DT SX KD May Mặc Hoàn Mỹ</t>
  </si>
  <si>
    <t>Cty TNHH SXTM DV Tân Nam An</t>
  </si>
  <si>
    <t>Cty TNHH May Cần Mẫn</t>
  </si>
  <si>
    <t>Cty TNHH SXTM Như Hồng Ánh</t>
  </si>
  <si>
    <t>Cty TNHH Song Huyeon D&amp;F</t>
  </si>
  <si>
    <t>Cty TNHH SXTM bao bì An Thuận Phát</t>
  </si>
  <si>
    <t>Cty TNHH bao bì An Khánh</t>
  </si>
  <si>
    <t>Cty TNHH  May Thêu M.D.K</t>
  </si>
  <si>
    <t>Cty TNHH DT SX TM Kim Long Phát</t>
  </si>
  <si>
    <t>0469793;0469794</t>
  </si>
  <si>
    <t>0000034</t>
  </si>
  <si>
    <t>4815197</t>
  </si>
  <si>
    <t>0470104;0470105;0470107</t>
  </si>
  <si>
    <t>4964269</t>
  </si>
  <si>
    <t>0470424</t>
  </si>
  <si>
    <t>5113723</t>
  </si>
  <si>
    <t>0000089</t>
  </si>
  <si>
    <t>0470712;0470712;;0470720</t>
  </si>
  <si>
    <t>0001840</t>
  </si>
  <si>
    <t>279351158</t>
  </si>
  <si>
    <t>0000816</t>
  </si>
  <si>
    <t>5416945</t>
  </si>
  <si>
    <t>0001897</t>
  </si>
  <si>
    <t>5569445</t>
  </si>
  <si>
    <t>0471681;0471682;0471683</t>
  </si>
  <si>
    <t>285454584</t>
  </si>
  <si>
    <t>1280120;1522597</t>
  </si>
  <si>
    <t>0069047</t>
  </si>
  <si>
    <t>287544849</t>
  </si>
  <si>
    <t>2110643;2901396;2901445</t>
  </si>
  <si>
    <t>3601663;3601613;3717730</t>
  </si>
  <si>
    <t>0007045</t>
  </si>
  <si>
    <t>0000315</t>
  </si>
  <si>
    <t>4432371;5193048;5192999</t>
  </si>
  <si>
    <t>0020814</t>
  </si>
  <si>
    <t>0000423</t>
  </si>
  <si>
    <t>VNPT Thành Phố Hồ Chí Minh</t>
  </si>
  <si>
    <t>Điện Lực TPHCM</t>
  </si>
  <si>
    <t>Cty TNHH Sách Thanh Vân</t>
  </si>
  <si>
    <t>Cty TNHH TBK</t>
  </si>
  <si>
    <t>Cty CP Cân Điện Tử Thịnh Phát</t>
  </si>
  <si>
    <t>Nhà sách Fahasa</t>
  </si>
  <si>
    <t>Cty CP IHTKK Việt Nam</t>
  </si>
  <si>
    <t>Nhà sách Võ Văn Tần</t>
  </si>
  <si>
    <t>Cước viễn thông</t>
  </si>
  <si>
    <t>Mực in</t>
  </si>
  <si>
    <t>Văn phòng phẩm</t>
  </si>
  <si>
    <t>Xe nâng tay</t>
  </si>
  <si>
    <t>Cân điện tử</t>
  </si>
  <si>
    <t>Máy bơm nước</t>
  </si>
  <si>
    <t>Chữ ký số</t>
  </si>
  <si>
    <t>0001483</t>
  </si>
  <si>
    <t>0001559</t>
  </si>
  <si>
    <t>0000434</t>
  </si>
  <si>
    <t>0000447</t>
  </si>
  <si>
    <t>0000449</t>
  </si>
  <si>
    <t>0000454</t>
  </si>
  <si>
    <t>0001674</t>
  </si>
  <si>
    <t>0000490</t>
  </si>
  <si>
    <t>0001769</t>
  </si>
  <si>
    <t>0000909</t>
  </si>
  <si>
    <t>0001883</t>
  </si>
  <si>
    <t>0002029</t>
  </si>
  <si>
    <t>Cty TNHH TM DV SX Toàn Thịnh Phát</t>
  </si>
  <si>
    <t>Cty TNHH SX TM AMA</t>
  </si>
  <si>
    <t>Cty Cơ Khí Bao Bì Huỳnh Hưng</t>
  </si>
  <si>
    <t>Cty TNHH SX TM DV Hà Thiên Phát</t>
  </si>
  <si>
    <t>Tinh bột 69 B</t>
  </si>
  <si>
    <t>Keo sữa Polymul</t>
  </si>
  <si>
    <t>Tinh bột mì</t>
  </si>
  <si>
    <t>0000602</t>
  </si>
  <si>
    <t>0000625</t>
  </si>
  <si>
    <t>0000631</t>
  </si>
  <si>
    <t>0002231</t>
  </si>
  <si>
    <t>0002247</t>
  </si>
  <si>
    <t>0008115</t>
  </si>
  <si>
    <t>0002273</t>
  </si>
  <si>
    <t>0000684</t>
  </si>
  <si>
    <t>0000685</t>
  </si>
  <si>
    <t>0000688</t>
  </si>
  <si>
    <t>0002360</t>
  </si>
  <si>
    <t>0002377</t>
  </si>
  <si>
    <t>0002475</t>
  </si>
  <si>
    <t>0001886</t>
  </si>
  <si>
    <t>0000934</t>
  </si>
  <si>
    <t>0001896</t>
  </si>
  <si>
    <t>0000937</t>
  </si>
  <si>
    <t>0001900</t>
  </si>
  <si>
    <t>0003364</t>
  </si>
  <si>
    <t>0000942</t>
  </si>
  <si>
    <t>0003368</t>
  </si>
  <si>
    <t>0001909</t>
  </si>
  <si>
    <t>0003384</t>
  </si>
  <si>
    <t>0003391</t>
  </si>
  <si>
    <t>0003412</t>
  </si>
  <si>
    <t>0001934</t>
  </si>
  <si>
    <t>0001124</t>
  </si>
  <si>
    <t>0003499</t>
  </si>
  <si>
    <t>0003508</t>
  </si>
  <si>
    <t>0001951</t>
  </si>
  <si>
    <t>0000058</t>
  </si>
  <si>
    <t>0003551</t>
  </si>
  <si>
    <t>0003593</t>
  </si>
  <si>
    <t>0003603</t>
  </si>
  <si>
    <t>0003643</t>
  </si>
  <si>
    <t>0001055</t>
  </si>
  <si>
    <t>0001067</t>
  </si>
  <si>
    <t>0001115</t>
  </si>
  <si>
    <t>0001119</t>
  </si>
  <si>
    <t>0001129</t>
  </si>
  <si>
    <t>0001132</t>
  </si>
  <si>
    <t>0001134</t>
  </si>
  <si>
    <t>0001137</t>
  </si>
  <si>
    <t>0001138</t>
  </si>
  <si>
    <t>Cty TNHH TM DV Hà Bảo An</t>
  </si>
  <si>
    <t>Cty TNHH Vina Tài Lộc</t>
  </si>
  <si>
    <t>Cty TNHH Phúc Tiến</t>
  </si>
  <si>
    <t>Cty TNHH Phúc Tấn Phát</t>
  </si>
  <si>
    <t>Cty TNHH SX-TM Vĩnh Phúc</t>
  </si>
  <si>
    <t>Cty MTV TM SX Giấy Trường Phước</t>
  </si>
  <si>
    <t>Cty Giấy &amp; Bao Bì Đồng Tiến -CN Bình Dương</t>
  </si>
  <si>
    <t>Cty CP Vĩnh Phát</t>
  </si>
  <si>
    <t>Cty TNHH Giấy Minh Đạt</t>
  </si>
  <si>
    <t>Cty MTV SX TM Giấy Đăng Hòa</t>
  </si>
  <si>
    <t xml:space="preserve">Giấy tấm </t>
  </si>
  <si>
    <t xml:space="preserve">Giấy tấm 5 lớp </t>
  </si>
  <si>
    <t>Giấy cuộn xeo</t>
  </si>
  <si>
    <t>Giấy 2 da KT1</t>
  </si>
  <si>
    <t>Giấy cuộn trắng</t>
  </si>
  <si>
    <t xml:space="preserve">Giấy </t>
  </si>
  <si>
    <t>Giấy xeo</t>
  </si>
  <si>
    <t>01GTKT3/001</t>
  </si>
  <si>
    <t>KP/11P</t>
  </si>
  <si>
    <t>0300954529</t>
  </si>
  <si>
    <t>AA/11P</t>
  </si>
  <si>
    <t>0300951119-001</t>
  </si>
  <si>
    <t>AB/11T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</si>
</sst>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2"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4">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143"/>
  <sheetViews>
    <sheetView tabSelected="1" topLeftCell="A12" zoomScale="90" zoomScaleNormal="90" workbookViewId="0">
      <pane ySplit="5" topLeftCell="A17" activePane="bottomLeft" state="frozen"/>
      <selection activeCell="A12" sqref="A12"/>
      <selection pane="bottomLeft" activeCell="A17" sqref="A17:XFD17"/>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44.85546875" style="1" customWidth="1"/>
    <col min="8" max="8" width="15.5703125" style="1" customWidth="1"/>
    <col min="9" max="9" width="42.5703125" style="1" customWidth="1"/>
    <col min="10" max="10" width="14.28515625" style="1" customWidth="1"/>
    <col min="11" max="11" width="5.28515625" style="1" customWidth="1"/>
    <col min="12" max="12" width="14.7109375" style="1" customWidth="1"/>
    <col min="13" max="14" width="6.8554687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25" t="s">
        <v>62</v>
      </c>
      <c r="C4" s="125"/>
      <c r="D4" s="125"/>
      <c r="E4" s="125"/>
      <c r="F4" s="125"/>
      <c r="G4" s="125"/>
      <c r="H4" s="125"/>
      <c r="I4" s="125"/>
      <c r="J4" s="125"/>
      <c r="K4" s="125"/>
      <c r="L4" s="125"/>
      <c r="M4" s="125"/>
    </row>
    <row r="5" spans="1:15" s="36" customFormat="1" hidden="1" x14ac:dyDescent="0.2">
      <c r="A5" s="36" t="s">
        <v>63</v>
      </c>
      <c r="B5" s="126"/>
      <c r="C5" s="126"/>
      <c r="D5" s="126"/>
      <c r="E5" s="126"/>
      <c r="F5" s="126"/>
      <c r="G5" s="126"/>
      <c r="H5" s="126"/>
      <c r="I5" s="126"/>
      <c r="J5" s="126"/>
      <c r="K5" s="126"/>
      <c r="L5" s="126"/>
      <c r="M5" s="126"/>
    </row>
    <row r="6" spans="1:15" s="36" customFormat="1" ht="23.25" customHeight="1" x14ac:dyDescent="0.2">
      <c r="B6" s="127" t="s">
        <v>0</v>
      </c>
      <c r="C6" s="127"/>
      <c r="D6" s="127"/>
      <c r="E6" s="127"/>
      <c r="F6" s="127"/>
      <c r="G6" s="127"/>
      <c r="H6" s="127"/>
      <c r="I6" s="127"/>
      <c r="J6" s="127"/>
      <c r="K6" s="127"/>
      <c r="L6" s="127"/>
      <c r="M6" s="127"/>
    </row>
    <row r="7" spans="1:15" s="36" customFormat="1" x14ac:dyDescent="0.2">
      <c r="B7" s="127" t="str">
        <f>"Kỳ tính thuế: Quý   "&amp;O14&amp;"  Năm  "&amp;YEAR(F26)</f>
        <v>Kỳ tính thuế: Quý   2  Năm  2014</v>
      </c>
      <c r="C7" s="127"/>
      <c r="D7" s="127"/>
      <c r="E7" s="127"/>
      <c r="F7" s="127"/>
      <c r="G7" s="127"/>
      <c r="H7" s="127"/>
      <c r="I7" s="127"/>
      <c r="J7" s="127"/>
      <c r="K7" s="127"/>
      <c r="L7" s="127"/>
      <c r="M7" s="127"/>
    </row>
    <row r="8" spans="1:15" s="36" customFormat="1" x14ac:dyDescent="0.2">
      <c r="B8" s="38"/>
      <c r="C8" s="38"/>
      <c r="D8" s="37"/>
      <c r="E8" s="38"/>
      <c r="F8" s="37"/>
      <c r="G8" s="37"/>
      <c r="H8" s="37"/>
      <c r="I8" s="37"/>
      <c r="K8" s="39"/>
      <c r="M8" s="37"/>
    </row>
    <row r="9" spans="1:15" s="36" customFormat="1" x14ac:dyDescent="0.2">
      <c r="B9" s="14" t="s">
        <v>125</v>
      </c>
    </row>
    <row r="10" spans="1:15" s="36" customFormat="1" x14ac:dyDescent="0.2">
      <c r="B10" s="14" t="s">
        <v>126</v>
      </c>
    </row>
    <row r="11" spans="1:15" s="36" customFormat="1" x14ac:dyDescent="0.2">
      <c r="B11" s="128" t="s">
        <v>1</v>
      </c>
      <c r="C11" s="128"/>
      <c r="D11" s="128"/>
      <c r="E11" s="128"/>
      <c r="F11" s="128"/>
      <c r="G11" s="128"/>
      <c r="H11" s="128"/>
      <c r="I11" s="128"/>
      <c r="J11" s="128"/>
      <c r="K11" s="128"/>
      <c r="L11" s="128"/>
      <c r="M11" s="128"/>
    </row>
    <row r="12" spans="1:15" s="36" customFormat="1" ht="12.75" customHeight="1" x14ac:dyDescent="0.2">
      <c r="B12" s="120" t="s">
        <v>2</v>
      </c>
      <c r="C12" s="121"/>
      <c r="D12" s="121"/>
      <c r="E12" s="121"/>
      <c r="F12" s="122"/>
      <c r="G12" s="118" t="s">
        <v>64</v>
      </c>
      <c r="H12" s="118" t="s">
        <v>65</v>
      </c>
      <c r="I12" s="118" t="s">
        <v>4</v>
      </c>
      <c r="J12" s="118" t="s">
        <v>66</v>
      </c>
      <c r="K12" s="119" t="s">
        <v>67</v>
      </c>
      <c r="L12" s="118" t="s">
        <v>5</v>
      </c>
      <c r="M12" s="118" t="s">
        <v>6</v>
      </c>
    </row>
    <row r="13" spans="1:15" s="36" customFormat="1" ht="4.5" customHeight="1" x14ac:dyDescent="0.2">
      <c r="B13" s="120"/>
      <c r="C13" s="123"/>
      <c r="D13" s="123"/>
      <c r="E13" s="123"/>
      <c r="F13" s="124"/>
      <c r="G13" s="118"/>
      <c r="H13" s="118"/>
      <c r="I13" s="118"/>
      <c r="J13" s="118"/>
      <c r="K13" s="119"/>
      <c r="L13" s="118"/>
      <c r="M13" s="118"/>
    </row>
    <row r="14" spans="1:15" s="36" customFormat="1" ht="43.5" customHeight="1" x14ac:dyDescent="0.2">
      <c r="B14" s="120"/>
      <c r="C14" s="41" t="s">
        <v>43</v>
      </c>
      <c r="D14" s="41" t="s">
        <v>7</v>
      </c>
      <c r="E14" s="41" t="s">
        <v>8</v>
      </c>
      <c r="F14" s="41" t="s">
        <v>9</v>
      </c>
      <c r="G14" s="118"/>
      <c r="H14" s="118"/>
      <c r="I14" s="118"/>
      <c r="J14" s="118"/>
      <c r="K14" s="119"/>
      <c r="L14" s="118"/>
      <c r="M14" s="118"/>
      <c r="N14" s="117"/>
      <c r="O14" s="116">
        <v>2</v>
      </c>
    </row>
    <row r="15" spans="1:15" s="36" customFormat="1" x14ac:dyDescent="0.2">
      <c r="B15" s="42" t="s">
        <v>19</v>
      </c>
      <c r="C15" s="43" t="s">
        <v>20</v>
      </c>
      <c r="D15" s="44" t="s">
        <v>21</v>
      </c>
      <c r="E15" s="43" t="s">
        <v>22</v>
      </c>
      <c r="F15" s="43" t="s">
        <v>23</v>
      </c>
      <c r="G15" s="43" t="s">
        <v>24</v>
      </c>
      <c r="H15" s="43" t="s">
        <v>25</v>
      </c>
      <c r="I15" s="44" t="s">
        <v>26</v>
      </c>
      <c r="J15" s="45" t="s">
        <v>27</v>
      </c>
      <c r="K15" s="44" t="s">
        <v>28</v>
      </c>
      <c r="L15" s="43" t="s">
        <v>44</v>
      </c>
      <c r="M15" s="43" t="s">
        <v>68</v>
      </c>
    </row>
    <row r="16" spans="1:15" s="36" customFormat="1" ht="21.75" customHeight="1" x14ac:dyDescent="0.2">
      <c r="B16" s="46" t="s">
        <v>69</v>
      </c>
      <c r="C16" s="46"/>
      <c r="D16" s="46"/>
      <c r="E16" s="46"/>
      <c r="F16" s="46"/>
      <c r="G16" s="46"/>
      <c r="H16" s="46"/>
      <c r="I16" s="46"/>
      <c r="J16" s="46"/>
      <c r="K16" s="46"/>
      <c r="L16" s="46"/>
      <c r="M16" s="46"/>
    </row>
    <row r="17" spans="2:17" s="36" customFormat="1" ht="21.75" customHeight="1" x14ac:dyDescent="0.2">
      <c r="B17" s="47">
        <f>IF(G17&lt;&gt;"",ROW()-16,"")</f>
        <v>1</v>
      </c>
      <c r="C17" s="48"/>
      <c r="D17" s="49" t="str">
        <f t="shared" ref="D17:D79" si="0">IF(ISNA(VLOOKUP(G17,DSMV,3,0)),"",VLOOKUP(G17,DSMV,3,0))</f>
        <v>AA/11P</v>
      </c>
      <c r="E17" s="50" t="s">
        <v>372</v>
      </c>
      <c r="F17" s="88">
        <v>41647</v>
      </c>
      <c r="G17" s="51" t="s">
        <v>399</v>
      </c>
      <c r="H17" s="90" t="str">
        <f t="shared" ref="H17:H79" si="1">IF(ISNA(VLOOKUP(G17,DSMV,2,0)),"",VLOOKUP(G17,DSMV,2,0))</f>
        <v>0300954529</v>
      </c>
      <c r="I17" s="51" t="s">
        <v>407</v>
      </c>
      <c r="J17" s="52">
        <v>545352</v>
      </c>
      <c r="K17" s="53">
        <v>0.1</v>
      </c>
      <c r="L17" s="52">
        <v>54535</v>
      </c>
      <c r="M17" s="62">
        <v>1</v>
      </c>
      <c r="N17" s="54"/>
      <c r="O17" s="55"/>
      <c r="P17" s="54"/>
      <c r="Q17" s="56"/>
    </row>
    <row r="18" spans="2:17" s="36" customFormat="1" ht="21.75" customHeight="1" x14ac:dyDescent="0.2">
      <c r="B18" s="47">
        <f t="shared" ref="B18:B80" si="2">IF(G18&lt;&gt;"",ROW()-16,"")</f>
        <v>2</v>
      </c>
      <c r="C18" s="57"/>
      <c r="D18" s="58">
        <f t="shared" si="0"/>
        <v>0</v>
      </c>
      <c r="E18" s="59" t="s">
        <v>373</v>
      </c>
      <c r="F18" s="89">
        <v>41660</v>
      </c>
      <c r="G18" s="60" t="s">
        <v>89</v>
      </c>
      <c r="H18" s="91">
        <f t="shared" si="1"/>
        <v>0</v>
      </c>
      <c r="I18" s="60" t="s">
        <v>408</v>
      </c>
      <c r="J18" s="61">
        <v>950000</v>
      </c>
      <c r="K18" s="53">
        <v>0.1</v>
      </c>
      <c r="L18" s="61">
        <v>95000</v>
      </c>
      <c r="M18" s="62">
        <v>1</v>
      </c>
      <c r="N18" s="54"/>
      <c r="O18" s="55"/>
      <c r="P18" s="54"/>
      <c r="Q18" s="56"/>
    </row>
    <row r="19" spans="2:17" s="36" customFormat="1" ht="21.75" customHeight="1" x14ac:dyDescent="0.2">
      <c r="B19" s="47">
        <f t="shared" si="2"/>
        <v>3</v>
      </c>
      <c r="C19" s="57"/>
      <c r="D19" s="58" t="str">
        <f t="shared" si="0"/>
        <v>AB/11T</v>
      </c>
      <c r="E19" s="57" t="s">
        <v>374</v>
      </c>
      <c r="F19" s="89">
        <v>41663</v>
      </c>
      <c r="G19" s="60" t="s">
        <v>400</v>
      </c>
      <c r="H19" s="91" t="str">
        <f t="shared" si="1"/>
        <v>0300951119-001</v>
      </c>
      <c r="I19" s="60" t="s">
        <v>111</v>
      </c>
      <c r="J19" s="61">
        <v>915306</v>
      </c>
      <c r="K19" s="53">
        <v>0.1</v>
      </c>
      <c r="L19" s="61">
        <v>91531</v>
      </c>
      <c r="M19" s="62">
        <v>2</v>
      </c>
      <c r="N19" s="54"/>
      <c r="O19" s="55"/>
      <c r="P19" s="54"/>
    </row>
    <row r="20" spans="2:17" s="36" customFormat="1" ht="21.75" customHeight="1" x14ac:dyDescent="0.2">
      <c r="B20" s="47">
        <f t="shared" si="2"/>
        <v>4</v>
      </c>
      <c r="C20" s="57"/>
      <c r="D20" s="58" t="str">
        <f t="shared" si="0"/>
        <v>AA/11P</v>
      </c>
      <c r="E20" s="57" t="s">
        <v>375</v>
      </c>
      <c r="F20" s="89">
        <v>41688</v>
      </c>
      <c r="G20" s="60" t="s">
        <v>399</v>
      </c>
      <c r="H20" s="91" t="str">
        <f t="shared" si="1"/>
        <v>0300954529</v>
      </c>
      <c r="I20" s="60" t="s">
        <v>407</v>
      </c>
      <c r="J20" s="61">
        <v>843543</v>
      </c>
      <c r="K20" s="53">
        <v>0.1</v>
      </c>
      <c r="L20" s="61">
        <v>84352</v>
      </c>
      <c r="M20" s="62">
        <v>1</v>
      </c>
      <c r="N20" s="54"/>
      <c r="O20" s="55"/>
      <c r="P20" s="54"/>
    </row>
    <row r="21" spans="2:17" s="36" customFormat="1" ht="21.75" customHeight="1" x14ac:dyDescent="0.2">
      <c r="B21" s="47">
        <f t="shared" si="2"/>
        <v>5</v>
      </c>
      <c r="C21" s="57"/>
      <c r="D21" s="58">
        <f t="shared" si="0"/>
        <v>0</v>
      </c>
      <c r="E21" s="57" t="s">
        <v>295</v>
      </c>
      <c r="F21" s="89">
        <v>41690</v>
      </c>
      <c r="G21" s="60" t="s">
        <v>89</v>
      </c>
      <c r="H21" s="91">
        <f t="shared" si="1"/>
        <v>0</v>
      </c>
      <c r="I21" s="60" t="s">
        <v>408</v>
      </c>
      <c r="J21" s="13">
        <v>11530000</v>
      </c>
      <c r="K21" s="53">
        <v>0.1</v>
      </c>
      <c r="L21" s="61">
        <v>1153000</v>
      </c>
      <c r="M21" s="62">
        <v>1</v>
      </c>
      <c r="N21" s="54"/>
      <c r="O21" s="55"/>
      <c r="P21" s="54"/>
    </row>
    <row r="22" spans="2:17" s="36" customFormat="1" ht="21.75" customHeight="1" x14ac:dyDescent="0.2">
      <c r="B22" s="47">
        <f t="shared" si="2"/>
        <v>6</v>
      </c>
      <c r="C22" s="57"/>
      <c r="D22" s="58" t="str">
        <f t="shared" si="0"/>
        <v>AB/11T</v>
      </c>
      <c r="E22" s="57" t="s">
        <v>376</v>
      </c>
      <c r="F22" s="89">
        <v>41694</v>
      </c>
      <c r="G22" s="60" t="s">
        <v>400</v>
      </c>
      <c r="H22" s="91" t="str">
        <f t="shared" si="1"/>
        <v>0300951119-001</v>
      </c>
      <c r="I22" s="60" t="s">
        <v>111</v>
      </c>
      <c r="J22" s="61">
        <v>643948</v>
      </c>
      <c r="K22" s="53">
        <v>0.1</v>
      </c>
      <c r="L22" s="61">
        <v>64395</v>
      </c>
      <c r="M22" s="62">
        <v>1</v>
      </c>
      <c r="N22" s="54"/>
      <c r="O22" s="55"/>
      <c r="P22" s="54"/>
    </row>
    <row r="23" spans="2:17" s="36" customFormat="1" ht="21.75" customHeight="1" x14ac:dyDescent="0.2">
      <c r="B23" s="47">
        <f t="shared" si="2"/>
        <v>7</v>
      </c>
      <c r="C23" s="57"/>
      <c r="D23" s="58" t="str">
        <f t="shared" si="0"/>
        <v>AA/11P</v>
      </c>
      <c r="E23" s="57" t="s">
        <v>377</v>
      </c>
      <c r="F23" s="89">
        <v>41711</v>
      </c>
      <c r="G23" s="60" t="s">
        <v>399</v>
      </c>
      <c r="H23" s="91" t="str">
        <f t="shared" si="1"/>
        <v>0300954529</v>
      </c>
      <c r="I23" s="60" t="s">
        <v>407</v>
      </c>
      <c r="J23" s="61">
        <v>213905</v>
      </c>
      <c r="K23" s="53">
        <v>0.1</v>
      </c>
      <c r="L23" s="61">
        <v>21390</v>
      </c>
      <c r="M23" s="62">
        <v>1</v>
      </c>
      <c r="N23" s="54"/>
      <c r="O23" s="55"/>
    </row>
    <row r="24" spans="2:17" s="36" customFormat="1" ht="21.75" customHeight="1" x14ac:dyDescent="0.2">
      <c r="B24" s="47">
        <f t="shared" si="2"/>
        <v>8</v>
      </c>
      <c r="C24" s="63"/>
      <c r="D24" s="58">
        <f t="shared" si="0"/>
        <v>0</v>
      </c>
      <c r="E24" s="57" t="s">
        <v>311</v>
      </c>
      <c r="F24" s="89">
        <v>41722</v>
      </c>
      <c r="G24" s="60" t="s">
        <v>89</v>
      </c>
      <c r="H24" s="91">
        <f t="shared" si="1"/>
        <v>0</v>
      </c>
      <c r="I24" s="60" t="s">
        <v>408</v>
      </c>
      <c r="J24" s="61">
        <v>3640000</v>
      </c>
      <c r="K24" s="53">
        <v>0.1</v>
      </c>
      <c r="L24" s="61">
        <v>364000</v>
      </c>
      <c r="M24" s="62">
        <v>1</v>
      </c>
      <c r="N24" s="54"/>
      <c r="O24" s="55"/>
    </row>
    <row r="25" spans="2:17" s="36" customFormat="1" ht="21.75" customHeight="1" x14ac:dyDescent="0.2">
      <c r="B25" s="47">
        <f t="shared" si="2"/>
        <v>9</v>
      </c>
      <c r="C25" s="63"/>
      <c r="D25" s="58" t="str">
        <f t="shared" si="0"/>
        <v>AB/11T</v>
      </c>
      <c r="E25" s="57" t="s">
        <v>378</v>
      </c>
      <c r="F25" s="89">
        <v>41722</v>
      </c>
      <c r="G25" s="60" t="s">
        <v>400</v>
      </c>
      <c r="H25" s="91" t="str">
        <f t="shared" si="1"/>
        <v>0300951119-001</v>
      </c>
      <c r="I25" s="60" t="s">
        <v>111</v>
      </c>
      <c r="J25" s="61">
        <v>833758</v>
      </c>
      <c r="K25" s="53">
        <v>0.1</v>
      </c>
      <c r="L25" s="61">
        <v>83376</v>
      </c>
      <c r="M25" s="62">
        <v>2</v>
      </c>
      <c r="N25" s="54"/>
      <c r="O25" s="55"/>
    </row>
    <row r="26" spans="2:17" s="36" customFormat="1" ht="21.75" customHeight="1" x14ac:dyDescent="0.2">
      <c r="B26" s="47">
        <f t="shared" si="2"/>
        <v>10</v>
      </c>
      <c r="C26" s="63"/>
      <c r="D26" s="58">
        <f t="shared" si="0"/>
        <v>0</v>
      </c>
      <c r="E26" s="57" t="s">
        <v>379</v>
      </c>
      <c r="F26" s="89">
        <v>41737</v>
      </c>
      <c r="G26" s="60" t="s">
        <v>89</v>
      </c>
      <c r="H26" s="91">
        <f t="shared" si="1"/>
        <v>0</v>
      </c>
      <c r="I26" s="60" t="s">
        <v>408</v>
      </c>
      <c r="J26" s="61">
        <v>4290000</v>
      </c>
      <c r="K26" s="53">
        <v>0.1</v>
      </c>
      <c r="L26" s="61">
        <v>429000</v>
      </c>
      <c r="M26" s="62">
        <v>2</v>
      </c>
      <c r="N26" s="54"/>
      <c r="O26" s="55"/>
    </row>
    <row r="27" spans="2:17" s="36" customFormat="1" ht="21.75" customHeight="1" x14ac:dyDescent="0.2">
      <c r="B27" s="47">
        <f t="shared" si="2"/>
        <v>11</v>
      </c>
      <c r="C27" s="63"/>
      <c r="D27" s="58">
        <f t="shared" si="0"/>
        <v>0</v>
      </c>
      <c r="E27" s="57" t="s">
        <v>129</v>
      </c>
      <c r="F27" s="89">
        <v>41743</v>
      </c>
      <c r="G27" s="60" t="s">
        <v>89</v>
      </c>
      <c r="H27" s="91">
        <f t="shared" si="1"/>
        <v>0</v>
      </c>
      <c r="I27" s="60" t="s">
        <v>408</v>
      </c>
      <c r="J27" s="61">
        <v>3710000</v>
      </c>
      <c r="K27" s="53">
        <v>0.1</v>
      </c>
      <c r="L27" s="61">
        <v>371000</v>
      </c>
      <c r="M27" s="62">
        <v>2</v>
      </c>
      <c r="N27" s="54"/>
      <c r="O27" s="55"/>
    </row>
    <row r="28" spans="2:17" s="36" customFormat="1" ht="21.75" customHeight="1" x14ac:dyDescent="0.2">
      <c r="B28" s="47">
        <f t="shared" si="2"/>
        <v>12</v>
      </c>
      <c r="C28" s="63"/>
      <c r="D28" s="58" t="str">
        <f t="shared" si="0"/>
        <v>AA/11P</v>
      </c>
      <c r="E28" s="57" t="s">
        <v>380</v>
      </c>
      <c r="F28" s="89">
        <v>41747</v>
      </c>
      <c r="G28" s="60" t="s">
        <v>399</v>
      </c>
      <c r="H28" s="91" t="str">
        <f t="shared" si="1"/>
        <v>0300954529</v>
      </c>
      <c r="I28" s="60" t="s">
        <v>407</v>
      </c>
      <c r="J28" s="61">
        <v>1957106</v>
      </c>
      <c r="K28" s="53">
        <v>0.1</v>
      </c>
      <c r="L28" s="61">
        <v>195710</v>
      </c>
      <c r="M28" s="62">
        <v>2</v>
      </c>
      <c r="N28" s="54"/>
      <c r="O28" s="55"/>
    </row>
    <row r="29" spans="2:17" s="36" customFormat="1" ht="21.75" customHeight="1" x14ac:dyDescent="0.2">
      <c r="B29" s="47">
        <f t="shared" si="2"/>
        <v>13</v>
      </c>
      <c r="C29" s="63"/>
      <c r="D29" s="58">
        <f t="shared" si="0"/>
        <v>0</v>
      </c>
      <c r="E29" s="57" t="s">
        <v>381</v>
      </c>
      <c r="F29" s="89">
        <v>41748</v>
      </c>
      <c r="G29" s="60" t="s">
        <v>401</v>
      </c>
      <c r="H29" s="91">
        <f t="shared" si="1"/>
        <v>0</v>
      </c>
      <c r="I29" s="60" t="s">
        <v>409</v>
      </c>
      <c r="J29" s="61">
        <v>845909</v>
      </c>
      <c r="K29" s="53">
        <v>0.1</v>
      </c>
      <c r="L29" s="61">
        <v>84591</v>
      </c>
      <c r="M29" s="62">
        <v>2</v>
      </c>
      <c r="N29" s="54"/>
      <c r="O29" s="55"/>
    </row>
    <row r="30" spans="2:17" s="36" customFormat="1" ht="21.75" customHeight="1" x14ac:dyDescent="0.2">
      <c r="B30" s="47">
        <f t="shared" si="2"/>
        <v>14</v>
      </c>
      <c r="C30" s="63"/>
      <c r="D30" s="58" t="str">
        <f t="shared" si="0"/>
        <v>AB/11T</v>
      </c>
      <c r="E30" s="57" t="s">
        <v>382</v>
      </c>
      <c r="F30" s="89">
        <v>41753</v>
      </c>
      <c r="G30" s="60" t="s">
        <v>400</v>
      </c>
      <c r="H30" s="91" t="str">
        <f t="shared" si="1"/>
        <v>0300951119-001</v>
      </c>
      <c r="I30" s="60" t="s">
        <v>111</v>
      </c>
      <c r="J30" s="61">
        <v>1301956</v>
      </c>
      <c r="K30" s="53">
        <v>0.1</v>
      </c>
      <c r="L30" s="61">
        <v>130196</v>
      </c>
      <c r="M30" s="62">
        <v>2</v>
      </c>
      <c r="N30" s="54"/>
      <c r="O30" s="55"/>
    </row>
    <row r="31" spans="2:17" s="36" customFormat="1" ht="21.75" customHeight="1" x14ac:dyDescent="0.2">
      <c r="B31" s="47">
        <f t="shared" si="2"/>
        <v>15</v>
      </c>
      <c r="C31" s="63"/>
      <c r="D31" s="58">
        <f t="shared" si="0"/>
        <v>0</v>
      </c>
      <c r="E31" s="57" t="s">
        <v>383</v>
      </c>
      <c r="F31" s="89">
        <v>41755</v>
      </c>
      <c r="G31" s="60" t="s">
        <v>402</v>
      </c>
      <c r="H31" s="91">
        <f t="shared" si="1"/>
        <v>0</v>
      </c>
      <c r="I31" s="60" t="s">
        <v>410</v>
      </c>
      <c r="J31" s="61">
        <v>3300000</v>
      </c>
      <c r="K31" s="53">
        <v>0.1</v>
      </c>
      <c r="L31" s="61">
        <v>330000</v>
      </c>
      <c r="M31" s="62">
        <v>2</v>
      </c>
      <c r="N31" s="54"/>
      <c r="O31" s="55"/>
    </row>
    <row r="32" spans="2:17" s="36" customFormat="1" ht="21.75" customHeight="1" x14ac:dyDescent="0.2">
      <c r="B32" s="47">
        <f t="shared" si="2"/>
        <v>16</v>
      </c>
      <c r="C32" s="63"/>
      <c r="D32" s="58" t="str">
        <f t="shared" si="0"/>
        <v>AB/11T</v>
      </c>
      <c r="E32" s="57" t="s">
        <v>384</v>
      </c>
      <c r="F32" s="89">
        <v>41783</v>
      </c>
      <c r="G32" s="60" t="s">
        <v>400</v>
      </c>
      <c r="H32" s="91" t="str">
        <f t="shared" si="1"/>
        <v>0300951119-001</v>
      </c>
      <c r="I32" s="60" t="s">
        <v>111</v>
      </c>
      <c r="J32" s="61">
        <v>756428</v>
      </c>
      <c r="K32" s="53">
        <v>0.1</v>
      </c>
      <c r="L32" s="61">
        <v>75643</v>
      </c>
      <c r="M32" s="62">
        <v>2</v>
      </c>
      <c r="N32" s="54"/>
      <c r="O32" s="55"/>
    </row>
    <row r="33" spans="2:15" s="36" customFormat="1" ht="21.75" customHeight="1" x14ac:dyDescent="0.2">
      <c r="B33" s="47">
        <f t="shared" si="2"/>
        <v>17</v>
      </c>
      <c r="C33" s="63"/>
      <c r="D33" s="58">
        <f t="shared" si="0"/>
        <v>0</v>
      </c>
      <c r="E33" s="57" t="s">
        <v>159</v>
      </c>
      <c r="F33" s="89">
        <v>41789</v>
      </c>
      <c r="G33" s="60" t="s">
        <v>89</v>
      </c>
      <c r="H33" s="91">
        <f t="shared" si="1"/>
        <v>0</v>
      </c>
      <c r="I33" s="60" t="s">
        <v>408</v>
      </c>
      <c r="J33" s="61">
        <v>5040000</v>
      </c>
      <c r="K33" s="53">
        <v>0.1</v>
      </c>
      <c r="L33" s="61">
        <v>504000</v>
      </c>
      <c r="M33" s="62">
        <v>2</v>
      </c>
      <c r="N33" s="54"/>
      <c r="O33" s="55"/>
    </row>
    <row r="34" spans="2:15" s="36" customFormat="1" ht="21.75" customHeight="1" x14ac:dyDescent="0.2">
      <c r="B34" s="47">
        <f t="shared" si="2"/>
        <v>18</v>
      </c>
      <c r="C34" s="63"/>
      <c r="D34" s="58">
        <f t="shared" si="0"/>
        <v>0</v>
      </c>
      <c r="E34" s="57" t="s">
        <v>164</v>
      </c>
      <c r="F34" s="89">
        <v>41795</v>
      </c>
      <c r="G34" s="60" t="s">
        <v>89</v>
      </c>
      <c r="H34" s="91">
        <f t="shared" si="1"/>
        <v>0</v>
      </c>
      <c r="I34" s="60" t="s">
        <v>408</v>
      </c>
      <c r="J34" s="61">
        <v>4070000</v>
      </c>
      <c r="K34" s="53">
        <v>0.1</v>
      </c>
      <c r="L34" s="61">
        <v>407000</v>
      </c>
      <c r="M34" s="62">
        <v>2</v>
      </c>
      <c r="N34" s="54"/>
      <c r="O34" s="55"/>
    </row>
    <row r="35" spans="2:15" s="36" customFormat="1" ht="21.75" customHeight="1" x14ac:dyDescent="0.2">
      <c r="B35" s="47">
        <f t="shared" si="2"/>
        <v>19</v>
      </c>
      <c r="C35" s="63"/>
      <c r="D35" s="58">
        <f t="shared" si="0"/>
        <v>0</v>
      </c>
      <c r="E35" s="57" t="s">
        <v>385</v>
      </c>
      <c r="F35" s="89">
        <v>41796</v>
      </c>
      <c r="G35" s="60" t="s">
        <v>403</v>
      </c>
      <c r="H35" s="91">
        <f t="shared" si="1"/>
        <v>0</v>
      </c>
      <c r="I35" s="60" t="s">
        <v>411</v>
      </c>
      <c r="J35" s="61">
        <v>2500000</v>
      </c>
      <c r="K35" s="53">
        <v>0.1</v>
      </c>
      <c r="L35" s="61">
        <v>250000</v>
      </c>
      <c r="M35" s="62">
        <v>2</v>
      </c>
      <c r="N35" s="54"/>
      <c r="O35" s="55"/>
    </row>
    <row r="36" spans="2:15" s="36" customFormat="1" ht="21.75" customHeight="1" x14ac:dyDescent="0.2">
      <c r="B36" s="47">
        <f t="shared" si="2"/>
        <v>20</v>
      </c>
      <c r="C36" s="63"/>
      <c r="D36" s="58">
        <f>IF(ISNA(VLOOKUP(G36,DSMV,3,0)),"",VLOOKUP(G36,DSMV,3,0))</f>
        <v>0</v>
      </c>
      <c r="E36" s="57" t="s">
        <v>179</v>
      </c>
      <c r="F36" s="89">
        <v>41813</v>
      </c>
      <c r="G36" s="60" t="s">
        <v>89</v>
      </c>
      <c r="H36" s="91">
        <f t="shared" si="1"/>
        <v>0</v>
      </c>
      <c r="I36" s="60" t="s">
        <v>412</v>
      </c>
      <c r="J36" s="61">
        <v>1950000</v>
      </c>
      <c r="K36" s="53">
        <v>0.1</v>
      </c>
      <c r="L36" s="61">
        <v>358000</v>
      </c>
      <c r="M36" s="62">
        <v>2</v>
      </c>
      <c r="N36" s="54"/>
      <c r="O36" s="55"/>
    </row>
    <row r="37" spans="2:15" s="36" customFormat="1" ht="21.75" customHeight="1" x14ac:dyDescent="0.2">
      <c r="B37" s="47">
        <f>IF(G37&lt;&gt;"",ROW()-16,"")</f>
        <v>21</v>
      </c>
      <c r="C37" s="63"/>
      <c r="D37" s="58" t="str">
        <f>IF(ISNA(VLOOKUP(G37,DSMV,3,0)),"",VLOOKUP(G37,DSMV,3,0))</f>
        <v>AB/11T</v>
      </c>
      <c r="E37" s="57" t="s">
        <v>386</v>
      </c>
      <c r="F37" s="89">
        <v>41814</v>
      </c>
      <c r="G37" s="60" t="s">
        <v>400</v>
      </c>
      <c r="H37" s="91" t="str">
        <f t="shared" si="1"/>
        <v>0300951119-001</v>
      </c>
      <c r="I37" s="60" t="s">
        <v>408</v>
      </c>
      <c r="J37" s="61">
        <v>3580000</v>
      </c>
      <c r="K37" s="53">
        <v>0.1</v>
      </c>
      <c r="L37" s="61">
        <v>124771</v>
      </c>
      <c r="M37" s="62">
        <v>2</v>
      </c>
      <c r="N37" s="54"/>
      <c r="O37" s="55"/>
    </row>
    <row r="38" spans="2:15" s="36" customFormat="1" ht="21.75" customHeight="1" x14ac:dyDescent="0.2">
      <c r="B38" s="47">
        <f t="shared" si="2"/>
        <v>22</v>
      </c>
      <c r="C38" s="63"/>
      <c r="D38" s="58" t="str">
        <f t="shared" si="0"/>
        <v>AA/11P</v>
      </c>
      <c r="E38" s="57" t="s">
        <v>387</v>
      </c>
      <c r="F38" s="89">
        <v>41836</v>
      </c>
      <c r="G38" s="60" t="s">
        <v>399</v>
      </c>
      <c r="H38" s="91" t="str">
        <f t="shared" si="1"/>
        <v>0300954529</v>
      </c>
      <c r="I38" s="60" t="s">
        <v>111</v>
      </c>
      <c r="J38" s="61">
        <v>1247712</v>
      </c>
      <c r="K38" s="53">
        <v>0.1</v>
      </c>
      <c r="L38" s="61">
        <v>106154</v>
      </c>
      <c r="M38" s="62">
        <v>3</v>
      </c>
      <c r="N38" s="54"/>
      <c r="O38" s="55"/>
    </row>
    <row r="39" spans="2:15" s="36" customFormat="1" ht="21.75" customHeight="1" x14ac:dyDescent="0.2">
      <c r="B39" s="47">
        <f t="shared" si="2"/>
        <v>23</v>
      </c>
      <c r="C39" s="63"/>
      <c r="D39" s="58">
        <f t="shared" si="0"/>
        <v>0</v>
      </c>
      <c r="E39" s="57" t="s">
        <v>195</v>
      </c>
      <c r="F39" s="89">
        <v>41838</v>
      </c>
      <c r="G39" s="60" t="s">
        <v>89</v>
      </c>
      <c r="H39" s="91">
        <f t="shared" si="1"/>
        <v>0</v>
      </c>
      <c r="I39" s="60" t="s">
        <v>407</v>
      </c>
      <c r="J39" s="61">
        <v>1061538</v>
      </c>
      <c r="K39" s="53">
        <v>0.1</v>
      </c>
      <c r="L39" s="61">
        <v>407000</v>
      </c>
      <c r="M39" s="62">
        <v>3</v>
      </c>
      <c r="N39" s="54"/>
      <c r="O39" s="55"/>
    </row>
    <row r="40" spans="2:15" s="36" customFormat="1" ht="21.75" customHeight="1" x14ac:dyDescent="0.2">
      <c r="B40" s="47">
        <f t="shared" si="2"/>
        <v>24</v>
      </c>
      <c r="C40" s="63"/>
      <c r="D40" s="58" t="str">
        <f t="shared" si="0"/>
        <v>AB/11T</v>
      </c>
      <c r="E40" s="57" t="s">
        <v>388</v>
      </c>
      <c r="F40" s="89">
        <v>41844</v>
      </c>
      <c r="G40" s="60" t="s">
        <v>400</v>
      </c>
      <c r="H40" s="91" t="str">
        <f t="shared" si="1"/>
        <v>0300951119-001</v>
      </c>
      <c r="I40" s="60" t="s">
        <v>408</v>
      </c>
      <c r="J40" s="61">
        <v>4070000</v>
      </c>
      <c r="K40" s="53">
        <v>0.1</v>
      </c>
      <c r="L40" s="61">
        <v>85362</v>
      </c>
      <c r="M40" s="62">
        <v>3</v>
      </c>
      <c r="N40" s="54"/>
      <c r="O40" s="55"/>
    </row>
    <row r="41" spans="2:15" s="36" customFormat="1" ht="21.75" customHeight="1" x14ac:dyDescent="0.2">
      <c r="B41" s="47">
        <f t="shared" si="2"/>
        <v>25</v>
      </c>
      <c r="C41" s="63"/>
      <c r="D41" s="58" t="str">
        <f t="shared" si="0"/>
        <v>AA/11P</v>
      </c>
      <c r="E41" s="57" t="s">
        <v>389</v>
      </c>
      <c r="F41" s="89">
        <v>41857</v>
      </c>
      <c r="G41" s="60" t="s">
        <v>399</v>
      </c>
      <c r="H41" s="91" t="str">
        <f t="shared" si="1"/>
        <v>0300954529</v>
      </c>
      <c r="I41" s="60" t="s">
        <v>111</v>
      </c>
      <c r="J41" s="61">
        <v>853620</v>
      </c>
      <c r="K41" s="53">
        <v>0.1</v>
      </c>
      <c r="L41" s="61">
        <v>52111</v>
      </c>
      <c r="M41" s="62">
        <v>3</v>
      </c>
      <c r="N41" s="54"/>
      <c r="O41" s="55"/>
    </row>
    <row r="42" spans="2:15" s="36" customFormat="1" ht="21.75" customHeight="1" x14ac:dyDescent="0.2">
      <c r="B42" s="47">
        <f t="shared" si="2"/>
        <v>26</v>
      </c>
      <c r="C42" s="63"/>
      <c r="D42" s="58">
        <f t="shared" si="0"/>
        <v>0</v>
      </c>
      <c r="E42" s="57" t="s">
        <v>390</v>
      </c>
      <c r="F42" s="89">
        <v>41872</v>
      </c>
      <c r="G42" s="60" t="s">
        <v>404</v>
      </c>
      <c r="H42" s="91">
        <f t="shared" si="1"/>
        <v>0</v>
      </c>
      <c r="I42" s="60" t="s">
        <v>407</v>
      </c>
      <c r="J42" s="61">
        <v>521108</v>
      </c>
      <c r="K42" s="53">
        <v>0.1</v>
      </c>
      <c r="L42" s="61">
        <v>85425</v>
      </c>
      <c r="M42" s="62">
        <v>3</v>
      </c>
      <c r="N42" s="54"/>
      <c r="O42" s="55"/>
    </row>
    <row r="43" spans="2:15" s="36" customFormat="1" ht="21.75" customHeight="1" x14ac:dyDescent="0.2">
      <c r="B43" s="47">
        <f t="shared" si="2"/>
        <v>27</v>
      </c>
      <c r="C43" s="63"/>
      <c r="D43" s="58" t="str">
        <f t="shared" si="0"/>
        <v>AB/11T</v>
      </c>
      <c r="E43" s="57" t="s">
        <v>391</v>
      </c>
      <c r="F43" s="89">
        <v>41875</v>
      </c>
      <c r="G43" s="60" t="s">
        <v>400</v>
      </c>
      <c r="H43" s="91" t="str">
        <f t="shared" si="1"/>
        <v>0300951119-001</v>
      </c>
      <c r="I43" s="60" t="s">
        <v>409</v>
      </c>
      <c r="J43" s="61">
        <v>857635</v>
      </c>
      <c r="K43" s="53">
        <v>0.1</v>
      </c>
      <c r="L43" s="61">
        <v>96605</v>
      </c>
      <c r="M43" s="62">
        <v>3</v>
      </c>
      <c r="N43" s="54"/>
      <c r="O43" s="55"/>
    </row>
    <row r="44" spans="2:15" s="36" customFormat="1" ht="21.75" customHeight="1" x14ac:dyDescent="0.2">
      <c r="B44" s="47">
        <f t="shared" si="2"/>
        <v>28</v>
      </c>
      <c r="C44" s="63"/>
      <c r="D44" s="58">
        <f t="shared" si="0"/>
        <v>0</v>
      </c>
      <c r="E44" s="57" t="s">
        <v>236</v>
      </c>
      <c r="F44" s="89">
        <v>41881</v>
      </c>
      <c r="G44" s="60" t="s">
        <v>89</v>
      </c>
      <c r="H44" s="91">
        <f t="shared" si="1"/>
        <v>0</v>
      </c>
      <c r="I44" s="60" t="s">
        <v>111</v>
      </c>
      <c r="J44" s="61">
        <v>966048</v>
      </c>
      <c r="K44" s="53">
        <v>0.1</v>
      </c>
      <c r="L44" s="61">
        <v>242000</v>
      </c>
      <c r="M44" s="62">
        <v>3</v>
      </c>
      <c r="N44" s="54"/>
      <c r="O44" s="55"/>
    </row>
    <row r="45" spans="2:15" s="36" customFormat="1" ht="21.75" customHeight="1" x14ac:dyDescent="0.2">
      <c r="B45" s="47">
        <f t="shared" si="2"/>
        <v>29</v>
      </c>
      <c r="C45" s="63"/>
      <c r="D45" s="58" t="str">
        <f t="shared" si="0"/>
        <v>AA/11P</v>
      </c>
      <c r="E45" s="57" t="s">
        <v>392</v>
      </c>
      <c r="F45" s="89">
        <v>41889</v>
      </c>
      <c r="G45" s="60" t="s">
        <v>399</v>
      </c>
      <c r="H45" s="91" t="str">
        <f t="shared" si="1"/>
        <v>0300954529</v>
      </c>
      <c r="I45" s="60" t="s">
        <v>408</v>
      </c>
      <c r="J45" s="61">
        <v>2420000</v>
      </c>
      <c r="K45" s="53">
        <v>0.1</v>
      </c>
      <c r="L45" s="61">
        <v>60787</v>
      </c>
      <c r="M45" s="62">
        <v>3</v>
      </c>
      <c r="N45" s="54"/>
      <c r="O45" s="55"/>
    </row>
    <row r="46" spans="2:15" s="36" customFormat="1" ht="21.75" customHeight="1" x14ac:dyDescent="0.2">
      <c r="B46" s="47">
        <f t="shared" si="2"/>
        <v>30</v>
      </c>
      <c r="C46" s="63"/>
      <c r="D46" s="58">
        <f t="shared" si="0"/>
        <v>0</v>
      </c>
      <c r="E46" s="57" t="s">
        <v>242</v>
      </c>
      <c r="F46" s="89">
        <v>41897</v>
      </c>
      <c r="G46" s="60" t="s">
        <v>89</v>
      </c>
      <c r="H46" s="91">
        <f t="shared" si="1"/>
        <v>0</v>
      </c>
      <c r="I46" s="60" t="s">
        <v>407</v>
      </c>
      <c r="J46" s="61">
        <v>607871</v>
      </c>
      <c r="K46" s="53">
        <v>0.1</v>
      </c>
      <c r="L46" s="61">
        <v>466500</v>
      </c>
      <c r="M46" s="62">
        <v>3</v>
      </c>
      <c r="N46" s="54"/>
      <c r="O46" s="55"/>
    </row>
    <row r="47" spans="2:15" s="36" customFormat="1" ht="21.75" customHeight="1" x14ac:dyDescent="0.2">
      <c r="B47" s="47">
        <f t="shared" si="2"/>
        <v>31</v>
      </c>
      <c r="C47" s="63"/>
      <c r="D47" s="58">
        <f t="shared" si="0"/>
        <v>0</v>
      </c>
      <c r="E47" s="57" t="s">
        <v>249</v>
      </c>
      <c r="F47" s="89">
        <v>41907</v>
      </c>
      <c r="G47" s="60" t="s">
        <v>89</v>
      </c>
      <c r="H47" s="91">
        <f t="shared" si="1"/>
        <v>0</v>
      </c>
      <c r="I47" s="60" t="s">
        <v>408</v>
      </c>
      <c r="J47" s="61">
        <v>4665000</v>
      </c>
      <c r="K47" s="53">
        <v>0.1</v>
      </c>
      <c r="L47" s="61">
        <v>353500</v>
      </c>
      <c r="M47" s="62">
        <v>3</v>
      </c>
      <c r="N47" s="54"/>
      <c r="O47" s="55"/>
    </row>
    <row r="48" spans="2:15" s="36" customFormat="1" ht="21.75" customHeight="1" x14ac:dyDescent="0.2">
      <c r="B48" s="47">
        <f t="shared" si="2"/>
        <v>32</v>
      </c>
      <c r="C48" s="63"/>
      <c r="D48" s="58" t="str">
        <f t="shared" si="0"/>
        <v>AA/11P</v>
      </c>
      <c r="E48" s="57" t="s">
        <v>393</v>
      </c>
      <c r="F48" s="89">
        <v>41924</v>
      </c>
      <c r="G48" s="60" t="s">
        <v>399</v>
      </c>
      <c r="H48" s="91" t="str">
        <f t="shared" si="1"/>
        <v>0300954529</v>
      </c>
      <c r="I48" s="60" t="s">
        <v>408</v>
      </c>
      <c r="J48" s="61">
        <v>3535000</v>
      </c>
      <c r="K48" s="53">
        <v>0.1</v>
      </c>
      <c r="L48" s="61">
        <v>97049</v>
      </c>
      <c r="M48" s="62">
        <v>4</v>
      </c>
      <c r="N48" s="54"/>
      <c r="O48" s="55"/>
    </row>
    <row r="49" spans="2:15" s="36" customFormat="1" ht="21.75" customHeight="1" x14ac:dyDescent="0.2">
      <c r="B49" s="47">
        <f t="shared" si="2"/>
        <v>33</v>
      </c>
      <c r="C49" s="63"/>
      <c r="D49" s="58">
        <f t="shared" si="0"/>
        <v>0</v>
      </c>
      <c r="E49" s="57" t="s">
        <v>394</v>
      </c>
      <c r="F49" s="89">
        <v>41925</v>
      </c>
      <c r="G49" s="60" t="s">
        <v>405</v>
      </c>
      <c r="H49" s="91">
        <f t="shared" si="1"/>
        <v>0</v>
      </c>
      <c r="I49" s="60" t="s">
        <v>407</v>
      </c>
      <c r="J49" s="61">
        <v>970494</v>
      </c>
      <c r="K49" s="53">
        <v>0.1</v>
      </c>
      <c r="L49" s="61">
        <v>180000</v>
      </c>
      <c r="M49" s="62">
        <v>4</v>
      </c>
      <c r="N49" s="54"/>
      <c r="O49" s="55"/>
    </row>
    <row r="50" spans="2:15" s="36" customFormat="1" ht="21.75" customHeight="1" x14ac:dyDescent="0.2">
      <c r="B50" s="47">
        <f t="shared" si="2"/>
        <v>34</v>
      </c>
      <c r="C50" s="63"/>
      <c r="D50" s="58">
        <f t="shared" si="0"/>
        <v>0</v>
      </c>
      <c r="E50" s="57" t="s">
        <v>395</v>
      </c>
      <c r="F50" s="89">
        <v>41936</v>
      </c>
      <c r="G50" s="60" t="s">
        <v>89</v>
      </c>
      <c r="H50" s="91">
        <f t="shared" si="1"/>
        <v>0</v>
      </c>
      <c r="I50" s="60" t="s">
        <v>413</v>
      </c>
      <c r="J50" s="61">
        <v>1800000</v>
      </c>
      <c r="K50" s="53">
        <v>0.1</v>
      </c>
      <c r="L50" s="61">
        <v>226000</v>
      </c>
      <c r="M50" s="62">
        <v>4</v>
      </c>
      <c r="N50" s="54"/>
      <c r="O50" s="55"/>
    </row>
    <row r="51" spans="2:15" s="36" customFormat="1" ht="21.75" customHeight="1" x14ac:dyDescent="0.2">
      <c r="B51" s="47">
        <f t="shared" si="2"/>
        <v>35</v>
      </c>
      <c r="C51" s="63"/>
      <c r="D51" s="58">
        <f t="shared" si="0"/>
        <v>0</v>
      </c>
      <c r="E51" s="57" t="s">
        <v>231</v>
      </c>
      <c r="F51" s="89">
        <v>41940</v>
      </c>
      <c r="G51" s="60" t="s">
        <v>406</v>
      </c>
      <c r="H51" s="91">
        <f t="shared" si="1"/>
        <v>0</v>
      </c>
      <c r="I51" s="60" t="s">
        <v>408</v>
      </c>
      <c r="J51" s="61">
        <v>2260000</v>
      </c>
      <c r="K51" s="53">
        <v>0.1</v>
      </c>
      <c r="L51" s="61">
        <v>78864</v>
      </c>
      <c r="M51" s="62">
        <v>4</v>
      </c>
      <c r="N51" s="54"/>
      <c r="O51" s="55"/>
    </row>
    <row r="52" spans="2:15" s="36" customFormat="1" ht="21.75" customHeight="1" x14ac:dyDescent="0.2">
      <c r="B52" s="47">
        <f t="shared" si="2"/>
        <v>36</v>
      </c>
      <c r="C52" s="63"/>
      <c r="D52" s="58" t="str">
        <f t="shared" si="0"/>
        <v>AA/11P</v>
      </c>
      <c r="E52" s="57" t="s">
        <v>396</v>
      </c>
      <c r="F52" s="89">
        <v>41950</v>
      </c>
      <c r="G52" s="60" t="s">
        <v>399</v>
      </c>
      <c r="H52" s="91" t="str">
        <f t="shared" si="1"/>
        <v>0300954529</v>
      </c>
      <c r="I52" s="60" t="s">
        <v>409</v>
      </c>
      <c r="J52" s="61">
        <v>788636</v>
      </c>
      <c r="K52" s="53">
        <v>0.1</v>
      </c>
      <c r="L52" s="61">
        <v>116294</v>
      </c>
      <c r="M52" s="62">
        <v>4</v>
      </c>
      <c r="N52" s="54"/>
      <c r="O52" s="55"/>
    </row>
    <row r="53" spans="2:15" s="36" customFormat="1" ht="21.75" customHeight="1" x14ac:dyDescent="0.2">
      <c r="B53" s="47">
        <f t="shared" si="2"/>
        <v>37</v>
      </c>
      <c r="C53" s="63"/>
      <c r="D53" s="58" t="str">
        <f t="shared" si="0"/>
        <v>AA/11P</v>
      </c>
      <c r="E53" s="57" t="s">
        <v>397</v>
      </c>
      <c r="F53" s="89">
        <v>41954</v>
      </c>
      <c r="G53" s="60" t="s">
        <v>399</v>
      </c>
      <c r="H53" s="91" t="str">
        <f t="shared" si="1"/>
        <v>0300954529</v>
      </c>
      <c r="I53" s="60" t="s">
        <v>407</v>
      </c>
      <c r="J53" s="61">
        <v>136364</v>
      </c>
      <c r="K53" s="53">
        <v>0.1</v>
      </c>
      <c r="L53" s="61">
        <v>13636</v>
      </c>
      <c r="M53" s="62">
        <v>4</v>
      </c>
      <c r="N53" s="54"/>
      <c r="O53" s="55"/>
    </row>
    <row r="54" spans="2:15" s="36" customFormat="1" ht="21.75" customHeight="1" x14ac:dyDescent="0.2">
      <c r="B54" s="47">
        <f t="shared" si="2"/>
        <v>38</v>
      </c>
      <c r="C54" s="63"/>
      <c r="D54" s="58" t="str">
        <f t="shared" si="0"/>
        <v>AA/11P</v>
      </c>
      <c r="E54" s="57" t="s">
        <v>396</v>
      </c>
      <c r="F54" s="89">
        <v>41983</v>
      </c>
      <c r="G54" s="60" t="s">
        <v>399</v>
      </c>
      <c r="H54" s="91" t="str">
        <f t="shared" si="1"/>
        <v>0300954529</v>
      </c>
      <c r="I54" s="60" t="s">
        <v>407</v>
      </c>
      <c r="J54" s="61">
        <v>933603</v>
      </c>
      <c r="K54" s="53">
        <v>0.1</v>
      </c>
      <c r="L54" s="61">
        <v>93362</v>
      </c>
      <c r="M54" s="62">
        <v>4</v>
      </c>
      <c r="N54" s="54"/>
      <c r="O54" s="55"/>
    </row>
    <row r="55" spans="2:15" s="36" customFormat="1" ht="21.75" customHeight="1" x14ac:dyDescent="0.2">
      <c r="B55" s="47">
        <f t="shared" si="2"/>
        <v>39</v>
      </c>
      <c r="C55" s="63"/>
      <c r="D55" s="58">
        <f t="shared" si="0"/>
        <v>0</v>
      </c>
      <c r="E55" s="57" t="s">
        <v>398</v>
      </c>
      <c r="F55" s="89">
        <v>41989</v>
      </c>
      <c r="G55" s="60" t="s">
        <v>89</v>
      </c>
      <c r="H55" s="91">
        <f t="shared" si="1"/>
        <v>0</v>
      </c>
      <c r="I55" s="60" t="s">
        <v>408</v>
      </c>
      <c r="J55" s="61">
        <v>7900000</v>
      </c>
      <c r="K55" s="53">
        <v>0.1</v>
      </c>
      <c r="L55" s="61">
        <v>790000</v>
      </c>
      <c r="M55" s="62">
        <v>4</v>
      </c>
      <c r="N55" s="54"/>
      <c r="O55" s="55"/>
    </row>
    <row r="56" spans="2:15" s="36" customFormat="1" ht="21.75" customHeight="1" x14ac:dyDescent="0.2">
      <c r="B56" s="47">
        <f t="shared" si="2"/>
        <v>40</v>
      </c>
      <c r="C56" s="63"/>
      <c r="D56" s="58">
        <f t="shared" si="0"/>
        <v>0</v>
      </c>
      <c r="E56" s="57" t="s">
        <v>414</v>
      </c>
      <c r="F56" s="89">
        <v>41790</v>
      </c>
      <c r="G56" s="60" t="s">
        <v>112</v>
      </c>
      <c r="H56" s="91">
        <f t="shared" si="1"/>
        <v>0</v>
      </c>
      <c r="I56" s="60" t="s">
        <v>115</v>
      </c>
      <c r="J56" s="61">
        <v>1056000</v>
      </c>
      <c r="K56" s="53">
        <v>0.1</v>
      </c>
      <c r="L56" s="61">
        <v>105600</v>
      </c>
      <c r="M56" s="62">
        <v>2</v>
      </c>
      <c r="N56" s="54"/>
      <c r="O56" s="55"/>
    </row>
    <row r="57" spans="2:15" s="36" customFormat="1" ht="21.75" customHeight="1" x14ac:dyDescent="0.2">
      <c r="B57" s="47">
        <f t="shared" si="2"/>
        <v>41</v>
      </c>
      <c r="C57" s="63"/>
      <c r="D57" s="58">
        <f t="shared" si="0"/>
        <v>0</v>
      </c>
      <c r="E57" s="57" t="s">
        <v>415</v>
      </c>
      <c r="F57" s="89">
        <v>41821</v>
      </c>
      <c r="G57" s="60" t="s">
        <v>112</v>
      </c>
      <c r="H57" s="91">
        <f t="shared" si="1"/>
        <v>0</v>
      </c>
      <c r="I57" s="60" t="s">
        <v>115</v>
      </c>
      <c r="J57" s="61">
        <v>1080000</v>
      </c>
      <c r="K57" s="53">
        <v>0.1</v>
      </c>
      <c r="L57" s="61">
        <v>108000</v>
      </c>
      <c r="M57" s="62">
        <v>3</v>
      </c>
      <c r="N57" s="54"/>
      <c r="O57" s="55"/>
    </row>
    <row r="58" spans="2:15" s="36" customFormat="1" ht="21.75" customHeight="1" x14ac:dyDescent="0.2">
      <c r="B58" s="47">
        <f t="shared" si="2"/>
        <v>42</v>
      </c>
      <c r="C58" s="63"/>
      <c r="D58" s="58">
        <f t="shared" si="0"/>
        <v>0</v>
      </c>
      <c r="E58" s="57" t="s">
        <v>416</v>
      </c>
      <c r="F58" s="89">
        <v>41842</v>
      </c>
      <c r="G58" s="60" t="s">
        <v>426</v>
      </c>
      <c r="H58" s="91">
        <f t="shared" si="1"/>
        <v>0</v>
      </c>
      <c r="I58" s="60" t="s">
        <v>430</v>
      </c>
      <c r="J58" s="61">
        <v>16500000</v>
      </c>
      <c r="K58" s="53">
        <v>0.1</v>
      </c>
      <c r="L58" s="61">
        <v>1650000</v>
      </c>
      <c r="M58" s="62">
        <v>3</v>
      </c>
      <c r="N58" s="54"/>
      <c r="O58" s="55"/>
    </row>
    <row r="59" spans="2:15" s="36" customFormat="1" ht="21.75" customHeight="1" x14ac:dyDescent="0.2">
      <c r="B59" s="47">
        <f t="shared" si="2"/>
        <v>43</v>
      </c>
      <c r="C59" s="63"/>
      <c r="D59" s="58">
        <f t="shared" si="0"/>
        <v>0</v>
      </c>
      <c r="E59" s="57" t="s">
        <v>417</v>
      </c>
      <c r="F59" s="89">
        <v>41850</v>
      </c>
      <c r="G59" s="60" t="s">
        <v>426</v>
      </c>
      <c r="H59" s="91">
        <f t="shared" si="1"/>
        <v>0</v>
      </c>
      <c r="I59" s="60" t="s">
        <v>430</v>
      </c>
      <c r="J59" s="61">
        <v>16500000</v>
      </c>
      <c r="K59" s="53">
        <v>0.1</v>
      </c>
      <c r="L59" s="61">
        <v>1650000</v>
      </c>
      <c r="M59" s="62">
        <v>3</v>
      </c>
      <c r="N59" s="54"/>
      <c r="O59" s="55"/>
    </row>
    <row r="60" spans="2:15" s="36" customFormat="1" ht="21.75" customHeight="1" x14ac:dyDescent="0.2">
      <c r="B60" s="47">
        <f t="shared" si="2"/>
        <v>44</v>
      </c>
      <c r="C60" s="63"/>
      <c r="D60" s="58">
        <f t="shared" si="0"/>
        <v>0</v>
      </c>
      <c r="E60" s="57" t="s">
        <v>418</v>
      </c>
      <c r="F60" s="89">
        <v>41851</v>
      </c>
      <c r="G60" s="60" t="s">
        <v>426</v>
      </c>
      <c r="H60" s="91">
        <f t="shared" si="1"/>
        <v>0</v>
      </c>
      <c r="I60" s="60" t="s">
        <v>430</v>
      </c>
      <c r="J60" s="61">
        <v>8000000</v>
      </c>
      <c r="K60" s="53">
        <v>0.1</v>
      </c>
      <c r="L60" s="61">
        <v>800000</v>
      </c>
      <c r="M60" s="62">
        <v>3</v>
      </c>
      <c r="N60" s="54"/>
      <c r="O60" s="55"/>
    </row>
    <row r="61" spans="2:15" s="36" customFormat="1" ht="21.75" customHeight="1" x14ac:dyDescent="0.2">
      <c r="B61" s="47">
        <f t="shared" si="2"/>
        <v>45</v>
      </c>
      <c r="C61" s="63"/>
      <c r="D61" s="58">
        <f t="shared" si="0"/>
        <v>0</v>
      </c>
      <c r="E61" s="57" t="s">
        <v>419</v>
      </c>
      <c r="F61" s="89">
        <v>41857</v>
      </c>
      <c r="G61" s="60" t="s">
        <v>426</v>
      </c>
      <c r="H61" s="91">
        <f t="shared" si="1"/>
        <v>0</v>
      </c>
      <c r="I61" s="60" t="s">
        <v>430</v>
      </c>
      <c r="J61" s="61">
        <v>16500000</v>
      </c>
      <c r="K61" s="53">
        <v>0.1</v>
      </c>
      <c r="L61" s="61">
        <v>1650000</v>
      </c>
      <c r="M61" s="62">
        <v>3</v>
      </c>
      <c r="N61" s="54"/>
      <c r="O61" s="55"/>
    </row>
    <row r="62" spans="2:15" s="36" customFormat="1" ht="21.75" customHeight="1" x14ac:dyDescent="0.2">
      <c r="B62" s="47">
        <f t="shared" si="2"/>
        <v>46</v>
      </c>
      <c r="C62" s="63"/>
      <c r="D62" s="58">
        <f t="shared" si="0"/>
        <v>0</v>
      </c>
      <c r="E62" s="57" t="s">
        <v>420</v>
      </c>
      <c r="F62" s="89">
        <v>41870</v>
      </c>
      <c r="G62" s="60" t="s">
        <v>112</v>
      </c>
      <c r="H62" s="91">
        <f t="shared" si="1"/>
        <v>0</v>
      </c>
      <c r="I62" s="60" t="s">
        <v>115</v>
      </c>
      <c r="J62" s="61">
        <v>1080000</v>
      </c>
      <c r="K62" s="53">
        <v>0.1</v>
      </c>
      <c r="L62" s="61">
        <v>108000</v>
      </c>
      <c r="M62" s="62">
        <v>3</v>
      </c>
      <c r="N62" s="54"/>
      <c r="O62" s="55"/>
    </row>
    <row r="63" spans="2:15" s="36" customFormat="1" ht="21.75" customHeight="1" x14ac:dyDescent="0.2">
      <c r="B63" s="47">
        <f t="shared" si="2"/>
        <v>47</v>
      </c>
      <c r="C63" s="63"/>
      <c r="D63" s="58">
        <f t="shared" si="0"/>
        <v>0</v>
      </c>
      <c r="E63" s="57" t="s">
        <v>421</v>
      </c>
      <c r="F63" s="89">
        <v>41873</v>
      </c>
      <c r="G63" s="60" t="s">
        <v>426</v>
      </c>
      <c r="H63" s="91">
        <f t="shared" si="1"/>
        <v>0</v>
      </c>
      <c r="I63" s="60" t="s">
        <v>430</v>
      </c>
      <c r="J63" s="61">
        <v>16500000</v>
      </c>
      <c r="K63" s="53">
        <v>0.1</v>
      </c>
      <c r="L63" s="61">
        <v>1650000</v>
      </c>
      <c r="M63" s="62">
        <v>3</v>
      </c>
      <c r="N63" s="54"/>
      <c r="O63" s="55"/>
    </row>
    <row r="64" spans="2:15" s="36" customFormat="1" ht="21.75" customHeight="1" x14ac:dyDescent="0.2">
      <c r="B64" s="47">
        <f t="shared" si="2"/>
        <v>48</v>
      </c>
      <c r="C64" s="63"/>
      <c r="D64" s="58">
        <f t="shared" si="0"/>
        <v>0</v>
      </c>
      <c r="E64" s="57" t="s">
        <v>422</v>
      </c>
      <c r="F64" s="89">
        <v>41902</v>
      </c>
      <c r="G64" s="60" t="s">
        <v>112</v>
      </c>
      <c r="H64" s="91">
        <f t="shared" si="1"/>
        <v>0</v>
      </c>
      <c r="I64" s="60" t="s">
        <v>115</v>
      </c>
      <c r="J64" s="61">
        <v>1080000</v>
      </c>
      <c r="K64" s="53">
        <v>0.1</v>
      </c>
      <c r="L64" s="61">
        <v>108000</v>
      </c>
      <c r="M64" s="62">
        <v>3</v>
      </c>
      <c r="N64" s="54"/>
      <c r="O64" s="55"/>
    </row>
    <row r="65" spans="2:15" s="36" customFormat="1" ht="21.75" customHeight="1" x14ac:dyDescent="0.2">
      <c r="B65" s="47">
        <f t="shared" si="2"/>
        <v>49</v>
      </c>
      <c r="C65" s="63"/>
      <c r="D65" s="58">
        <f t="shared" si="0"/>
        <v>0</v>
      </c>
      <c r="E65" s="57" t="s">
        <v>423</v>
      </c>
      <c r="F65" s="89">
        <v>41919</v>
      </c>
      <c r="G65" s="60" t="s">
        <v>427</v>
      </c>
      <c r="H65" s="91">
        <f t="shared" si="1"/>
        <v>0</v>
      </c>
      <c r="I65" s="60" t="s">
        <v>431</v>
      </c>
      <c r="J65" s="61">
        <v>1750000</v>
      </c>
      <c r="K65" s="53">
        <v>0.1</v>
      </c>
      <c r="L65" s="61">
        <v>175000</v>
      </c>
      <c r="M65" s="62">
        <v>4</v>
      </c>
      <c r="N65" s="54"/>
      <c r="O65" s="55"/>
    </row>
    <row r="66" spans="2:15" s="36" customFormat="1" ht="21.75" customHeight="1" x14ac:dyDescent="0.2">
      <c r="B66" s="47">
        <f t="shared" si="2"/>
        <v>50</v>
      </c>
      <c r="C66" s="63"/>
      <c r="D66" s="58">
        <f t="shared" si="0"/>
        <v>0</v>
      </c>
      <c r="E66" s="57" t="s">
        <v>280</v>
      </c>
      <c r="F66" s="89">
        <v>41922</v>
      </c>
      <c r="G66" s="60" t="s">
        <v>428</v>
      </c>
      <c r="H66" s="91">
        <f t="shared" si="1"/>
        <v>0</v>
      </c>
      <c r="I66" s="60" t="s">
        <v>114</v>
      </c>
      <c r="J66" s="61">
        <v>3068100</v>
      </c>
      <c r="K66" s="53">
        <v>0.1</v>
      </c>
      <c r="L66" s="61">
        <v>306810</v>
      </c>
      <c r="M66" s="62">
        <v>4</v>
      </c>
      <c r="N66" s="54"/>
      <c r="O66" s="55"/>
    </row>
    <row r="67" spans="2:15" s="36" customFormat="1" ht="21.75" customHeight="1" x14ac:dyDescent="0.2">
      <c r="B67" s="47">
        <f t="shared" si="2"/>
        <v>51</v>
      </c>
      <c r="C67" s="63"/>
      <c r="D67" s="58">
        <f t="shared" si="0"/>
        <v>0</v>
      </c>
      <c r="E67" s="57" t="s">
        <v>424</v>
      </c>
      <c r="F67" s="89">
        <v>41943</v>
      </c>
      <c r="G67" s="60" t="s">
        <v>112</v>
      </c>
      <c r="H67" s="91">
        <f t="shared" si="1"/>
        <v>0</v>
      </c>
      <c r="I67" s="60" t="s">
        <v>115</v>
      </c>
      <c r="J67" s="61">
        <v>1080000</v>
      </c>
      <c r="K67" s="53">
        <v>0.1</v>
      </c>
      <c r="L67" s="61">
        <v>108000</v>
      </c>
      <c r="M67" s="62">
        <v>4</v>
      </c>
      <c r="N67" s="54"/>
      <c r="O67" s="55"/>
    </row>
    <row r="68" spans="2:15" s="36" customFormat="1" ht="21.75" customHeight="1" x14ac:dyDescent="0.2">
      <c r="B68" s="47">
        <f t="shared" si="2"/>
        <v>52</v>
      </c>
      <c r="C68" s="63"/>
      <c r="D68" s="58">
        <f t="shared" si="0"/>
        <v>0</v>
      </c>
      <c r="E68" s="57" t="s">
        <v>133</v>
      </c>
      <c r="F68" s="89">
        <v>41952</v>
      </c>
      <c r="G68" s="60" t="s">
        <v>429</v>
      </c>
      <c r="H68" s="91">
        <f t="shared" si="1"/>
        <v>0</v>
      </c>
      <c r="I68" s="60" t="s">
        <v>432</v>
      </c>
      <c r="J68" s="61">
        <v>14700000</v>
      </c>
      <c r="K68" s="53">
        <v>0.1</v>
      </c>
      <c r="L68" s="61">
        <v>1470000</v>
      </c>
      <c r="M68" s="62">
        <v>4</v>
      </c>
      <c r="N68" s="54"/>
      <c r="O68" s="55"/>
    </row>
    <row r="69" spans="2:15" s="36" customFormat="1" ht="21.75" customHeight="1" x14ac:dyDescent="0.2">
      <c r="B69" s="47">
        <f t="shared" si="2"/>
        <v>53</v>
      </c>
      <c r="C69" s="63"/>
      <c r="D69" s="58">
        <f t="shared" si="0"/>
        <v>0</v>
      </c>
      <c r="E69" s="57" t="s">
        <v>134</v>
      </c>
      <c r="F69" s="89">
        <v>41953</v>
      </c>
      <c r="G69" s="60" t="s">
        <v>429</v>
      </c>
      <c r="H69" s="91">
        <f t="shared" si="1"/>
        <v>0</v>
      </c>
      <c r="I69" s="60" t="s">
        <v>432</v>
      </c>
      <c r="J69" s="61">
        <v>14700000</v>
      </c>
      <c r="K69" s="53">
        <v>0.1</v>
      </c>
      <c r="L69" s="61">
        <v>1470000</v>
      </c>
      <c r="M69" s="62">
        <v>4</v>
      </c>
      <c r="N69" s="54"/>
      <c r="O69" s="55"/>
    </row>
    <row r="70" spans="2:15" s="36" customFormat="1" ht="21.75" customHeight="1" x14ac:dyDescent="0.2">
      <c r="B70" s="47">
        <f t="shared" si="2"/>
        <v>54</v>
      </c>
      <c r="C70" s="63"/>
      <c r="D70" s="58">
        <f t="shared" si="0"/>
        <v>0</v>
      </c>
      <c r="E70" s="57" t="s">
        <v>425</v>
      </c>
      <c r="F70" s="89">
        <v>41993</v>
      </c>
      <c r="G70" s="60" t="s">
        <v>112</v>
      </c>
      <c r="H70" s="91">
        <f t="shared" si="1"/>
        <v>0</v>
      </c>
      <c r="I70" s="60" t="s">
        <v>115</v>
      </c>
      <c r="J70" s="61">
        <v>1080000</v>
      </c>
      <c r="K70" s="53">
        <v>0.1</v>
      </c>
      <c r="L70" s="61">
        <v>108000</v>
      </c>
      <c r="M70" s="62">
        <v>4</v>
      </c>
      <c r="N70" s="54"/>
      <c r="O70" s="55"/>
    </row>
    <row r="71" spans="2:15" s="36" customFormat="1" ht="21.75" customHeight="1" x14ac:dyDescent="0.2">
      <c r="B71" s="47">
        <f t="shared" si="2"/>
        <v>55</v>
      </c>
      <c r="C71" s="63"/>
      <c r="D71" s="58">
        <f t="shared" si="0"/>
        <v>0</v>
      </c>
      <c r="E71" s="57" t="s">
        <v>433</v>
      </c>
      <c r="F71" s="89">
        <v>41655</v>
      </c>
      <c r="G71" s="60" t="s">
        <v>477</v>
      </c>
      <c r="H71" s="91">
        <f t="shared" si="1"/>
        <v>0</v>
      </c>
      <c r="I71" s="60" t="s">
        <v>123</v>
      </c>
      <c r="J71" s="61"/>
      <c r="K71" s="53">
        <v>0.1</v>
      </c>
      <c r="L71" s="61">
        <v>1756388</v>
      </c>
      <c r="M71" s="62">
        <v>1</v>
      </c>
      <c r="N71" s="54"/>
      <c r="O71" s="55"/>
    </row>
    <row r="72" spans="2:15" s="36" customFormat="1" ht="21.75" customHeight="1" x14ac:dyDescent="0.2">
      <c r="B72" s="47">
        <f t="shared" si="2"/>
        <v>56</v>
      </c>
      <c r="C72" s="63"/>
      <c r="D72" s="58">
        <f t="shared" si="0"/>
        <v>0</v>
      </c>
      <c r="E72" s="57" t="s">
        <v>434</v>
      </c>
      <c r="F72" s="89">
        <v>41659</v>
      </c>
      <c r="G72" s="60" t="s">
        <v>477</v>
      </c>
      <c r="H72" s="91">
        <f t="shared" si="1"/>
        <v>0</v>
      </c>
      <c r="I72" s="60" t="s">
        <v>123</v>
      </c>
      <c r="J72" s="61"/>
      <c r="K72" s="53">
        <v>0.1</v>
      </c>
      <c r="L72" s="61">
        <v>1356080</v>
      </c>
      <c r="M72" s="62">
        <v>1</v>
      </c>
      <c r="N72" s="54"/>
      <c r="O72" s="55"/>
    </row>
    <row r="73" spans="2:15" s="36" customFormat="1" ht="21.75" customHeight="1" x14ac:dyDescent="0.2">
      <c r="B73" s="47">
        <f t="shared" si="2"/>
        <v>57</v>
      </c>
      <c r="C73" s="63"/>
      <c r="D73" s="58">
        <f t="shared" si="0"/>
        <v>0</v>
      </c>
      <c r="E73" s="57" t="s">
        <v>435</v>
      </c>
      <c r="F73" s="89">
        <v>41661</v>
      </c>
      <c r="G73" s="60" t="s">
        <v>477</v>
      </c>
      <c r="H73" s="91">
        <f t="shared" si="1"/>
        <v>0</v>
      </c>
      <c r="I73" s="60" t="s">
        <v>123</v>
      </c>
      <c r="J73" s="61"/>
      <c r="K73" s="53">
        <v>0.1</v>
      </c>
      <c r="L73" s="61">
        <v>1793940</v>
      </c>
      <c r="M73" s="62">
        <v>1</v>
      </c>
      <c r="N73" s="54"/>
      <c r="O73" s="55"/>
    </row>
    <row r="74" spans="2:15" s="36" customFormat="1" ht="21.75" customHeight="1" x14ac:dyDescent="0.2">
      <c r="B74" s="47">
        <f t="shared" si="2"/>
        <v>58</v>
      </c>
      <c r="C74" s="63"/>
      <c r="D74" s="58">
        <f t="shared" si="0"/>
        <v>0</v>
      </c>
      <c r="E74" s="57" t="s">
        <v>436</v>
      </c>
      <c r="F74" s="89">
        <v>41755</v>
      </c>
      <c r="G74" s="60" t="s">
        <v>478</v>
      </c>
      <c r="H74" s="91">
        <f t="shared" si="1"/>
        <v>0</v>
      </c>
      <c r="I74" s="60" t="s">
        <v>123</v>
      </c>
      <c r="J74" s="61"/>
      <c r="K74" s="53">
        <v>0.1</v>
      </c>
      <c r="L74" s="61">
        <v>1781717</v>
      </c>
      <c r="M74" s="62">
        <v>2</v>
      </c>
      <c r="N74" s="54"/>
      <c r="O74" s="55"/>
    </row>
    <row r="75" spans="2:15" s="36" customFormat="1" ht="21.75" customHeight="1" x14ac:dyDescent="0.2">
      <c r="B75" s="47">
        <f t="shared" si="2"/>
        <v>59</v>
      </c>
      <c r="C75" s="63"/>
      <c r="D75" s="58">
        <f t="shared" si="0"/>
        <v>0</v>
      </c>
      <c r="E75" s="57" t="s">
        <v>437</v>
      </c>
      <c r="F75" s="89">
        <v>41758</v>
      </c>
      <c r="G75" s="60" t="s">
        <v>478</v>
      </c>
      <c r="H75" s="91">
        <f t="shared" si="1"/>
        <v>0</v>
      </c>
      <c r="I75" s="60" t="s">
        <v>123</v>
      </c>
      <c r="J75" s="61"/>
      <c r="K75" s="53">
        <v>0.1</v>
      </c>
      <c r="L75" s="61">
        <v>1795840</v>
      </c>
      <c r="M75" s="62">
        <v>2</v>
      </c>
      <c r="N75" s="54"/>
      <c r="O75" s="55"/>
    </row>
    <row r="76" spans="2:15" s="36" customFormat="1" ht="21.75" customHeight="1" x14ac:dyDescent="0.2">
      <c r="B76" s="47">
        <f t="shared" si="2"/>
        <v>60</v>
      </c>
      <c r="C76" s="63"/>
      <c r="D76" s="58">
        <f t="shared" si="0"/>
        <v>0</v>
      </c>
      <c r="E76" s="57" t="s">
        <v>438</v>
      </c>
      <c r="F76" s="89">
        <v>41758</v>
      </c>
      <c r="G76" s="60" t="s">
        <v>479</v>
      </c>
      <c r="H76" s="91">
        <f t="shared" si="1"/>
        <v>0</v>
      </c>
      <c r="I76" s="60" t="s">
        <v>123</v>
      </c>
      <c r="J76" s="61"/>
      <c r="K76" s="53">
        <v>0.1</v>
      </c>
      <c r="L76" s="61">
        <v>4560950</v>
      </c>
      <c r="M76" s="62">
        <v>2</v>
      </c>
      <c r="N76" s="54"/>
      <c r="O76" s="55"/>
    </row>
    <row r="77" spans="2:15" s="36" customFormat="1" ht="21.75" customHeight="1" x14ac:dyDescent="0.2">
      <c r="B77" s="47">
        <f t="shared" si="2"/>
        <v>61</v>
      </c>
      <c r="C77" s="63"/>
      <c r="D77" s="58">
        <f t="shared" si="0"/>
        <v>0</v>
      </c>
      <c r="E77" s="57" t="s">
        <v>439</v>
      </c>
      <c r="F77" s="89">
        <v>41761</v>
      </c>
      <c r="G77" s="60" t="s">
        <v>478</v>
      </c>
      <c r="H77" s="91">
        <f t="shared" si="1"/>
        <v>0</v>
      </c>
      <c r="I77" s="60" t="s">
        <v>487</v>
      </c>
      <c r="J77" s="61"/>
      <c r="K77" s="53">
        <v>0.1</v>
      </c>
      <c r="L77" s="61">
        <v>1598085</v>
      </c>
      <c r="M77" s="62">
        <v>2</v>
      </c>
      <c r="N77" s="54"/>
      <c r="O77" s="55"/>
    </row>
    <row r="78" spans="2:15" s="36" customFormat="1" ht="21.75" customHeight="1" x14ac:dyDescent="0.2">
      <c r="B78" s="47">
        <f t="shared" si="2"/>
        <v>62</v>
      </c>
      <c r="C78" s="63"/>
      <c r="D78" s="58">
        <f t="shared" si="0"/>
        <v>0</v>
      </c>
      <c r="E78" s="57" t="s">
        <v>440</v>
      </c>
      <c r="F78" s="89">
        <v>41773</v>
      </c>
      <c r="G78" s="60" t="s">
        <v>480</v>
      </c>
      <c r="H78" s="91">
        <f t="shared" si="1"/>
        <v>0</v>
      </c>
      <c r="I78" s="60" t="s">
        <v>488</v>
      </c>
      <c r="J78" s="61"/>
      <c r="K78" s="53">
        <v>0.1</v>
      </c>
      <c r="L78" s="61">
        <v>2951605</v>
      </c>
      <c r="M78" s="62">
        <v>2</v>
      </c>
      <c r="N78" s="54"/>
      <c r="O78" s="55"/>
    </row>
    <row r="79" spans="2:15" s="36" customFormat="1" ht="21.75" customHeight="1" x14ac:dyDescent="0.2">
      <c r="B79" s="47">
        <f t="shared" si="2"/>
        <v>63</v>
      </c>
      <c r="C79" s="63"/>
      <c r="D79" s="58">
        <f t="shared" si="0"/>
        <v>0</v>
      </c>
      <c r="E79" s="57" t="s">
        <v>441</v>
      </c>
      <c r="F79" s="89">
        <v>41774</v>
      </c>
      <c r="G79" s="60" t="s">
        <v>480</v>
      </c>
      <c r="H79" s="91">
        <f t="shared" si="1"/>
        <v>0</v>
      </c>
      <c r="I79" s="60" t="s">
        <v>123</v>
      </c>
      <c r="J79" s="61"/>
      <c r="K79" s="53">
        <v>0.1</v>
      </c>
      <c r="L79" s="61">
        <v>1860305</v>
      </c>
      <c r="M79" s="62">
        <v>2</v>
      </c>
      <c r="N79" s="54"/>
      <c r="O79" s="55"/>
    </row>
    <row r="80" spans="2:15" s="36" customFormat="1" ht="21.75" customHeight="1" x14ac:dyDescent="0.2">
      <c r="B80" s="47">
        <f t="shared" si="2"/>
        <v>64</v>
      </c>
      <c r="C80" s="63"/>
      <c r="D80" s="58">
        <f t="shared" ref="D80:D121" si="3">IF(ISNA(VLOOKUP(G80,DSMV,3,0)),"",VLOOKUP(G80,DSMV,3,0))</f>
        <v>0</v>
      </c>
      <c r="E80" s="57" t="s">
        <v>442</v>
      </c>
      <c r="F80" s="89">
        <v>41776</v>
      </c>
      <c r="G80" s="60" t="s">
        <v>480</v>
      </c>
      <c r="H80" s="91">
        <f t="shared" ref="H80:H121" si="4">IF(ISNA(VLOOKUP(G80,DSMV,2,0)),"",VLOOKUP(G80,DSMV,2,0))</f>
        <v>0</v>
      </c>
      <c r="I80" s="60" t="s">
        <v>488</v>
      </c>
      <c r="J80" s="61"/>
      <c r="K80" s="53">
        <v>0.1</v>
      </c>
      <c r="L80" s="61">
        <v>1437715</v>
      </c>
      <c r="M80" s="62">
        <v>2</v>
      </c>
      <c r="N80" s="54"/>
      <c r="O80" s="55"/>
    </row>
    <row r="81" spans="2:15" s="36" customFormat="1" ht="21.75" customHeight="1" x14ac:dyDescent="0.2">
      <c r="B81" s="47">
        <f t="shared" ref="B81:B121" si="5">IF(G81&lt;&gt;"",ROW()-16,"")</f>
        <v>65</v>
      </c>
      <c r="C81" s="63"/>
      <c r="D81" s="58">
        <f t="shared" si="3"/>
        <v>0</v>
      </c>
      <c r="E81" s="57" t="s">
        <v>443</v>
      </c>
      <c r="F81" s="89">
        <v>41781</v>
      </c>
      <c r="G81" s="60" t="s">
        <v>478</v>
      </c>
      <c r="H81" s="91">
        <f t="shared" si="4"/>
        <v>0</v>
      </c>
      <c r="I81" s="60" t="s">
        <v>123</v>
      </c>
      <c r="J81" s="61"/>
      <c r="K81" s="53">
        <v>0.1</v>
      </c>
      <c r="L81" s="61">
        <v>1541760</v>
      </c>
      <c r="M81" s="62">
        <v>2</v>
      </c>
      <c r="N81" s="54"/>
      <c r="O81" s="55"/>
    </row>
    <row r="82" spans="2:15" s="36" customFormat="1" ht="21.75" customHeight="1" x14ac:dyDescent="0.2">
      <c r="B82" s="47">
        <f t="shared" si="5"/>
        <v>66</v>
      </c>
      <c r="C82" s="63"/>
      <c r="D82" s="58">
        <f t="shared" si="3"/>
        <v>0</v>
      </c>
      <c r="E82" s="57" t="s">
        <v>444</v>
      </c>
      <c r="F82" s="89">
        <v>41783</v>
      </c>
      <c r="G82" s="60" t="s">
        <v>478</v>
      </c>
      <c r="H82" s="91">
        <f t="shared" si="4"/>
        <v>0</v>
      </c>
      <c r="I82" s="60" t="s">
        <v>123</v>
      </c>
      <c r="J82" s="61"/>
      <c r="K82" s="53">
        <v>0.1</v>
      </c>
      <c r="L82" s="61">
        <v>1369385</v>
      </c>
      <c r="M82" s="62">
        <v>2</v>
      </c>
      <c r="N82" s="54"/>
      <c r="O82" s="55"/>
    </row>
    <row r="83" spans="2:15" s="36" customFormat="1" ht="21.75" customHeight="1" x14ac:dyDescent="0.2">
      <c r="B83" s="47">
        <f t="shared" si="5"/>
        <v>67</v>
      </c>
      <c r="C83" s="63"/>
      <c r="D83" s="58">
        <f t="shared" si="3"/>
        <v>0</v>
      </c>
      <c r="E83" s="57" t="s">
        <v>445</v>
      </c>
      <c r="F83" s="89">
        <v>41792</v>
      </c>
      <c r="G83" s="60" t="s">
        <v>478</v>
      </c>
      <c r="H83" s="91">
        <f t="shared" si="4"/>
        <v>0</v>
      </c>
      <c r="I83" s="60" t="s">
        <v>487</v>
      </c>
      <c r="J83" s="61"/>
      <c r="K83" s="53">
        <v>0.1</v>
      </c>
      <c r="L83" s="61">
        <v>12622909</v>
      </c>
      <c r="M83" s="62">
        <v>2</v>
      </c>
      <c r="N83" s="54"/>
      <c r="O83" s="55"/>
    </row>
    <row r="84" spans="2:15" s="36" customFormat="1" ht="21.75" customHeight="1" x14ac:dyDescent="0.2">
      <c r="B84" s="47">
        <f t="shared" si="5"/>
        <v>68</v>
      </c>
      <c r="C84" s="63"/>
      <c r="D84" s="58">
        <f t="shared" si="3"/>
        <v>0</v>
      </c>
      <c r="E84" s="57" t="s">
        <v>446</v>
      </c>
      <c r="F84" s="89">
        <v>41820</v>
      </c>
      <c r="G84" s="60" t="s">
        <v>481</v>
      </c>
      <c r="H84" s="91">
        <f t="shared" si="4"/>
        <v>0</v>
      </c>
      <c r="I84" s="60" t="s">
        <v>489</v>
      </c>
      <c r="J84" s="61"/>
      <c r="K84" s="53">
        <v>0.1</v>
      </c>
      <c r="L84" s="61">
        <v>8695500</v>
      </c>
      <c r="M84" s="62">
        <v>2</v>
      </c>
      <c r="N84" s="54"/>
      <c r="O84" s="55"/>
    </row>
    <row r="85" spans="2:15" s="36" customFormat="1" ht="21.75" customHeight="1" x14ac:dyDescent="0.2">
      <c r="B85" s="47">
        <f t="shared" si="5"/>
        <v>69</v>
      </c>
      <c r="C85" s="63"/>
      <c r="D85" s="58">
        <f t="shared" si="3"/>
        <v>0</v>
      </c>
      <c r="E85" s="57" t="s">
        <v>447</v>
      </c>
      <c r="F85" s="89">
        <v>41823</v>
      </c>
      <c r="G85" s="60" t="s">
        <v>482</v>
      </c>
      <c r="H85" s="91">
        <f t="shared" si="4"/>
        <v>0</v>
      </c>
      <c r="I85" s="60" t="s">
        <v>489</v>
      </c>
      <c r="J85" s="61"/>
      <c r="K85" s="53">
        <v>0.1</v>
      </c>
      <c r="L85" s="61">
        <v>9834810</v>
      </c>
      <c r="M85" s="62">
        <v>3</v>
      </c>
      <c r="N85" s="54"/>
      <c r="O85" s="55"/>
    </row>
    <row r="86" spans="2:15" s="36" customFormat="1" ht="21.75" customHeight="1" x14ac:dyDescent="0.2">
      <c r="B86" s="47">
        <f t="shared" si="5"/>
        <v>70</v>
      </c>
      <c r="C86" s="63"/>
      <c r="D86" s="58">
        <f t="shared" si="3"/>
        <v>0</v>
      </c>
      <c r="E86" s="57" t="s">
        <v>448</v>
      </c>
      <c r="F86" s="89">
        <v>41826</v>
      </c>
      <c r="G86" s="60" t="s">
        <v>481</v>
      </c>
      <c r="H86" s="91">
        <f t="shared" si="4"/>
        <v>0</v>
      </c>
      <c r="I86" s="60" t="s">
        <v>489</v>
      </c>
      <c r="J86" s="61"/>
      <c r="K86" s="53">
        <v>0.1</v>
      </c>
      <c r="L86" s="61">
        <v>8215250</v>
      </c>
      <c r="M86" s="62">
        <v>3</v>
      </c>
      <c r="N86" s="54"/>
      <c r="O86" s="55"/>
    </row>
    <row r="87" spans="2:15" s="36" customFormat="1" ht="21.75" customHeight="1" x14ac:dyDescent="0.2">
      <c r="B87" s="47">
        <f t="shared" si="5"/>
        <v>71</v>
      </c>
      <c r="C87" s="63"/>
      <c r="D87" s="58">
        <f t="shared" si="3"/>
        <v>0</v>
      </c>
      <c r="E87" s="57" t="s">
        <v>449</v>
      </c>
      <c r="F87" s="89">
        <v>41827</v>
      </c>
      <c r="G87" s="60" t="s">
        <v>482</v>
      </c>
      <c r="H87" s="91">
        <f t="shared" si="4"/>
        <v>0</v>
      </c>
      <c r="I87" s="60" t="s">
        <v>124</v>
      </c>
      <c r="J87" s="61"/>
      <c r="K87" s="53">
        <v>0.1</v>
      </c>
      <c r="L87" s="61">
        <v>12560700</v>
      </c>
      <c r="M87" s="62">
        <v>3</v>
      </c>
      <c r="N87" s="54"/>
      <c r="O87" s="55"/>
    </row>
    <row r="88" spans="2:15" s="36" customFormat="1" ht="21.75" customHeight="1" x14ac:dyDescent="0.2">
      <c r="B88" s="47">
        <f t="shared" si="5"/>
        <v>72</v>
      </c>
      <c r="C88" s="63"/>
      <c r="D88" s="58">
        <f t="shared" si="3"/>
        <v>0</v>
      </c>
      <c r="E88" s="57" t="s">
        <v>450</v>
      </c>
      <c r="F88" s="89">
        <v>41830</v>
      </c>
      <c r="G88" s="60" t="s">
        <v>481</v>
      </c>
      <c r="H88" s="91">
        <f t="shared" si="4"/>
        <v>0</v>
      </c>
      <c r="I88" s="60" t="s">
        <v>489</v>
      </c>
      <c r="J88" s="61"/>
      <c r="K88" s="53">
        <v>0.1</v>
      </c>
      <c r="L88" s="61">
        <v>12959950</v>
      </c>
      <c r="M88" s="62">
        <v>3</v>
      </c>
      <c r="N88" s="54"/>
      <c r="O88" s="55"/>
    </row>
    <row r="89" spans="2:15" s="36" customFormat="1" ht="21.75" customHeight="1" x14ac:dyDescent="0.2">
      <c r="B89" s="47">
        <f t="shared" si="5"/>
        <v>73</v>
      </c>
      <c r="C89" s="63"/>
      <c r="D89" s="58">
        <f t="shared" si="3"/>
        <v>0</v>
      </c>
      <c r="E89" s="57" t="s">
        <v>451</v>
      </c>
      <c r="F89" s="89">
        <v>41832</v>
      </c>
      <c r="G89" s="60" t="s">
        <v>483</v>
      </c>
      <c r="H89" s="91">
        <f t="shared" si="4"/>
        <v>0</v>
      </c>
      <c r="I89" s="60" t="s">
        <v>490</v>
      </c>
      <c r="J89" s="61"/>
      <c r="K89" s="53">
        <v>0.1</v>
      </c>
      <c r="L89" s="61">
        <v>1679265</v>
      </c>
      <c r="M89" s="62">
        <v>3</v>
      </c>
      <c r="N89" s="54"/>
      <c r="O89" s="55"/>
    </row>
    <row r="90" spans="2:15" s="36" customFormat="1" ht="21.75" customHeight="1" x14ac:dyDescent="0.2">
      <c r="B90" s="47">
        <f t="shared" si="5"/>
        <v>74</v>
      </c>
      <c r="C90" s="63"/>
      <c r="D90" s="58">
        <f t="shared" si="3"/>
        <v>0</v>
      </c>
      <c r="E90" s="57" t="s">
        <v>452</v>
      </c>
      <c r="F90" s="89">
        <v>41834</v>
      </c>
      <c r="G90" s="60" t="s">
        <v>482</v>
      </c>
      <c r="H90" s="91">
        <f t="shared" si="4"/>
        <v>0</v>
      </c>
      <c r="I90" s="60" t="s">
        <v>124</v>
      </c>
      <c r="J90" s="61"/>
      <c r="K90" s="53">
        <v>0.1</v>
      </c>
      <c r="L90" s="61">
        <v>4110660</v>
      </c>
      <c r="M90" s="62">
        <v>3</v>
      </c>
      <c r="N90" s="54"/>
      <c r="O90" s="55"/>
    </row>
    <row r="91" spans="2:15" s="36" customFormat="1" ht="21.75" customHeight="1" x14ac:dyDescent="0.2">
      <c r="B91" s="47">
        <f t="shared" si="5"/>
        <v>75</v>
      </c>
      <c r="C91" s="63"/>
      <c r="D91" s="58">
        <f t="shared" si="3"/>
        <v>0</v>
      </c>
      <c r="E91" s="57" t="s">
        <v>453</v>
      </c>
      <c r="F91" s="89">
        <v>41834</v>
      </c>
      <c r="G91" s="60" t="s">
        <v>483</v>
      </c>
      <c r="H91" s="91">
        <f t="shared" si="4"/>
        <v>0</v>
      </c>
      <c r="I91" s="60" t="s">
        <v>490</v>
      </c>
      <c r="J91" s="61"/>
      <c r="K91" s="53">
        <v>0.1</v>
      </c>
      <c r="L91" s="61">
        <v>4683840</v>
      </c>
      <c r="M91" s="62">
        <v>3</v>
      </c>
      <c r="N91" s="54"/>
      <c r="O91" s="55"/>
    </row>
    <row r="92" spans="2:15" s="36" customFormat="1" ht="21.75" customHeight="1" x14ac:dyDescent="0.2">
      <c r="B92" s="47">
        <f t="shared" si="5"/>
        <v>76</v>
      </c>
      <c r="C92" s="63"/>
      <c r="D92" s="58">
        <f t="shared" si="3"/>
        <v>0</v>
      </c>
      <c r="E92" s="57" t="s">
        <v>454</v>
      </c>
      <c r="F92" s="89">
        <v>41835</v>
      </c>
      <c r="G92" s="60" t="s">
        <v>481</v>
      </c>
      <c r="H92" s="91">
        <f t="shared" si="4"/>
        <v>0</v>
      </c>
      <c r="I92" s="60" t="s">
        <v>489</v>
      </c>
      <c r="J92" s="61"/>
      <c r="K92" s="53">
        <v>0.1</v>
      </c>
      <c r="L92" s="61">
        <v>7854000</v>
      </c>
      <c r="M92" s="62">
        <v>3</v>
      </c>
      <c r="N92" s="54"/>
      <c r="O92" s="55"/>
    </row>
    <row r="93" spans="2:15" s="36" customFormat="1" ht="21.75" customHeight="1" x14ac:dyDescent="0.2">
      <c r="B93" s="47">
        <f t="shared" si="5"/>
        <v>77</v>
      </c>
      <c r="C93" s="63"/>
      <c r="D93" s="58">
        <f t="shared" si="3"/>
        <v>0</v>
      </c>
      <c r="E93" s="57" t="s">
        <v>455</v>
      </c>
      <c r="F93" s="89">
        <v>41836</v>
      </c>
      <c r="G93" s="60" t="s">
        <v>483</v>
      </c>
      <c r="H93" s="91">
        <f t="shared" si="4"/>
        <v>0</v>
      </c>
      <c r="I93" s="60" t="s">
        <v>490</v>
      </c>
      <c r="J93" s="61"/>
      <c r="K93" s="53">
        <v>0.1</v>
      </c>
      <c r="L93" s="61">
        <v>5287680</v>
      </c>
      <c r="M93" s="62">
        <v>3</v>
      </c>
      <c r="N93" s="54"/>
      <c r="O93" s="55"/>
    </row>
    <row r="94" spans="2:15" s="36" customFormat="1" ht="21.75" customHeight="1" x14ac:dyDescent="0.2">
      <c r="B94" s="47">
        <f t="shared" si="5"/>
        <v>78</v>
      </c>
      <c r="C94" s="63"/>
      <c r="D94" s="58">
        <f t="shared" si="3"/>
        <v>0</v>
      </c>
      <c r="E94" s="57" t="s">
        <v>456</v>
      </c>
      <c r="F94" s="89">
        <v>41837</v>
      </c>
      <c r="G94" s="60" t="s">
        <v>483</v>
      </c>
      <c r="H94" s="91">
        <f t="shared" si="4"/>
        <v>0</v>
      </c>
      <c r="I94" s="60" t="s">
        <v>490</v>
      </c>
      <c r="J94" s="61"/>
      <c r="K94" s="53">
        <v>0.1</v>
      </c>
      <c r="L94" s="61">
        <v>4987200</v>
      </c>
      <c r="M94" s="62">
        <v>3</v>
      </c>
      <c r="N94" s="54"/>
      <c r="O94" s="55"/>
    </row>
    <row r="95" spans="2:15" s="36" customFormat="1" ht="21.75" customHeight="1" x14ac:dyDescent="0.2">
      <c r="B95" s="47">
        <f t="shared" si="5"/>
        <v>79</v>
      </c>
      <c r="C95" s="63"/>
      <c r="D95" s="58">
        <f t="shared" si="3"/>
        <v>0</v>
      </c>
      <c r="E95" s="57" t="s">
        <v>457</v>
      </c>
      <c r="F95" s="89">
        <v>41841</v>
      </c>
      <c r="G95" s="60" t="s">
        <v>483</v>
      </c>
      <c r="H95" s="91">
        <f t="shared" si="4"/>
        <v>0</v>
      </c>
      <c r="I95" s="60" t="s">
        <v>490</v>
      </c>
      <c r="J95" s="61"/>
      <c r="K95" s="53">
        <v>0.1</v>
      </c>
      <c r="L95" s="61">
        <v>5992320</v>
      </c>
      <c r="M95" s="62">
        <v>3</v>
      </c>
      <c r="N95" s="54"/>
      <c r="O95" s="55"/>
    </row>
    <row r="96" spans="2:15" s="36" customFormat="1" ht="21.75" customHeight="1" x14ac:dyDescent="0.2">
      <c r="B96" s="47">
        <f t="shared" si="5"/>
        <v>80</v>
      </c>
      <c r="C96" s="63"/>
      <c r="D96" s="58">
        <f t="shared" si="3"/>
        <v>0</v>
      </c>
      <c r="E96" s="57" t="s">
        <v>253</v>
      </c>
      <c r="F96" s="89">
        <v>41841</v>
      </c>
      <c r="G96" s="60" t="s">
        <v>483</v>
      </c>
      <c r="H96" s="91">
        <f t="shared" si="4"/>
        <v>0</v>
      </c>
      <c r="I96" s="60" t="s">
        <v>490</v>
      </c>
      <c r="J96" s="61"/>
      <c r="K96" s="53">
        <v>0.1</v>
      </c>
      <c r="L96" s="61">
        <v>3384960</v>
      </c>
      <c r="M96" s="62">
        <v>3</v>
      </c>
      <c r="N96" s="54"/>
      <c r="O96" s="55"/>
    </row>
    <row r="97" spans="2:15" s="36" customFormat="1" ht="21.75" customHeight="1" x14ac:dyDescent="0.2">
      <c r="B97" s="47">
        <f t="shared" si="5"/>
        <v>81</v>
      </c>
      <c r="C97" s="63"/>
      <c r="D97" s="58">
        <f t="shared" si="3"/>
        <v>0</v>
      </c>
      <c r="E97" s="57" t="s">
        <v>458</v>
      </c>
      <c r="F97" s="89">
        <v>41847</v>
      </c>
      <c r="G97" s="60" t="s">
        <v>481</v>
      </c>
      <c r="H97" s="91">
        <f t="shared" si="4"/>
        <v>0</v>
      </c>
      <c r="I97" s="60" t="s">
        <v>489</v>
      </c>
      <c r="J97" s="61"/>
      <c r="K97" s="53">
        <v>0.1</v>
      </c>
      <c r="L97" s="61">
        <v>4998000</v>
      </c>
      <c r="M97" s="62">
        <v>3</v>
      </c>
      <c r="N97" s="54"/>
      <c r="O97" s="55"/>
    </row>
    <row r="98" spans="2:15" s="36" customFormat="1" ht="21.75" customHeight="1" x14ac:dyDescent="0.2">
      <c r="B98" s="47">
        <f t="shared" si="5"/>
        <v>82</v>
      </c>
      <c r="C98" s="63"/>
      <c r="D98" s="58">
        <f t="shared" si="3"/>
        <v>0</v>
      </c>
      <c r="E98" s="57" t="s">
        <v>459</v>
      </c>
      <c r="F98" s="89">
        <v>41848</v>
      </c>
      <c r="G98" s="60" t="s">
        <v>484</v>
      </c>
      <c r="H98" s="91">
        <f t="shared" si="4"/>
        <v>0</v>
      </c>
      <c r="I98" s="60" t="s">
        <v>491</v>
      </c>
      <c r="J98" s="61"/>
      <c r="K98" s="53">
        <v>0.1</v>
      </c>
      <c r="L98" s="61">
        <v>2357120</v>
      </c>
      <c r="M98" s="62">
        <v>3</v>
      </c>
      <c r="N98" s="54"/>
      <c r="O98" s="55"/>
    </row>
    <row r="99" spans="2:15" s="36" customFormat="1" ht="21.75" customHeight="1" x14ac:dyDescent="0.2">
      <c r="B99" s="47">
        <f t="shared" si="5"/>
        <v>83</v>
      </c>
      <c r="C99" s="63"/>
      <c r="D99" s="58">
        <f t="shared" si="3"/>
        <v>0</v>
      </c>
      <c r="E99" s="57" t="s">
        <v>460</v>
      </c>
      <c r="F99" s="89">
        <v>41849</v>
      </c>
      <c r="G99" s="60" t="s">
        <v>483</v>
      </c>
      <c r="H99" s="91">
        <f t="shared" si="4"/>
        <v>0</v>
      </c>
      <c r="I99" s="60" t="s">
        <v>490</v>
      </c>
      <c r="J99" s="61"/>
      <c r="K99" s="53">
        <v>0.1</v>
      </c>
      <c r="L99" s="61">
        <v>1777920</v>
      </c>
      <c r="M99" s="62">
        <v>3</v>
      </c>
      <c r="N99" s="54"/>
      <c r="O99" s="55"/>
    </row>
    <row r="100" spans="2:15" s="36" customFormat="1" ht="21.75" customHeight="1" x14ac:dyDescent="0.2">
      <c r="B100" s="47">
        <f t="shared" si="5"/>
        <v>84</v>
      </c>
      <c r="C100" s="63"/>
      <c r="D100" s="58">
        <f t="shared" si="3"/>
        <v>0</v>
      </c>
      <c r="E100" s="57" t="s">
        <v>461</v>
      </c>
      <c r="F100" s="89">
        <v>41850</v>
      </c>
      <c r="G100" s="60" t="s">
        <v>483</v>
      </c>
      <c r="H100" s="91">
        <f t="shared" si="4"/>
        <v>0</v>
      </c>
      <c r="I100" s="60" t="s">
        <v>492</v>
      </c>
      <c r="J100" s="61"/>
      <c r="K100" s="53">
        <v>0.1</v>
      </c>
      <c r="L100" s="61">
        <v>5818560</v>
      </c>
      <c r="M100" s="62">
        <v>3</v>
      </c>
      <c r="N100" s="54"/>
      <c r="O100" s="55"/>
    </row>
    <row r="101" spans="2:15" s="36" customFormat="1" ht="21.75" customHeight="1" x14ac:dyDescent="0.2">
      <c r="B101" s="47">
        <f t="shared" si="5"/>
        <v>85</v>
      </c>
      <c r="C101" s="63"/>
      <c r="D101" s="58">
        <f t="shared" si="3"/>
        <v>0</v>
      </c>
      <c r="E101" s="57" t="s">
        <v>462</v>
      </c>
      <c r="F101" s="89">
        <v>41852</v>
      </c>
      <c r="G101" s="60" t="s">
        <v>481</v>
      </c>
      <c r="H101" s="91">
        <f t="shared" si="4"/>
        <v>0</v>
      </c>
      <c r="I101" s="60" t="s">
        <v>489</v>
      </c>
      <c r="J101" s="61"/>
      <c r="K101" s="53">
        <v>0.1</v>
      </c>
      <c r="L101" s="61">
        <v>4853500</v>
      </c>
      <c r="M101" s="62">
        <v>3</v>
      </c>
      <c r="N101" s="54"/>
      <c r="O101" s="55"/>
    </row>
    <row r="102" spans="2:15" s="36" customFormat="1" ht="21.75" customHeight="1" x14ac:dyDescent="0.2">
      <c r="B102" s="47">
        <f t="shared" si="5"/>
        <v>86</v>
      </c>
      <c r="C102" s="63"/>
      <c r="D102" s="58">
        <f t="shared" si="3"/>
        <v>0</v>
      </c>
      <c r="E102" s="57" t="s">
        <v>463</v>
      </c>
      <c r="F102" s="89">
        <v>41853</v>
      </c>
      <c r="G102" s="60" t="s">
        <v>485</v>
      </c>
      <c r="H102" s="91">
        <f t="shared" si="4"/>
        <v>0</v>
      </c>
      <c r="I102" s="60" t="s">
        <v>493</v>
      </c>
      <c r="J102" s="61"/>
      <c r="K102" s="53">
        <v>0.1</v>
      </c>
      <c r="L102" s="61">
        <v>9119240</v>
      </c>
      <c r="M102" s="62">
        <v>3</v>
      </c>
      <c r="N102" s="54"/>
      <c r="O102" s="55"/>
    </row>
    <row r="103" spans="2:15" s="36" customFormat="1" ht="21.75" customHeight="1" x14ac:dyDescent="0.2">
      <c r="B103" s="47">
        <f t="shared" si="5"/>
        <v>87</v>
      </c>
      <c r="C103" s="63"/>
      <c r="D103" s="58">
        <f t="shared" si="3"/>
        <v>0</v>
      </c>
      <c r="E103" s="57" t="s">
        <v>464</v>
      </c>
      <c r="F103" s="89">
        <v>41853</v>
      </c>
      <c r="G103" s="60" t="s">
        <v>483</v>
      </c>
      <c r="H103" s="91">
        <f t="shared" si="4"/>
        <v>0</v>
      </c>
      <c r="I103" s="60" t="s">
        <v>492</v>
      </c>
      <c r="J103" s="61"/>
      <c r="K103" s="53">
        <v>0.1</v>
      </c>
      <c r="L103" s="61">
        <v>5916960</v>
      </c>
      <c r="M103" s="62">
        <v>3</v>
      </c>
      <c r="N103" s="54"/>
      <c r="O103" s="55"/>
    </row>
    <row r="104" spans="2:15" s="36" customFormat="1" ht="21.75" customHeight="1" x14ac:dyDescent="0.2">
      <c r="B104" s="47">
        <f t="shared" si="5"/>
        <v>88</v>
      </c>
      <c r="C104" s="63"/>
      <c r="D104" s="58">
        <f t="shared" si="3"/>
        <v>0</v>
      </c>
      <c r="E104" s="57" t="s">
        <v>465</v>
      </c>
      <c r="F104" s="89">
        <v>41858</v>
      </c>
      <c r="G104" s="60" t="s">
        <v>483</v>
      </c>
      <c r="H104" s="91">
        <f t="shared" si="4"/>
        <v>0</v>
      </c>
      <c r="I104" s="60" t="s">
        <v>493</v>
      </c>
      <c r="J104" s="61"/>
      <c r="K104" s="53">
        <v>0.1</v>
      </c>
      <c r="L104" s="61">
        <v>3912760</v>
      </c>
      <c r="M104" s="62">
        <v>3</v>
      </c>
      <c r="N104" s="54"/>
      <c r="O104" s="55"/>
    </row>
    <row r="105" spans="2:15" s="36" customFormat="1" ht="21.75" customHeight="1" x14ac:dyDescent="0.2">
      <c r="B105" s="47">
        <f t="shared" si="5"/>
        <v>89</v>
      </c>
      <c r="C105" s="63"/>
      <c r="D105" s="58">
        <f t="shared" si="3"/>
        <v>0</v>
      </c>
      <c r="E105" s="57" t="s">
        <v>466</v>
      </c>
      <c r="F105" s="89">
        <v>41859</v>
      </c>
      <c r="G105" s="60" t="s">
        <v>483</v>
      </c>
      <c r="H105" s="91">
        <f t="shared" si="4"/>
        <v>0</v>
      </c>
      <c r="I105" s="60" t="s">
        <v>492</v>
      </c>
      <c r="J105" s="61"/>
      <c r="K105" s="53">
        <v>0.1</v>
      </c>
      <c r="L105" s="61">
        <v>5063040</v>
      </c>
      <c r="M105" s="62">
        <v>3</v>
      </c>
      <c r="N105" s="54"/>
      <c r="O105" s="55"/>
    </row>
    <row r="106" spans="2:15" s="36" customFormat="1" ht="21.75" customHeight="1" x14ac:dyDescent="0.2">
      <c r="B106" s="47">
        <f t="shared" si="5"/>
        <v>90</v>
      </c>
      <c r="C106" s="63"/>
      <c r="D106" s="58">
        <f t="shared" si="3"/>
        <v>0</v>
      </c>
      <c r="E106" s="57" t="s">
        <v>467</v>
      </c>
      <c r="F106" s="89">
        <v>41864</v>
      </c>
      <c r="G106" s="60" t="s">
        <v>483</v>
      </c>
      <c r="H106" s="91">
        <f t="shared" si="4"/>
        <v>0</v>
      </c>
      <c r="I106" s="60" t="s">
        <v>492</v>
      </c>
      <c r="J106" s="61"/>
      <c r="K106" s="53">
        <v>0.1</v>
      </c>
      <c r="L106" s="61">
        <v>4781840</v>
      </c>
      <c r="M106" s="62">
        <v>3</v>
      </c>
      <c r="N106" s="54"/>
      <c r="O106" s="55"/>
    </row>
    <row r="107" spans="2:15" s="36" customFormat="1" ht="21.75" customHeight="1" x14ac:dyDescent="0.2">
      <c r="B107" s="47">
        <f t="shared" si="5"/>
        <v>91</v>
      </c>
      <c r="C107" s="63"/>
      <c r="D107" s="58">
        <f t="shared" si="3"/>
        <v>0</v>
      </c>
      <c r="E107" s="57" t="s">
        <v>133</v>
      </c>
      <c r="F107" s="89">
        <v>41900</v>
      </c>
      <c r="G107" s="60" t="s">
        <v>485</v>
      </c>
      <c r="H107" s="91">
        <f t="shared" si="4"/>
        <v>0</v>
      </c>
      <c r="I107" s="60" t="s">
        <v>493</v>
      </c>
      <c r="J107" s="61"/>
      <c r="K107" s="53">
        <v>0.1</v>
      </c>
      <c r="L107" s="61">
        <v>4009760</v>
      </c>
      <c r="M107" s="62">
        <v>3</v>
      </c>
      <c r="N107" s="54"/>
      <c r="O107" s="55"/>
    </row>
    <row r="108" spans="2:15" s="36" customFormat="1" ht="21.75" customHeight="1" x14ac:dyDescent="0.2">
      <c r="B108" s="47">
        <f t="shared" si="5"/>
        <v>92</v>
      </c>
      <c r="C108" s="63"/>
      <c r="D108" s="58">
        <f t="shared" si="3"/>
        <v>0</v>
      </c>
      <c r="E108" s="57" t="s">
        <v>468</v>
      </c>
      <c r="F108" s="89">
        <v>41928</v>
      </c>
      <c r="G108" s="60" t="s">
        <v>486</v>
      </c>
      <c r="H108" s="91">
        <f t="shared" si="4"/>
        <v>0</v>
      </c>
      <c r="I108" s="60" t="s">
        <v>493</v>
      </c>
      <c r="J108" s="61"/>
      <c r="K108" s="53">
        <v>0.1</v>
      </c>
      <c r="L108" s="61">
        <v>1555200</v>
      </c>
      <c r="M108" s="62">
        <v>4</v>
      </c>
      <c r="N108" s="54"/>
      <c r="O108" s="55"/>
    </row>
    <row r="109" spans="2:15" s="36" customFormat="1" ht="21.75" customHeight="1" x14ac:dyDescent="0.2">
      <c r="B109" s="47">
        <f t="shared" si="5"/>
        <v>93</v>
      </c>
      <c r="C109" s="63"/>
      <c r="D109" s="58">
        <f t="shared" si="3"/>
        <v>0</v>
      </c>
      <c r="E109" s="57" t="s">
        <v>469</v>
      </c>
      <c r="F109" s="89">
        <v>41941</v>
      </c>
      <c r="G109" s="60" t="s">
        <v>486</v>
      </c>
      <c r="H109" s="91">
        <f t="shared" si="4"/>
        <v>0</v>
      </c>
      <c r="I109" s="60" t="s">
        <v>493</v>
      </c>
      <c r="J109" s="61"/>
      <c r="K109" s="53">
        <v>0.1</v>
      </c>
      <c r="L109" s="61">
        <v>1686240</v>
      </c>
      <c r="M109" s="62">
        <v>4</v>
      </c>
      <c r="N109" s="54"/>
      <c r="O109" s="55"/>
    </row>
    <row r="110" spans="2:15" s="36" customFormat="1" ht="21.75" customHeight="1" x14ac:dyDescent="0.2">
      <c r="B110" s="47">
        <f t="shared" si="5"/>
        <v>94</v>
      </c>
      <c r="C110" s="63"/>
      <c r="D110" s="58">
        <f t="shared" si="3"/>
        <v>0</v>
      </c>
      <c r="E110" s="57" t="s">
        <v>156</v>
      </c>
      <c r="F110" s="89">
        <v>41946</v>
      </c>
      <c r="G110" s="60" t="s">
        <v>485</v>
      </c>
      <c r="H110" s="91">
        <f t="shared" si="4"/>
        <v>0</v>
      </c>
      <c r="I110" s="60" t="s">
        <v>493</v>
      </c>
      <c r="J110" s="61"/>
      <c r="K110" s="53">
        <v>0.1</v>
      </c>
      <c r="L110" s="61">
        <v>1794000</v>
      </c>
      <c r="M110" s="62">
        <v>4</v>
      </c>
      <c r="N110" s="54"/>
      <c r="O110" s="55"/>
    </row>
    <row r="111" spans="2:15" s="36" customFormat="1" ht="21.75" customHeight="1" x14ac:dyDescent="0.2">
      <c r="B111" s="47">
        <f t="shared" si="5"/>
        <v>95</v>
      </c>
      <c r="C111" s="63"/>
      <c r="D111" s="58">
        <f t="shared" si="3"/>
        <v>0</v>
      </c>
      <c r="E111" s="57" t="s">
        <v>161</v>
      </c>
      <c r="F111" s="89">
        <v>41949</v>
      </c>
      <c r="G111" s="60" t="s">
        <v>485</v>
      </c>
      <c r="H111" s="91">
        <f t="shared" si="4"/>
        <v>0</v>
      </c>
      <c r="I111" s="60" t="s">
        <v>493</v>
      </c>
      <c r="J111" s="61"/>
      <c r="K111" s="53">
        <v>0.1</v>
      </c>
      <c r="L111" s="61">
        <v>1731600</v>
      </c>
      <c r="M111" s="62">
        <v>4</v>
      </c>
      <c r="N111" s="54"/>
      <c r="O111" s="55"/>
    </row>
    <row r="112" spans="2:15" s="36" customFormat="1" ht="21.75" customHeight="1" x14ac:dyDescent="0.2">
      <c r="B112" s="47">
        <f t="shared" si="5"/>
        <v>96</v>
      </c>
      <c r="C112" s="63"/>
      <c r="D112" s="58">
        <f t="shared" si="3"/>
        <v>0</v>
      </c>
      <c r="E112" s="57" t="s">
        <v>335</v>
      </c>
      <c r="F112" s="89">
        <v>41951</v>
      </c>
      <c r="G112" s="60" t="s">
        <v>485</v>
      </c>
      <c r="H112" s="91">
        <f t="shared" si="4"/>
        <v>0</v>
      </c>
      <c r="I112" s="60" t="s">
        <v>493</v>
      </c>
      <c r="J112" s="61"/>
      <c r="K112" s="53">
        <v>0.1</v>
      </c>
      <c r="L112" s="61">
        <v>1443000</v>
      </c>
      <c r="M112" s="62">
        <v>4</v>
      </c>
      <c r="N112" s="54"/>
      <c r="O112" s="55"/>
    </row>
    <row r="113" spans="2:15" s="36" customFormat="1" ht="21.75" customHeight="1" x14ac:dyDescent="0.2">
      <c r="B113" s="47">
        <f t="shared" si="5"/>
        <v>97</v>
      </c>
      <c r="C113" s="63"/>
      <c r="D113" s="58">
        <f t="shared" si="3"/>
        <v>0</v>
      </c>
      <c r="E113" s="57" t="s">
        <v>177</v>
      </c>
      <c r="F113" s="89">
        <v>41963</v>
      </c>
      <c r="G113" s="60" t="s">
        <v>485</v>
      </c>
      <c r="H113" s="91">
        <f t="shared" si="4"/>
        <v>0</v>
      </c>
      <c r="I113" s="60" t="s">
        <v>493</v>
      </c>
      <c r="J113" s="61"/>
      <c r="K113" s="53">
        <v>0.1</v>
      </c>
      <c r="L113" s="61">
        <v>13930020</v>
      </c>
      <c r="M113" s="62">
        <v>4</v>
      </c>
      <c r="N113" s="54"/>
      <c r="O113" s="55"/>
    </row>
    <row r="114" spans="2:15" s="36" customFormat="1" ht="21.75" customHeight="1" x14ac:dyDescent="0.2">
      <c r="B114" s="47">
        <f t="shared" si="5"/>
        <v>98</v>
      </c>
      <c r="C114" s="63"/>
      <c r="D114" s="58">
        <f t="shared" si="3"/>
        <v>0</v>
      </c>
      <c r="E114" s="57" t="s">
        <v>470</v>
      </c>
      <c r="F114" s="89">
        <v>41977</v>
      </c>
      <c r="G114" s="60" t="s">
        <v>486</v>
      </c>
      <c r="H114" s="91">
        <f t="shared" si="4"/>
        <v>0</v>
      </c>
      <c r="I114" s="60" t="s">
        <v>493</v>
      </c>
      <c r="J114" s="61"/>
      <c r="K114" s="53">
        <v>0.1</v>
      </c>
      <c r="L114" s="61">
        <v>1695060</v>
      </c>
      <c r="M114" s="62">
        <v>4</v>
      </c>
      <c r="N114" s="54"/>
      <c r="O114" s="55"/>
    </row>
    <row r="115" spans="2:15" s="36" customFormat="1" ht="21.75" customHeight="1" x14ac:dyDescent="0.2">
      <c r="B115" s="47">
        <f t="shared" si="5"/>
        <v>99</v>
      </c>
      <c r="C115" s="63"/>
      <c r="D115" s="58">
        <f t="shared" si="3"/>
        <v>0</v>
      </c>
      <c r="E115" s="57" t="s">
        <v>471</v>
      </c>
      <c r="F115" s="89">
        <v>41982</v>
      </c>
      <c r="G115" s="60" t="s">
        <v>486</v>
      </c>
      <c r="H115" s="91">
        <f t="shared" si="4"/>
        <v>0</v>
      </c>
      <c r="I115" s="60" t="s">
        <v>493</v>
      </c>
      <c r="J115" s="61"/>
      <c r="K115" s="53">
        <v>0.1</v>
      </c>
      <c r="L115" s="61">
        <v>1751270</v>
      </c>
      <c r="M115" s="62">
        <v>4</v>
      </c>
      <c r="N115" s="54"/>
      <c r="O115" s="55"/>
    </row>
    <row r="116" spans="2:15" s="36" customFormat="1" ht="21.75" customHeight="1" x14ac:dyDescent="0.2">
      <c r="B116" s="47">
        <f t="shared" si="5"/>
        <v>100</v>
      </c>
      <c r="C116" s="63"/>
      <c r="D116" s="58">
        <f t="shared" si="3"/>
        <v>0</v>
      </c>
      <c r="E116" s="57" t="s">
        <v>459</v>
      </c>
      <c r="F116" s="89">
        <v>41986</v>
      </c>
      <c r="G116" s="60" t="s">
        <v>486</v>
      </c>
      <c r="H116" s="91">
        <f t="shared" si="4"/>
        <v>0</v>
      </c>
      <c r="I116" s="60" t="s">
        <v>493</v>
      </c>
      <c r="J116" s="61"/>
      <c r="K116" s="53">
        <v>0.1</v>
      </c>
      <c r="L116" s="61">
        <v>1576070</v>
      </c>
      <c r="M116" s="62">
        <v>4</v>
      </c>
      <c r="N116" s="54"/>
      <c r="O116" s="55"/>
    </row>
    <row r="117" spans="2:15" s="36" customFormat="1" ht="21.75" customHeight="1" x14ac:dyDescent="0.2">
      <c r="B117" s="47">
        <f t="shared" si="5"/>
        <v>101</v>
      </c>
      <c r="C117" s="63"/>
      <c r="D117" s="58">
        <f t="shared" si="3"/>
        <v>0</v>
      </c>
      <c r="E117" s="57" t="s">
        <v>196</v>
      </c>
      <c r="F117" s="89">
        <v>41988</v>
      </c>
      <c r="G117" s="60" t="s">
        <v>485</v>
      </c>
      <c r="H117" s="91">
        <f t="shared" si="4"/>
        <v>0</v>
      </c>
      <c r="I117" s="60" t="s">
        <v>493</v>
      </c>
      <c r="J117" s="61"/>
      <c r="K117" s="53">
        <v>0.1</v>
      </c>
      <c r="L117" s="61">
        <v>12818520</v>
      </c>
      <c r="M117" s="62">
        <v>4</v>
      </c>
      <c r="N117" s="54"/>
      <c r="O117" s="55"/>
    </row>
    <row r="118" spans="2:15" s="36" customFormat="1" ht="21.75" customHeight="1" x14ac:dyDescent="0.2">
      <c r="B118" s="47">
        <f t="shared" si="5"/>
        <v>102</v>
      </c>
      <c r="C118" s="63"/>
      <c r="D118" s="58">
        <f t="shared" si="3"/>
        <v>0</v>
      </c>
      <c r="E118" s="57" t="s">
        <v>472</v>
      </c>
      <c r="F118" s="89">
        <v>41992</v>
      </c>
      <c r="G118" s="60" t="s">
        <v>486</v>
      </c>
      <c r="H118" s="91">
        <f t="shared" si="4"/>
        <v>0</v>
      </c>
      <c r="I118" s="60" t="s">
        <v>493</v>
      </c>
      <c r="J118" s="61"/>
      <c r="K118" s="53">
        <v>0.1</v>
      </c>
      <c r="L118" s="61">
        <v>1449050</v>
      </c>
      <c r="M118" s="62">
        <v>4</v>
      </c>
      <c r="N118" s="54"/>
      <c r="O118" s="55"/>
    </row>
    <row r="119" spans="2:15" s="36" customFormat="1" ht="21.75" customHeight="1" x14ac:dyDescent="0.2">
      <c r="B119" s="47">
        <f t="shared" si="5"/>
        <v>103</v>
      </c>
      <c r="C119" s="63"/>
      <c r="D119" s="58">
        <f t="shared" si="3"/>
        <v>0</v>
      </c>
      <c r="E119" s="57" t="s">
        <v>473</v>
      </c>
      <c r="F119" s="89">
        <v>41996</v>
      </c>
      <c r="G119" s="60" t="s">
        <v>486</v>
      </c>
      <c r="H119" s="91">
        <f t="shared" si="4"/>
        <v>0</v>
      </c>
      <c r="I119" s="60" t="s">
        <v>493</v>
      </c>
      <c r="J119" s="61"/>
      <c r="K119" s="53">
        <v>0.1</v>
      </c>
      <c r="L119" s="61">
        <v>1719880</v>
      </c>
      <c r="M119" s="62">
        <v>4</v>
      </c>
      <c r="N119" s="54"/>
      <c r="O119" s="55"/>
    </row>
    <row r="120" spans="2:15" s="36" customFormat="1" ht="21.75" customHeight="1" x14ac:dyDescent="0.2">
      <c r="B120" s="47">
        <f t="shared" si="5"/>
        <v>104</v>
      </c>
      <c r="C120" s="63"/>
      <c r="D120" s="58">
        <f t="shared" si="3"/>
        <v>0</v>
      </c>
      <c r="E120" s="57" t="s">
        <v>474</v>
      </c>
      <c r="F120" s="89">
        <v>41998</v>
      </c>
      <c r="G120" s="60" t="s">
        <v>486</v>
      </c>
      <c r="H120" s="91">
        <f t="shared" si="4"/>
        <v>0</v>
      </c>
      <c r="I120" s="60" t="s">
        <v>493</v>
      </c>
      <c r="J120" s="61"/>
      <c r="K120" s="53">
        <v>0.1</v>
      </c>
      <c r="L120" s="61">
        <v>1716960</v>
      </c>
      <c r="M120" s="62">
        <v>4</v>
      </c>
      <c r="N120" s="54"/>
      <c r="O120" s="55"/>
    </row>
    <row r="121" spans="2:15" s="36" customFormat="1" ht="21.75" customHeight="1" x14ac:dyDescent="0.2">
      <c r="B121" s="47">
        <f t="shared" si="5"/>
        <v>105</v>
      </c>
      <c r="C121" s="63"/>
      <c r="D121" s="58">
        <f t="shared" si="3"/>
        <v>0</v>
      </c>
      <c r="E121" s="57" t="s">
        <v>475</v>
      </c>
      <c r="F121" s="89">
        <v>42002</v>
      </c>
      <c r="G121" s="60" t="s">
        <v>486</v>
      </c>
      <c r="H121" s="91">
        <f t="shared" si="4"/>
        <v>0</v>
      </c>
      <c r="I121" s="60" t="s">
        <v>493</v>
      </c>
      <c r="J121" s="61"/>
      <c r="K121" s="53">
        <v>0.1</v>
      </c>
      <c r="L121" s="61">
        <v>928560</v>
      </c>
      <c r="M121" s="62">
        <v>4</v>
      </c>
      <c r="N121" s="54"/>
      <c r="O121" s="55"/>
    </row>
    <row r="122" spans="2:15" s="36" customFormat="1" ht="21.75" customHeight="1" x14ac:dyDescent="0.2">
      <c r="B122" s="47">
        <f t="shared" ref="B122" si="6">IF(G122&lt;&gt;"",ROW()-16,"")</f>
        <v>106</v>
      </c>
      <c r="C122" s="63"/>
      <c r="D122" s="58">
        <f t="shared" ref="D122" si="7">IF(ISNA(VLOOKUP(G122,DSMV,3,0)),"",VLOOKUP(G122,DSMV,3,0))</f>
        <v>0</v>
      </c>
      <c r="E122" s="57" t="s">
        <v>476</v>
      </c>
      <c r="F122" s="89">
        <v>42003</v>
      </c>
      <c r="G122" s="60" t="s">
        <v>486</v>
      </c>
      <c r="H122" s="91">
        <f t="shared" ref="H122" si="8">IF(ISNA(VLOOKUP(G122,DSMV,2,0)),"",VLOOKUP(G122,DSMV,2,0))</f>
        <v>0</v>
      </c>
      <c r="I122" s="60" t="s">
        <v>493</v>
      </c>
      <c r="J122" s="61"/>
      <c r="K122" s="53">
        <v>0.1</v>
      </c>
      <c r="L122" s="61">
        <v>1649070</v>
      </c>
      <c r="M122" s="62">
        <v>4</v>
      </c>
      <c r="N122" s="54"/>
      <c r="O122" s="55"/>
    </row>
    <row r="123" spans="2:15" s="36" customFormat="1" ht="21.75" customHeight="1" x14ac:dyDescent="0.2">
      <c r="B123" s="47" t="str">
        <f t="shared" ref="B123" si="9">IF(G123&lt;&gt;"",ROW()-16,"")</f>
        <v/>
      </c>
      <c r="C123" s="63"/>
      <c r="D123" s="58"/>
      <c r="E123" s="57"/>
      <c r="F123" s="89"/>
      <c r="G123" s="60"/>
      <c r="H123" s="91"/>
      <c r="I123" s="60"/>
      <c r="J123" s="61"/>
      <c r="K123" s="53"/>
      <c r="L123" s="61"/>
      <c r="M123" s="64"/>
      <c r="N123" s="54"/>
      <c r="O123" s="55"/>
    </row>
    <row r="124" spans="2:15" s="65" customFormat="1" ht="21.75" customHeight="1" x14ac:dyDescent="0.2">
      <c r="B124" s="66" t="s">
        <v>11</v>
      </c>
      <c r="C124" s="67"/>
      <c r="D124" s="68"/>
      <c r="E124" s="69"/>
      <c r="F124" s="68"/>
      <c r="G124" s="68"/>
      <c r="H124" s="68"/>
      <c r="I124" s="68"/>
      <c r="J124" s="70">
        <f>SUBTOTAL(9,J17:J123)</f>
        <v>203685940</v>
      </c>
      <c r="K124" s="70"/>
      <c r="L124" s="70">
        <f>SUBTOTAL(9,L17:L123)</f>
        <v>247015563</v>
      </c>
      <c r="M124" s="68"/>
      <c r="N124" s="55"/>
    </row>
    <row r="125" spans="2:15" s="65" customFormat="1" ht="21.75" hidden="1" customHeight="1" x14ac:dyDescent="0.2">
      <c r="B125" s="71"/>
      <c r="C125" s="72"/>
      <c r="D125" s="73"/>
      <c r="E125" s="74"/>
      <c r="F125" s="73"/>
      <c r="G125" s="73"/>
      <c r="H125" s="73"/>
      <c r="I125" s="73"/>
      <c r="J125" s="75"/>
      <c r="K125" s="75"/>
      <c r="L125" s="75"/>
      <c r="M125" s="76"/>
      <c r="N125" s="55"/>
    </row>
    <row r="126" spans="2:15" s="36" customFormat="1" ht="21.75" customHeight="1" x14ac:dyDescent="0.2">
      <c r="B126" s="77" t="s">
        <v>70</v>
      </c>
      <c r="C126" s="78"/>
      <c r="D126" s="78"/>
      <c r="E126" s="78"/>
      <c r="F126" s="78"/>
      <c r="G126" s="78"/>
      <c r="H126" s="78"/>
      <c r="I126" s="78"/>
      <c r="J126" s="79"/>
      <c r="K126" s="80"/>
      <c r="L126" s="79"/>
      <c r="M126" s="81"/>
      <c r="N126" s="55"/>
    </row>
    <row r="127" spans="2:15" s="65" customFormat="1" ht="21.75" customHeight="1" x14ac:dyDescent="0.2">
      <c r="B127" s="66" t="s">
        <v>11</v>
      </c>
      <c r="C127" s="67"/>
      <c r="D127" s="68"/>
      <c r="E127" s="69"/>
      <c r="F127" s="68"/>
      <c r="G127" s="68"/>
      <c r="H127" s="68"/>
      <c r="I127" s="68"/>
      <c r="J127" s="82"/>
      <c r="K127" s="82"/>
      <c r="L127" s="82"/>
      <c r="M127" s="68"/>
      <c r="N127" s="55"/>
    </row>
    <row r="128" spans="2:15" s="36" customFormat="1" ht="21.75" customHeight="1" x14ac:dyDescent="0.2">
      <c r="B128" s="77" t="s">
        <v>71</v>
      </c>
      <c r="C128" s="78"/>
      <c r="D128" s="78"/>
      <c r="E128" s="78"/>
      <c r="F128" s="78"/>
      <c r="G128" s="78"/>
      <c r="H128" s="78"/>
      <c r="I128" s="78"/>
      <c r="J128" s="79"/>
      <c r="K128" s="80"/>
      <c r="L128" s="79"/>
      <c r="M128" s="81"/>
      <c r="N128" s="55"/>
    </row>
    <row r="129" spans="2:14" s="36" customFormat="1" ht="21.75" customHeight="1" x14ac:dyDescent="0.2">
      <c r="B129" s="46"/>
      <c r="C129" s="83"/>
      <c r="D129" s="83"/>
      <c r="E129" s="43"/>
      <c r="F129" s="84"/>
      <c r="G129" s="83"/>
      <c r="H129" s="43"/>
      <c r="I129" s="83"/>
      <c r="J129" s="85"/>
      <c r="K129" s="83"/>
      <c r="L129" s="85"/>
      <c r="M129" s="83"/>
      <c r="N129" s="55"/>
    </row>
    <row r="130" spans="2:14" s="65" customFormat="1" ht="21.75" customHeight="1" x14ac:dyDescent="0.2">
      <c r="B130" s="66" t="s">
        <v>11</v>
      </c>
      <c r="C130" s="67"/>
      <c r="D130" s="68"/>
      <c r="E130" s="69"/>
      <c r="F130" s="68"/>
      <c r="G130" s="68"/>
      <c r="H130" s="68"/>
      <c r="I130" s="68"/>
      <c r="J130" s="82"/>
      <c r="K130" s="68"/>
      <c r="L130" s="82"/>
      <c r="M130" s="68"/>
      <c r="N130" s="55"/>
    </row>
    <row r="131" spans="2:14" s="65" customFormat="1" ht="21.75" customHeight="1" x14ac:dyDescent="0.2">
      <c r="B131" s="77" t="s">
        <v>72</v>
      </c>
      <c r="C131" s="78"/>
      <c r="D131" s="78"/>
      <c r="E131" s="78"/>
      <c r="F131" s="78"/>
      <c r="G131" s="78"/>
      <c r="H131" s="78"/>
      <c r="I131" s="78"/>
      <c r="J131" s="79"/>
      <c r="K131" s="80"/>
      <c r="L131" s="79"/>
      <c r="M131" s="81"/>
      <c r="N131" s="55"/>
    </row>
    <row r="132" spans="2:14" s="65" customFormat="1" ht="21.75" customHeight="1" x14ac:dyDescent="0.2">
      <c r="B132" s="46"/>
      <c r="C132" s="83"/>
      <c r="D132" s="83"/>
      <c r="E132" s="43"/>
      <c r="F132" s="84"/>
      <c r="G132" s="83"/>
      <c r="H132" s="43"/>
      <c r="I132" s="83"/>
      <c r="J132" s="85"/>
      <c r="K132" s="83"/>
      <c r="L132" s="85"/>
      <c r="M132" s="83"/>
      <c r="N132" s="55"/>
    </row>
    <row r="133" spans="2:14" s="65" customFormat="1" ht="21.75" customHeight="1" x14ac:dyDescent="0.2">
      <c r="B133" s="66" t="s">
        <v>11</v>
      </c>
      <c r="C133" s="67"/>
      <c r="D133" s="68"/>
      <c r="E133" s="69"/>
      <c r="F133" s="68"/>
      <c r="G133" s="68"/>
      <c r="H133" s="68"/>
      <c r="I133" s="68"/>
      <c r="J133" s="82"/>
      <c r="K133" s="68"/>
      <c r="L133" s="82"/>
      <c r="M133" s="68"/>
      <c r="N133" s="55"/>
    </row>
    <row r="134" spans="2:14" s="36" customFormat="1" ht="21.75" customHeight="1" x14ac:dyDescent="0.2">
      <c r="B134" s="77" t="s">
        <v>40</v>
      </c>
      <c r="C134" s="78"/>
      <c r="D134" s="78"/>
      <c r="E134" s="78"/>
      <c r="F134" s="78"/>
      <c r="G134" s="78"/>
      <c r="H134" s="78"/>
      <c r="I134" s="78"/>
      <c r="J134" s="79"/>
      <c r="K134" s="80"/>
      <c r="L134" s="79"/>
      <c r="M134" s="81"/>
      <c r="N134" s="55"/>
    </row>
    <row r="135" spans="2:14" s="36" customFormat="1" ht="21.75" customHeight="1" x14ac:dyDescent="0.2">
      <c r="B135" s="46"/>
      <c r="C135" s="83"/>
      <c r="D135" s="83"/>
      <c r="E135" s="43"/>
      <c r="F135" s="84"/>
      <c r="G135" s="83"/>
      <c r="H135" s="43"/>
      <c r="I135" s="83"/>
      <c r="J135" s="85"/>
      <c r="K135" s="83"/>
      <c r="L135" s="85"/>
      <c r="M135" s="83"/>
      <c r="N135" s="55"/>
    </row>
    <row r="136" spans="2:14" s="65" customFormat="1" ht="21.75" customHeight="1" x14ac:dyDescent="0.2">
      <c r="B136" s="66" t="s">
        <v>11</v>
      </c>
      <c r="C136" s="67"/>
      <c r="D136" s="68"/>
      <c r="E136" s="69"/>
      <c r="F136" s="68"/>
      <c r="G136" s="68"/>
      <c r="H136" s="68"/>
      <c r="I136" s="68"/>
      <c r="J136" s="82"/>
      <c r="K136" s="68"/>
      <c r="L136" s="82"/>
      <c r="M136" s="68"/>
      <c r="N136" s="86"/>
    </row>
    <row r="137" spans="2:14" s="36" customFormat="1" x14ac:dyDescent="0.2">
      <c r="D137" s="37"/>
      <c r="E137" s="38"/>
      <c r="F137" s="36" t="s">
        <v>85</v>
      </c>
      <c r="G137" s="37"/>
      <c r="H137" s="86">
        <f>J124</f>
        <v>203685940</v>
      </c>
      <c r="I137" s="37"/>
      <c r="K137" s="39"/>
      <c r="M137" s="37"/>
      <c r="N137" s="55"/>
    </row>
    <row r="138" spans="2:14" s="36" customFormat="1" x14ac:dyDescent="0.2">
      <c r="D138" s="37"/>
      <c r="E138" s="38"/>
      <c r="F138" s="36" t="s">
        <v>86</v>
      </c>
      <c r="G138" s="37"/>
      <c r="H138" s="86">
        <f>L124</f>
        <v>247015563</v>
      </c>
      <c r="I138" s="37"/>
      <c r="K138" s="39"/>
      <c r="M138" s="37"/>
      <c r="N138" s="55"/>
    </row>
    <row r="139" spans="2:14" s="36" customFormat="1" x14ac:dyDescent="0.2">
      <c r="B139" s="87"/>
      <c r="C139" s="87"/>
      <c r="D139" s="37"/>
      <c r="E139" s="38"/>
      <c r="F139" s="37"/>
      <c r="G139" s="37"/>
      <c r="H139" s="37"/>
      <c r="I139" s="37"/>
      <c r="J139" s="113" t="str">
        <f>"Bình Chánh, "&amp;IF($O$14=1,"Ngày  31  Tháng  03  ",IF($O$14=2,"Ngày  30  Tháng  06  ",IF($O$14=3," Ngày 30  Tháng  09  ",IF($O$14=4," Ngày  31  Tháng  12  "))))&amp;"Năm  "&amp;YEAR(F26)</f>
        <v>Bình Chánh, Ngày  30  Tháng  06  Năm  2014</v>
      </c>
      <c r="K139" s="113"/>
      <c r="N139" s="55"/>
    </row>
    <row r="140" spans="2:14" s="36" customFormat="1" x14ac:dyDescent="0.2">
      <c r="D140" s="37"/>
      <c r="E140" s="38"/>
      <c r="F140" s="37"/>
      <c r="G140" s="37"/>
      <c r="H140" s="37"/>
      <c r="I140" s="37"/>
      <c r="J140" s="111" t="s">
        <v>15</v>
      </c>
      <c r="K140" s="111"/>
      <c r="L140" s="111"/>
      <c r="M140" s="111"/>
    </row>
    <row r="141" spans="2:14" s="36" customFormat="1" x14ac:dyDescent="0.2">
      <c r="D141" s="37"/>
      <c r="E141" s="38"/>
      <c r="F141" s="37"/>
      <c r="G141" s="37"/>
      <c r="H141" s="37"/>
      <c r="I141" s="37"/>
      <c r="J141" s="111" t="s">
        <v>16</v>
      </c>
      <c r="K141" s="111"/>
      <c r="L141" s="111"/>
      <c r="M141" s="111"/>
    </row>
    <row r="142" spans="2:14" s="36" customFormat="1" x14ac:dyDescent="0.2">
      <c r="D142" s="37"/>
      <c r="E142" s="38"/>
      <c r="F142" s="37"/>
      <c r="G142" s="37"/>
      <c r="H142" s="37"/>
      <c r="I142" s="37"/>
      <c r="J142" s="111" t="s">
        <v>17</v>
      </c>
      <c r="K142" s="111"/>
      <c r="L142" s="111"/>
      <c r="M142" s="111"/>
    </row>
    <row r="143" spans="2:14" s="36" customFormat="1" x14ac:dyDescent="0.2">
      <c r="D143" s="37"/>
      <c r="E143" s="38"/>
      <c r="F143" s="37"/>
      <c r="G143" s="37"/>
      <c r="H143" s="37"/>
      <c r="I143" s="37"/>
      <c r="K143" s="39"/>
      <c r="M143" s="37"/>
    </row>
  </sheetData>
  <autoFilter ref="A16:Q123"/>
  <sortState ref="A240:Q249">
    <sortCondition ref="F240:F249"/>
  </sortState>
  <mergeCells count="14">
    <mergeCell ref="B4:M4"/>
    <mergeCell ref="B5:M5"/>
    <mergeCell ref="B6:M6"/>
    <mergeCell ref="B7:M7"/>
    <mergeCell ref="B11:M11"/>
    <mergeCell ref="J12:J14"/>
    <mergeCell ref="K12:K14"/>
    <mergeCell ref="L12:L14"/>
    <mergeCell ref="M12:M14"/>
    <mergeCell ref="B12:B14"/>
    <mergeCell ref="C12:F13"/>
    <mergeCell ref="G12:G14"/>
    <mergeCell ref="H12:H14"/>
    <mergeCell ref="I12:I14"/>
  </mergeCells>
  <dataValidations count="1">
    <dataValidation type="list" allowBlank="1" showInputMessage="1" showErrorMessage="1" sqref="O14">
      <formula1>"1,2,3,4"</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N255"/>
  <sheetViews>
    <sheetView topLeftCell="A12" zoomScale="90" zoomScaleNormal="90" workbookViewId="0">
      <pane ySplit="4" topLeftCell="A28" activePane="bottomLeft" state="frozen"/>
      <selection activeCell="A12" sqref="A12"/>
      <selection pane="bottomLeft" activeCell="G29" sqref="G29"/>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9.140625" style="14"/>
    <col min="14" max="14" width="6.28515625" style="14" customWidth="1"/>
    <col min="15"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33" t="s">
        <v>18</v>
      </c>
      <c r="C4" s="133"/>
      <c r="D4" s="133"/>
      <c r="E4" s="133"/>
      <c r="F4" s="133"/>
      <c r="G4" s="133"/>
      <c r="H4" s="133"/>
      <c r="I4" s="133"/>
      <c r="J4" s="133"/>
      <c r="K4" s="133"/>
      <c r="L4" s="133"/>
    </row>
    <row r="5" spans="1:14" hidden="1" x14ac:dyDescent="0.2">
      <c r="A5" s="14" t="s">
        <v>31</v>
      </c>
      <c r="B5" s="134"/>
      <c r="C5" s="134"/>
      <c r="D5" s="134"/>
      <c r="E5" s="134"/>
      <c r="F5" s="134"/>
      <c r="G5" s="134"/>
      <c r="H5" s="134"/>
      <c r="I5" s="134"/>
      <c r="J5" s="134"/>
      <c r="K5" s="134"/>
      <c r="L5" s="134"/>
    </row>
    <row r="6" spans="1:14" x14ac:dyDescent="0.2">
      <c r="B6" s="135" t="s">
        <v>0</v>
      </c>
      <c r="C6" s="135"/>
      <c r="D6" s="135"/>
      <c r="E6" s="135"/>
      <c r="F6" s="135"/>
      <c r="G6" s="135"/>
      <c r="H6" s="135"/>
      <c r="I6" s="135"/>
      <c r="J6" s="135"/>
      <c r="K6" s="135"/>
      <c r="L6" s="135"/>
    </row>
    <row r="7" spans="1:14" x14ac:dyDescent="0.2">
      <c r="B7" s="135" t="str">
        <f>"Kỳ tính thuế: Quý   "&amp;N14&amp;"  Năm  "&amp;YEAR(F26)</f>
        <v>Kỳ tính thuế: Quý   2  Năm  2014</v>
      </c>
      <c r="C7" s="135"/>
      <c r="D7" s="135"/>
      <c r="E7" s="135"/>
      <c r="F7" s="135"/>
      <c r="G7" s="135"/>
      <c r="H7" s="135"/>
      <c r="I7" s="135"/>
      <c r="J7" s="135"/>
      <c r="K7" s="135"/>
      <c r="L7" s="135"/>
    </row>
    <row r="8" spans="1:14" x14ac:dyDescent="0.2">
      <c r="B8" s="17"/>
      <c r="C8" s="17"/>
      <c r="D8" s="15"/>
      <c r="E8" s="15"/>
      <c r="F8" s="15"/>
      <c r="G8" s="15"/>
      <c r="H8" s="15"/>
      <c r="I8" s="15"/>
      <c r="L8" s="15"/>
    </row>
    <row r="9" spans="1:14" x14ac:dyDescent="0.2">
      <c r="B9" s="14" t="s">
        <v>125</v>
      </c>
    </row>
    <row r="10" spans="1:14" x14ac:dyDescent="0.2">
      <c r="B10" s="14" t="s">
        <v>126</v>
      </c>
    </row>
    <row r="11" spans="1:14" x14ac:dyDescent="0.2">
      <c r="B11" s="131" t="s">
        <v>1</v>
      </c>
      <c r="C11" s="131"/>
      <c r="D11" s="131"/>
      <c r="E11" s="131"/>
      <c r="F11" s="131"/>
      <c r="G11" s="131"/>
      <c r="H11" s="131"/>
      <c r="I11" s="131"/>
      <c r="J11" s="131"/>
      <c r="K11" s="131"/>
      <c r="L11" s="131"/>
    </row>
    <row r="12" spans="1:14" ht="12.75" customHeight="1" x14ac:dyDescent="0.2">
      <c r="B12" s="132" t="s">
        <v>2</v>
      </c>
      <c r="C12" s="132"/>
      <c r="D12" s="132"/>
      <c r="E12" s="132"/>
      <c r="F12" s="132"/>
      <c r="G12" s="132" t="s">
        <v>3</v>
      </c>
      <c r="H12" s="132" t="s">
        <v>29</v>
      </c>
      <c r="I12" s="132" t="s">
        <v>4</v>
      </c>
      <c r="J12" s="132" t="s">
        <v>30</v>
      </c>
      <c r="K12" s="132" t="s">
        <v>5</v>
      </c>
      <c r="L12" s="132" t="s">
        <v>6</v>
      </c>
    </row>
    <row r="13" spans="1:14" ht="4.5" customHeight="1" x14ac:dyDescent="0.2">
      <c r="B13" s="132"/>
      <c r="C13" s="132"/>
      <c r="D13" s="132"/>
      <c r="E13" s="132"/>
      <c r="F13" s="132"/>
      <c r="G13" s="132"/>
      <c r="H13" s="132"/>
      <c r="I13" s="132"/>
      <c r="J13" s="132"/>
      <c r="K13" s="132"/>
      <c r="L13" s="132"/>
    </row>
    <row r="14" spans="1:14" ht="40.5" customHeight="1" x14ac:dyDescent="0.2">
      <c r="B14" s="132"/>
      <c r="C14" s="112" t="s">
        <v>43</v>
      </c>
      <c r="D14" s="112" t="s">
        <v>7</v>
      </c>
      <c r="E14" s="112" t="s">
        <v>8</v>
      </c>
      <c r="F14" s="112" t="s">
        <v>9</v>
      </c>
      <c r="G14" s="132"/>
      <c r="H14" s="132"/>
      <c r="I14" s="132"/>
      <c r="J14" s="132"/>
      <c r="K14" s="132"/>
      <c r="L14" s="132"/>
      <c r="N14" s="116">
        <v>2</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customHeight="1" x14ac:dyDescent="0.2">
      <c r="B16" s="129" t="s">
        <v>46</v>
      </c>
      <c r="C16" s="130"/>
      <c r="D16" s="130"/>
      <c r="E16" s="130"/>
      <c r="F16" s="130"/>
      <c r="G16" s="130"/>
      <c r="H16" s="130"/>
      <c r="I16" s="130"/>
      <c r="J16" s="19"/>
      <c r="K16" s="19"/>
      <c r="L16" s="20"/>
    </row>
    <row r="17" spans="2:12" ht="21" customHeight="1" x14ac:dyDescent="0.2">
      <c r="B17" s="8"/>
      <c r="C17" s="8"/>
      <c r="D17" s="8"/>
      <c r="E17" s="8"/>
      <c r="F17" s="5"/>
      <c r="G17" s="8"/>
      <c r="H17" s="2"/>
      <c r="I17" s="8"/>
      <c r="J17" s="7"/>
      <c r="K17" s="7"/>
      <c r="L17" s="8"/>
    </row>
    <row r="18" spans="2:12" s="21" customFormat="1" ht="21" customHeight="1" x14ac:dyDescent="0.2">
      <c r="B18" s="22" t="s">
        <v>11</v>
      </c>
      <c r="C18" s="22"/>
      <c r="D18" s="22"/>
      <c r="E18" s="22"/>
      <c r="F18" s="22"/>
      <c r="G18" s="22"/>
      <c r="H18" s="22"/>
      <c r="I18" s="22"/>
      <c r="J18" s="23"/>
      <c r="K18" s="23"/>
      <c r="L18" s="22"/>
    </row>
    <row r="19" spans="2:12" ht="21" customHeight="1" x14ac:dyDescent="0.2">
      <c r="B19" s="129" t="s">
        <v>12</v>
      </c>
      <c r="C19" s="130"/>
      <c r="D19" s="130"/>
      <c r="E19" s="130"/>
      <c r="F19" s="130"/>
      <c r="G19" s="130"/>
      <c r="H19" s="130"/>
      <c r="I19" s="130"/>
      <c r="J19" s="19"/>
      <c r="K19" s="19"/>
      <c r="L19" s="24"/>
    </row>
    <row r="20" spans="2:12" ht="21" customHeight="1" x14ac:dyDescent="0.2">
      <c r="B20" s="2"/>
      <c r="C20" s="3"/>
      <c r="D20" s="3"/>
      <c r="E20" s="4"/>
      <c r="F20" s="5"/>
      <c r="G20" s="6"/>
      <c r="H20" s="6"/>
      <c r="I20" s="6"/>
      <c r="J20" s="7"/>
      <c r="K20" s="7"/>
      <c r="L20" s="8"/>
    </row>
    <row r="21" spans="2:12" s="21" customFormat="1" ht="21" customHeight="1" x14ac:dyDescent="0.2">
      <c r="B21" s="22" t="s">
        <v>11</v>
      </c>
      <c r="C21" s="22"/>
      <c r="D21" s="22"/>
      <c r="E21" s="22"/>
      <c r="F21" s="22"/>
      <c r="G21" s="22"/>
      <c r="H21" s="22"/>
      <c r="I21" s="22"/>
      <c r="J21" s="23"/>
      <c r="K21" s="23"/>
      <c r="L21" s="22"/>
    </row>
    <row r="22" spans="2:12" ht="21" customHeight="1" x14ac:dyDescent="0.2">
      <c r="B22" s="129" t="s">
        <v>13</v>
      </c>
      <c r="C22" s="130"/>
      <c r="D22" s="130"/>
      <c r="E22" s="130"/>
      <c r="F22" s="130"/>
      <c r="G22" s="130"/>
      <c r="H22" s="130"/>
      <c r="I22" s="130"/>
      <c r="J22" s="19"/>
      <c r="K22" s="19"/>
      <c r="L22" s="24"/>
    </row>
    <row r="23" spans="2:12" ht="21" customHeight="1" x14ac:dyDescent="0.2">
      <c r="B23" s="8"/>
      <c r="C23" s="8"/>
      <c r="D23" s="8"/>
      <c r="E23" s="8"/>
      <c r="F23" s="5"/>
      <c r="G23" s="8"/>
      <c r="H23" s="2"/>
      <c r="I23" s="8"/>
      <c r="J23" s="7"/>
      <c r="K23" s="7"/>
      <c r="L23" s="8"/>
    </row>
    <row r="24" spans="2:12" s="21" customFormat="1" ht="21" customHeight="1" x14ac:dyDescent="0.2">
      <c r="B24" s="22" t="s">
        <v>11</v>
      </c>
      <c r="C24" s="22"/>
      <c r="D24" s="22"/>
      <c r="E24" s="22"/>
      <c r="F24" s="22"/>
      <c r="G24" s="22"/>
      <c r="H24" s="22"/>
      <c r="I24" s="22"/>
      <c r="J24" s="23"/>
      <c r="K24" s="23"/>
      <c r="L24" s="22"/>
    </row>
    <row r="25" spans="2:12" s="21" customFormat="1" ht="21" customHeight="1" x14ac:dyDescent="0.2">
      <c r="B25" s="114" t="s">
        <v>14</v>
      </c>
      <c r="C25" s="115"/>
      <c r="D25" s="115"/>
      <c r="E25" s="115"/>
      <c r="F25" s="115"/>
      <c r="G25" s="115"/>
      <c r="H25" s="115"/>
      <c r="I25" s="115"/>
      <c r="J25" s="25"/>
      <c r="K25" s="25"/>
      <c r="L25" s="26"/>
    </row>
    <row r="26" spans="2:12" ht="21" customHeight="1" x14ac:dyDescent="0.2">
      <c r="B26" s="9">
        <f>IF(G26&lt;&gt;"",ROW()-25,"")</f>
        <v>1</v>
      </c>
      <c r="C26" s="31" t="s">
        <v>494</v>
      </c>
      <c r="D26" s="31" t="s">
        <v>495</v>
      </c>
      <c r="E26" s="10" t="s">
        <v>256</v>
      </c>
      <c r="F26" s="32">
        <v>41645</v>
      </c>
      <c r="G26" s="11" t="s">
        <v>94</v>
      </c>
      <c r="H26" s="33" t="str">
        <f t="shared" ref="H26:H89" si="0">IF(ISNA(VLOOKUP(G26,DSBR,2,0)),"",VLOOKUP(G26,DSBR,2,0))</f>
        <v>0305811563</v>
      </c>
      <c r="I26" s="12" t="s">
        <v>255</v>
      </c>
      <c r="J26" s="13"/>
      <c r="K26" s="13">
        <v>1118300</v>
      </c>
      <c r="L26" s="62">
        <v>1</v>
      </c>
    </row>
    <row r="27" spans="2:12" ht="21" customHeight="1" x14ac:dyDescent="0.2">
      <c r="B27" s="9">
        <f t="shared" ref="B27:B90" si="1">IF(G27&lt;&gt;"",ROW()-25,"")</f>
        <v>2</v>
      </c>
      <c r="C27" s="31" t="s">
        <v>494</v>
      </c>
      <c r="D27" s="31" t="s">
        <v>495</v>
      </c>
      <c r="E27" s="10" t="s">
        <v>257</v>
      </c>
      <c r="F27" s="32">
        <v>41645</v>
      </c>
      <c r="G27" s="11" t="s">
        <v>105</v>
      </c>
      <c r="H27" s="33" t="str">
        <f t="shared" si="0"/>
        <v>1101396102</v>
      </c>
      <c r="I27" s="12" t="s">
        <v>255</v>
      </c>
      <c r="J27" s="13"/>
      <c r="K27" s="13">
        <v>1015000</v>
      </c>
      <c r="L27" s="62">
        <v>1</v>
      </c>
    </row>
    <row r="28" spans="2:12" ht="21" customHeight="1" x14ac:dyDescent="0.2">
      <c r="B28" s="9">
        <f t="shared" si="1"/>
        <v>3</v>
      </c>
      <c r="C28" s="31"/>
      <c r="D28" s="31"/>
      <c r="E28" s="10" t="s">
        <v>258</v>
      </c>
      <c r="F28" s="32">
        <v>41664</v>
      </c>
      <c r="G28" s="11" t="s">
        <v>342</v>
      </c>
      <c r="H28" s="33">
        <f t="shared" si="0"/>
        <v>0</v>
      </c>
      <c r="I28" s="12" t="s">
        <v>255</v>
      </c>
      <c r="J28" s="13"/>
      <c r="K28" s="13">
        <v>525300</v>
      </c>
      <c r="L28" s="62">
        <v>1</v>
      </c>
    </row>
    <row r="29" spans="2:12" ht="21" customHeight="1" x14ac:dyDescent="0.2">
      <c r="B29" s="9">
        <f t="shared" si="1"/>
        <v>4</v>
      </c>
      <c r="C29" s="31"/>
      <c r="D29" s="31"/>
      <c r="E29" s="10" t="s">
        <v>259</v>
      </c>
      <c r="F29" s="32">
        <v>41664</v>
      </c>
      <c r="G29" s="11" t="s">
        <v>343</v>
      </c>
      <c r="H29" s="33" t="str">
        <f t="shared" si="0"/>
        <v>0302020771</v>
      </c>
      <c r="I29" s="12" t="s">
        <v>255</v>
      </c>
      <c r="J29" s="13"/>
      <c r="K29" s="13">
        <v>1369590</v>
      </c>
      <c r="L29" s="62">
        <v>1</v>
      </c>
    </row>
    <row r="30" spans="2:12" ht="21" customHeight="1" x14ac:dyDescent="0.2">
      <c r="B30" s="9">
        <f t="shared" si="1"/>
        <v>5</v>
      </c>
      <c r="C30" s="31"/>
      <c r="D30" s="31"/>
      <c r="E30" s="10" t="s">
        <v>260</v>
      </c>
      <c r="F30" s="32">
        <v>41664</v>
      </c>
      <c r="G30" s="11" t="s">
        <v>344</v>
      </c>
      <c r="H30" s="33">
        <f t="shared" si="0"/>
        <v>0</v>
      </c>
      <c r="I30" s="12" t="s">
        <v>255</v>
      </c>
      <c r="J30" s="13"/>
      <c r="K30" s="13">
        <v>1245600</v>
      </c>
      <c r="L30" s="62">
        <v>1</v>
      </c>
    </row>
    <row r="31" spans="2:12" ht="21" customHeight="1" x14ac:dyDescent="0.2">
      <c r="B31" s="9">
        <f t="shared" si="1"/>
        <v>6</v>
      </c>
      <c r="C31" s="31"/>
      <c r="D31" s="31"/>
      <c r="E31" s="10" t="s">
        <v>261</v>
      </c>
      <c r="F31" s="32">
        <v>41664</v>
      </c>
      <c r="G31" s="11" t="s">
        <v>107</v>
      </c>
      <c r="H31" s="33" t="str">
        <f t="shared" si="0"/>
        <v>3700314818</v>
      </c>
      <c r="I31" s="12" t="s">
        <v>255</v>
      </c>
      <c r="J31" s="13"/>
      <c r="K31" s="13">
        <v>434000</v>
      </c>
      <c r="L31" s="62">
        <v>1</v>
      </c>
    </row>
    <row r="32" spans="2:12" ht="21" customHeight="1" x14ac:dyDescent="0.2">
      <c r="B32" s="9">
        <f t="shared" si="1"/>
        <v>7</v>
      </c>
      <c r="C32" s="31"/>
      <c r="D32" s="31"/>
      <c r="E32" s="10" t="s">
        <v>262</v>
      </c>
      <c r="F32" s="32">
        <v>41684</v>
      </c>
      <c r="G32" s="11" t="s">
        <v>91</v>
      </c>
      <c r="H32" s="33">
        <f t="shared" si="0"/>
        <v>0</v>
      </c>
      <c r="I32" s="12" t="s">
        <v>255</v>
      </c>
      <c r="J32" s="13"/>
      <c r="K32" s="13">
        <v>1245300</v>
      </c>
      <c r="L32" s="62">
        <v>1</v>
      </c>
    </row>
    <row r="33" spans="2:12" ht="21" customHeight="1" x14ac:dyDescent="0.2">
      <c r="B33" s="9">
        <f t="shared" si="1"/>
        <v>8</v>
      </c>
      <c r="C33" s="31"/>
      <c r="D33" s="31"/>
      <c r="E33" s="10" t="s">
        <v>263</v>
      </c>
      <c r="F33" s="32">
        <v>41689</v>
      </c>
      <c r="G33" s="11" t="s">
        <v>252</v>
      </c>
      <c r="H33" s="33">
        <f t="shared" si="0"/>
        <v>0</v>
      </c>
      <c r="I33" s="12" t="s">
        <v>255</v>
      </c>
      <c r="J33" s="13"/>
      <c r="K33" s="13">
        <v>326400</v>
      </c>
      <c r="L33" s="62">
        <v>1</v>
      </c>
    </row>
    <row r="34" spans="2:12" ht="21" customHeight="1" x14ac:dyDescent="0.2">
      <c r="B34" s="9">
        <f t="shared" si="1"/>
        <v>9</v>
      </c>
      <c r="C34" s="31"/>
      <c r="D34" s="31"/>
      <c r="E34" s="10" t="s">
        <v>264</v>
      </c>
      <c r="F34" s="32">
        <v>41690</v>
      </c>
      <c r="G34" s="11" t="s">
        <v>342</v>
      </c>
      <c r="H34" s="33">
        <f t="shared" si="0"/>
        <v>0</v>
      </c>
      <c r="I34" s="12" t="s">
        <v>255</v>
      </c>
      <c r="J34" s="13"/>
      <c r="K34" s="13">
        <v>515000</v>
      </c>
      <c r="L34" s="62">
        <v>1</v>
      </c>
    </row>
    <row r="35" spans="2:12" ht="21" customHeight="1" x14ac:dyDescent="0.2">
      <c r="B35" s="9">
        <f t="shared" si="1"/>
        <v>10</v>
      </c>
      <c r="C35" s="31"/>
      <c r="D35" s="31"/>
      <c r="E35" s="10" t="s">
        <v>265</v>
      </c>
      <c r="F35" s="32">
        <v>41691</v>
      </c>
      <c r="G35" s="11" t="s">
        <v>91</v>
      </c>
      <c r="H35" s="33">
        <f t="shared" si="0"/>
        <v>0</v>
      </c>
      <c r="I35" s="12" t="s">
        <v>255</v>
      </c>
      <c r="J35" s="13"/>
      <c r="K35" s="13">
        <v>1303050</v>
      </c>
      <c r="L35" s="62">
        <v>1</v>
      </c>
    </row>
    <row r="36" spans="2:12" ht="21" customHeight="1" x14ac:dyDescent="0.2">
      <c r="B36" s="9">
        <f t="shared" si="1"/>
        <v>11</v>
      </c>
      <c r="C36" s="31"/>
      <c r="D36" s="31"/>
      <c r="E36" s="10" t="s">
        <v>266</v>
      </c>
      <c r="F36" s="32">
        <v>41694</v>
      </c>
      <c r="G36" s="11" t="s">
        <v>105</v>
      </c>
      <c r="H36" s="33" t="str">
        <f t="shared" si="0"/>
        <v>1101396102</v>
      </c>
      <c r="I36" s="12" t="s">
        <v>255</v>
      </c>
      <c r="J36" s="13"/>
      <c r="K36" s="13">
        <v>994700</v>
      </c>
      <c r="L36" s="62">
        <v>1</v>
      </c>
    </row>
    <row r="37" spans="2:12" ht="21" customHeight="1" x14ac:dyDescent="0.2">
      <c r="B37" s="9">
        <f t="shared" si="1"/>
        <v>12</v>
      </c>
      <c r="C37" s="31"/>
      <c r="D37" s="31"/>
      <c r="E37" s="10" t="s">
        <v>267</v>
      </c>
      <c r="F37" s="32">
        <v>41697</v>
      </c>
      <c r="G37" s="11" t="s">
        <v>345</v>
      </c>
      <c r="H37" s="33">
        <f t="shared" si="0"/>
        <v>0</v>
      </c>
      <c r="I37" s="12" t="s">
        <v>255</v>
      </c>
      <c r="J37" s="13"/>
      <c r="K37" s="13">
        <v>1200000</v>
      </c>
      <c r="L37" s="62">
        <v>1</v>
      </c>
    </row>
    <row r="38" spans="2:12" ht="21" customHeight="1" x14ac:dyDescent="0.2">
      <c r="B38" s="9">
        <f t="shared" si="1"/>
        <v>13</v>
      </c>
      <c r="C38" s="31"/>
      <c r="D38" s="31"/>
      <c r="E38" s="10" t="s">
        <v>268</v>
      </c>
      <c r="F38" s="32">
        <v>41698</v>
      </c>
      <c r="G38" s="11" t="s">
        <v>343</v>
      </c>
      <c r="H38" s="33" t="str">
        <f t="shared" si="0"/>
        <v>0302020771</v>
      </c>
      <c r="I38" s="12" t="s">
        <v>255</v>
      </c>
      <c r="J38" s="13"/>
      <c r="K38" s="13">
        <v>1301560</v>
      </c>
      <c r="L38" s="62">
        <v>1</v>
      </c>
    </row>
    <row r="39" spans="2:12" ht="21" customHeight="1" x14ac:dyDescent="0.2">
      <c r="B39" s="9">
        <f t="shared" si="1"/>
        <v>14</v>
      </c>
      <c r="C39" s="31"/>
      <c r="D39" s="31"/>
      <c r="E39" s="10" t="s">
        <v>269</v>
      </c>
      <c r="F39" s="32">
        <v>41698</v>
      </c>
      <c r="G39" s="11" t="s">
        <v>251</v>
      </c>
      <c r="H39" s="33">
        <f t="shared" si="0"/>
        <v>0</v>
      </c>
      <c r="I39" s="12" t="s">
        <v>255</v>
      </c>
      <c r="J39" s="13"/>
      <c r="K39" s="13">
        <v>708000</v>
      </c>
      <c r="L39" s="62">
        <v>1</v>
      </c>
    </row>
    <row r="40" spans="2:12" ht="21" customHeight="1" x14ac:dyDescent="0.2">
      <c r="B40" s="9">
        <f t="shared" si="1"/>
        <v>15</v>
      </c>
      <c r="C40" s="31"/>
      <c r="D40" s="31"/>
      <c r="E40" s="10" t="s">
        <v>270</v>
      </c>
      <c r="F40" s="32">
        <v>41698</v>
      </c>
      <c r="G40" s="11" t="s">
        <v>346</v>
      </c>
      <c r="H40" s="33">
        <f t="shared" si="0"/>
        <v>0</v>
      </c>
      <c r="I40" s="12" t="s">
        <v>255</v>
      </c>
      <c r="J40" s="13"/>
      <c r="K40" s="13">
        <v>285000</v>
      </c>
      <c r="L40" s="62">
        <v>1</v>
      </c>
    </row>
    <row r="41" spans="2:12" ht="21" customHeight="1" x14ac:dyDescent="0.2">
      <c r="B41" s="9">
        <f t="shared" si="1"/>
        <v>16</v>
      </c>
      <c r="C41" s="31"/>
      <c r="D41" s="31"/>
      <c r="E41" s="10" t="s">
        <v>271</v>
      </c>
      <c r="F41" s="32">
        <v>41702</v>
      </c>
      <c r="G41" s="11" t="s">
        <v>90</v>
      </c>
      <c r="H41" s="33" t="str">
        <f t="shared" si="0"/>
        <v>0304449855</v>
      </c>
      <c r="I41" s="12" t="s">
        <v>255</v>
      </c>
      <c r="J41" s="13"/>
      <c r="K41" s="13">
        <v>974510</v>
      </c>
      <c r="L41" s="62">
        <v>1</v>
      </c>
    </row>
    <row r="42" spans="2:12" ht="21" customHeight="1" x14ac:dyDescent="0.2">
      <c r="B42" s="9">
        <f t="shared" si="1"/>
        <v>17</v>
      </c>
      <c r="C42" s="31"/>
      <c r="D42" s="31"/>
      <c r="E42" s="10" t="s">
        <v>272</v>
      </c>
      <c r="F42" s="32">
        <v>41704</v>
      </c>
      <c r="G42" s="11" t="s">
        <v>342</v>
      </c>
      <c r="H42" s="33">
        <f t="shared" si="0"/>
        <v>0</v>
      </c>
      <c r="I42" s="12" t="s">
        <v>255</v>
      </c>
      <c r="J42" s="13"/>
      <c r="K42" s="13">
        <v>1180250</v>
      </c>
      <c r="L42" s="62">
        <v>1</v>
      </c>
    </row>
    <row r="43" spans="2:12" ht="21" customHeight="1" x14ac:dyDescent="0.2">
      <c r="B43" s="9">
        <f t="shared" si="1"/>
        <v>18</v>
      </c>
      <c r="C43" s="31"/>
      <c r="D43" s="31"/>
      <c r="E43" s="10" t="s">
        <v>273</v>
      </c>
      <c r="F43" s="32">
        <v>41704</v>
      </c>
      <c r="G43" s="11" t="s">
        <v>347</v>
      </c>
      <c r="H43" s="33">
        <f t="shared" si="0"/>
        <v>0</v>
      </c>
      <c r="I43" s="12" t="s">
        <v>255</v>
      </c>
      <c r="J43" s="13"/>
      <c r="K43" s="13">
        <v>550023</v>
      </c>
      <c r="L43" s="62">
        <v>1</v>
      </c>
    </row>
    <row r="44" spans="2:12" ht="21" customHeight="1" x14ac:dyDescent="0.2">
      <c r="B44" s="9">
        <f t="shared" si="1"/>
        <v>19</v>
      </c>
      <c r="C44" s="31"/>
      <c r="D44" s="31"/>
      <c r="E44" s="10" t="s">
        <v>274</v>
      </c>
      <c r="F44" s="32">
        <v>41710</v>
      </c>
      <c r="G44" s="11" t="s">
        <v>344</v>
      </c>
      <c r="H44" s="33">
        <f t="shared" si="0"/>
        <v>0</v>
      </c>
      <c r="I44" s="12" t="s">
        <v>255</v>
      </c>
      <c r="J44" s="13"/>
      <c r="K44" s="13">
        <v>761670</v>
      </c>
      <c r="L44" s="62">
        <v>1</v>
      </c>
    </row>
    <row r="45" spans="2:12" ht="21" customHeight="1" x14ac:dyDescent="0.2">
      <c r="B45" s="9">
        <f t="shared" si="1"/>
        <v>20</v>
      </c>
      <c r="C45" s="31"/>
      <c r="D45" s="31"/>
      <c r="E45" s="10" t="s">
        <v>275</v>
      </c>
      <c r="F45" s="32">
        <v>41718</v>
      </c>
      <c r="G45" s="11" t="s">
        <v>100</v>
      </c>
      <c r="H45" s="33" t="str">
        <f t="shared" si="0"/>
        <v>1100934340</v>
      </c>
      <c r="I45" s="12" t="s">
        <v>255</v>
      </c>
      <c r="J45" s="13"/>
      <c r="K45" s="13">
        <v>551980</v>
      </c>
      <c r="L45" s="62">
        <v>1</v>
      </c>
    </row>
    <row r="46" spans="2:12" ht="21" customHeight="1" x14ac:dyDescent="0.2">
      <c r="B46" s="9">
        <f t="shared" si="1"/>
        <v>21</v>
      </c>
      <c r="C46" s="31"/>
      <c r="D46" s="31"/>
      <c r="E46" s="10" t="s">
        <v>113</v>
      </c>
      <c r="F46" s="32">
        <v>41720</v>
      </c>
      <c r="G46" s="11" t="s">
        <v>97</v>
      </c>
      <c r="H46" s="33" t="str">
        <f t="shared" si="0"/>
        <v>0304221106</v>
      </c>
      <c r="I46" s="12" t="s">
        <v>255</v>
      </c>
      <c r="J46" s="13"/>
      <c r="K46" s="13">
        <v>406600</v>
      </c>
      <c r="L46" s="62">
        <v>1</v>
      </c>
    </row>
    <row r="47" spans="2:12" ht="21" customHeight="1" x14ac:dyDescent="0.2">
      <c r="B47" s="9">
        <f t="shared" si="1"/>
        <v>22</v>
      </c>
      <c r="C47" s="31"/>
      <c r="D47" s="31"/>
      <c r="E47" s="10" t="s">
        <v>276</v>
      </c>
      <c r="F47" s="32">
        <v>41724</v>
      </c>
      <c r="G47" s="11" t="s">
        <v>344</v>
      </c>
      <c r="H47" s="33">
        <f t="shared" si="0"/>
        <v>0</v>
      </c>
      <c r="I47" s="12" t="s">
        <v>255</v>
      </c>
      <c r="J47" s="13"/>
      <c r="K47" s="13">
        <v>1234800</v>
      </c>
      <c r="L47" s="62">
        <v>1</v>
      </c>
    </row>
    <row r="48" spans="2:12" ht="21" customHeight="1" x14ac:dyDescent="0.2">
      <c r="B48" s="9">
        <f t="shared" si="1"/>
        <v>23</v>
      </c>
      <c r="C48" s="31"/>
      <c r="D48" s="31"/>
      <c r="E48" s="10" t="s">
        <v>277</v>
      </c>
      <c r="F48" s="32">
        <v>41728</v>
      </c>
      <c r="G48" s="11" t="s">
        <v>348</v>
      </c>
      <c r="H48" s="33">
        <f t="shared" si="0"/>
        <v>0</v>
      </c>
      <c r="I48" s="12" t="s">
        <v>255</v>
      </c>
      <c r="J48" s="13"/>
      <c r="K48" s="13">
        <v>213800</v>
      </c>
      <c r="L48" s="62">
        <v>1</v>
      </c>
    </row>
    <row r="49" spans="2:12" ht="21" customHeight="1" x14ac:dyDescent="0.2">
      <c r="B49" s="9">
        <f t="shared" si="1"/>
        <v>24</v>
      </c>
      <c r="C49" s="31"/>
      <c r="D49" s="31"/>
      <c r="E49" s="10" t="s">
        <v>278</v>
      </c>
      <c r="F49" s="32">
        <v>41728</v>
      </c>
      <c r="G49" s="11" t="s">
        <v>105</v>
      </c>
      <c r="H49" s="33" t="str">
        <f t="shared" si="0"/>
        <v>1101396102</v>
      </c>
      <c r="I49" s="12" t="s">
        <v>255</v>
      </c>
      <c r="J49" s="13"/>
      <c r="K49" s="13">
        <v>1015000</v>
      </c>
      <c r="L49" s="62">
        <v>1</v>
      </c>
    </row>
    <row r="50" spans="2:12" ht="21" customHeight="1" x14ac:dyDescent="0.2">
      <c r="B50" s="9">
        <f t="shared" si="1"/>
        <v>25</v>
      </c>
      <c r="C50" s="31"/>
      <c r="D50" s="31"/>
      <c r="E50" s="10" t="s">
        <v>279</v>
      </c>
      <c r="F50" s="32">
        <v>41730</v>
      </c>
      <c r="G50" s="11" t="s">
        <v>97</v>
      </c>
      <c r="H50" s="33" t="str">
        <f t="shared" si="0"/>
        <v>0304221106</v>
      </c>
      <c r="I50" s="12" t="s">
        <v>255</v>
      </c>
      <c r="J50" s="13"/>
      <c r="K50" s="13">
        <v>1349560</v>
      </c>
      <c r="L50" s="62">
        <v>2</v>
      </c>
    </row>
    <row r="51" spans="2:12" ht="21" customHeight="1" x14ac:dyDescent="0.2">
      <c r="B51" s="9">
        <f t="shared" si="1"/>
        <v>26</v>
      </c>
      <c r="C51" s="31"/>
      <c r="D51" s="31"/>
      <c r="E51" s="10" t="s">
        <v>280</v>
      </c>
      <c r="F51" s="32">
        <v>41730</v>
      </c>
      <c r="G51" s="11" t="s">
        <v>349</v>
      </c>
      <c r="H51" s="33">
        <f t="shared" si="0"/>
        <v>0</v>
      </c>
      <c r="I51" s="12" t="s">
        <v>255</v>
      </c>
      <c r="J51" s="13"/>
      <c r="K51" s="13">
        <v>854800</v>
      </c>
      <c r="L51" s="62">
        <v>2</v>
      </c>
    </row>
    <row r="52" spans="2:12" ht="21" customHeight="1" x14ac:dyDescent="0.2">
      <c r="B52" s="9">
        <f t="shared" si="1"/>
        <v>27</v>
      </c>
      <c r="C52" s="31"/>
      <c r="D52" s="31"/>
      <c r="E52" s="10" t="s">
        <v>281</v>
      </c>
      <c r="F52" s="32">
        <v>41733</v>
      </c>
      <c r="G52" s="11" t="s">
        <v>343</v>
      </c>
      <c r="H52" s="33" t="str">
        <f t="shared" si="0"/>
        <v>0302020771</v>
      </c>
      <c r="I52" s="12" t="s">
        <v>255</v>
      </c>
      <c r="J52" s="13"/>
      <c r="K52" s="13">
        <v>765970</v>
      </c>
      <c r="L52" s="62">
        <v>2</v>
      </c>
    </row>
    <row r="53" spans="2:12" ht="21" customHeight="1" x14ac:dyDescent="0.2">
      <c r="B53" s="9">
        <f t="shared" si="1"/>
        <v>28</v>
      </c>
      <c r="C53" s="31"/>
      <c r="D53" s="31"/>
      <c r="E53" s="10" t="s">
        <v>282</v>
      </c>
      <c r="F53" s="32">
        <v>41740</v>
      </c>
      <c r="G53" s="11" t="s">
        <v>91</v>
      </c>
      <c r="H53" s="33">
        <f t="shared" si="0"/>
        <v>0</v>
      </c>
      <c r="I53" s="12" t="s">
        <v>255</v>
      </c>
      <c r="J53" s="13"/>
      <c r="K53" s="13">
        <v>1045000</v>
      </c>
      <c r="L53" s="62">
        <v>2</v>
      </c>
    </row>
    <row r="54" spans="2:12" ht="21" customHeight="1" x14ac:dyDescent="0.2">
      <c r="B54" s="9">
        <f t="shared" si="1"/>
        <v>29</v>
      </c>
      <c r="C54" s="31"/>
      <c r="D54" s="31"/>
      <c r="E54" s="10" t="s">
        <v>283</v>
      </c>
      <c r="F54" s="32">
        <v>41744</v>
      </c>
      <c r="G54" s="11" t="s">
        <v>100</v>
      </c>
      <c r="H54" s="33" t="str">
        <f t="shared" si="0"/>
        <v>1100934340</v>
      </c>
      <c r="I54" s="12" t="s">
        <v>255</v>
      </c>
      <c r="J54" s="13"/>
      <c r="K54" s="13">
        <v>61000</v>
      </c>
      <c r="L54" s="62">
        <v>2</v>
      </c>
    </row>
    <row r="55" spans="2:12" ht="21" customHeight="1" x14ac:dyDescent="0.2">
      <c r="B55" s="9">
        <f t="shared" si="1"/>
        <v>30</v>
      </c>
      <c r="C55" s="31"/>
      <c r="D55" s="31"/>
      <c r="E55" s="10" t="s">
        <v>284</v>
      </c>
      <c r="F55" s="32">
        <v>41746</v>
      </c>
      <c r="G55" s="11" t="s">
        <v>90</v>
      </c>
      <c r="H55" s="33" t="str">
        <f t="shared" si="0"/>
        <v>0304449855</v>
      </c>
      <c r="I55" s="12" t="s">
        <v>255</v>
      </c>
      <c r="J55" s="13"/>
      <c r="K55" s="13">
        <v>887110</v>
      </c>
      <c r="L55" s="62">
        <v>2</v>
      </c>
    </row>
    <row r="56" spans="2:12" ht="21" customHeight="1" x14ac:dyDescent="0.2">
      <c r="B56" s="9">
        <f t="shared" si="1"/>
        <v>31</v>
      </c>
      <c r="C56" s="31"/>
      <c r="D56" s="31"/>
      <c r="E56" s="10" t="s">
        <v>285</v>
      </c>
      <c r="F56" s="32">
        <v>41746</v>
      </c>
      <c r="G56" s="11" t="s">
        <v>350</v>
      </c>
      <c r="H56" s="33">
        <f t="shared" si="0"/>
        <v>0</v>
      </c>
      <c r="I56" s="12" t="s">
        <v>255</v>
      </c>
      <c r="J56" s="13"/>
      <c r="K56" s="13">
        <v>780455</v>
      </c>
      <c r="L56" s="62">
        <v>2</v>
      </c>
    </row>
    <row r="57" spans="2:12" ht="21" customHeight="1" x14ac:dyDescent="0.2">
      <c r="B57" s="9">
        <f t="shared" si="1"/>
        <v>32</v>
      </c>
      <c r="C57" s="31"/>
      <c r="D57" s="31"/>
      <c r="E57" s="10" t="s">
        <v>286</v>
      </c>
      <c r="F57" s="32">
        <v>41748</v>
      </c>
      <c r="G57" s="11" t="s">
        <v>94</v>
      </c>
      <c r="H57" s="33" t="str">
        <f t="shared" si="0"/>
        <v>0305811563</v>
      </c>
      <c r="I57" s="12" t="s">
        <v>255</v>
      </c>
      <c r="J57" s="13"/>
      <c r="K57" s="13">
        <v>1020800</v>
      </c>
      <c r="L57" s="62">
        <v>2</v>
      </c>
    </row>
    <row r="58" spans="2:12" ht="21" customHeight="1" x14ac:dyDescent="0.2">
      <c r="B58" s="9">
        <f t="shared" si="1"/>
        <v>33</v>
      </c>
      <c r="C58" s="31"/>
      <c r="D58" s="31"/>
      <c r="E58" s="10" t="s">
        <v>287</v>
      </c>
      <c r="F58" s="32">
        <v>41750</v>
      </c>
      <c r="G58" s="11" t="s">
        <v>105</v>
      </c>
      <c r="H58" s="33" t="str">
        <f t="shared" si="0"/>
        <v>1101396102</v>
      </c>
      <c r="I58" s="12" t="s">
        <v>255</v>
      </c>
      <c r="J58" s="13"/>
      <c r="K58" s="13">
        <v>1015000</v>
      </c>
      <c r="L58" s="62">
        <v>2</v>
      </c>
    </row>
    <row r="59" spans="2:12" ht="21" customHeight="1" x14ac:dyDescent="0.2">
      <c r="B59" s="9">
        <f t="shared" si="1"/>
        <v>34</v>
      </c>
      <c r="C59" s="31"/>
      <c r="D59" s="31"/>
      <c r="E59" s="10" t="s">
        <v>288</v>
      </c>
      <c r="F59" s="32">
        <v>41752</v>
      </c>
      <c r="G59" s="11" t="s">
        <v>342</v>
      </c>
      <c r="H59" s="33">
        <f t="shared" si="0"/>
        <v>0</v>
      </c>
      <c r="I59" s="12" t="s">
        <v>255</v>
      </c>
      <c r="J59" s="13"/>
      <c r="K59" s="13">
        <v>924080</v>
      </c>
      <c r="L59" s="62">
        <v>2</v>
      </c>
    </row>
    <row r="60" spans="2:12" ht="21" customHeight="1" x14ac:dyDescent="0.2">
      <c r="B60" s="9">
        <f t="shared" si="1"/>
        <v>35</v>
      </c>
      <c r="C60" s="31"/>
      <c r="D60" s="31"/>
      <c r="E60" s="10" t="s">
        <v>289</v>
      </c>
      <c r="F60" s="32">
        <v>41755</v>
      </c>
      <c r="G60" s="11" t="s">
        <v>343</v>
      </c>
      <c r="H60" s="33" t="str">
        <f t="shared" si="0"/>
        <v>0302020771</v>
      </c>
      <c r="I60" s="12" t="s">
        <v>255</v>
      </c>
      <c r="J60" s="13"/>
      <c r="K60" s="13">
        <v>742500</v>
      </c>
      <c r="L60" s="62">
        <v>2</v>
      </c>
    </row>
    <row r="61" spans="2:12" ht="21" customHeight="1" x14ac:dyDescent="0.2">
      <c r="B61" s="9">
        <f t="shared" si="1"/>
        <v>36</v>
      </c>
      <c r="C61" s="31"/>
      <c r="D61" s="31"/>
      <c r="E61" s="10" t="s">
        <v>290</v>
      </c>
      <c r="F61" s="32">
        <v>41762</v>
      </c>
      <c r="G61" s="11" t="s">
        <v>105</v>
      </c>
      <c r="H61" s="33" t="str">
        <f t="shared" si="0"/>
        <v>1101396102</v>
      </c>
      <c r="I61" s="12" t="s">
        <v>255</v>
      </c>
      <c r="J61" s="13"/>
      <c r="K61" s="13">
        <v>1015000</v>
      </c>
      <c r="L61" s="62">
        <v>2</v>
      </c>
    </row>
    <row r="62" spans="2:12" ht="21" customHeight="1" x14ac:dyDescent="0.2">
      <c r="B62" s="9">
        <f t="shared" si="1"/>
        <v>37</v>
      </c>
      <c r="C62" s="31"/>
      <c r="D62" s="31"/>
      <c r="E62" s="10" t="s">
        <v>291</v>
      </c>
      <c r="F62" s="32">
        <v>41765</v>
      </c>
      <c r="G62" s="11" t="s">
        <v>343</v>
      </c>
      <c r="H62" s="33" t="str">
        <f t="shared" si="0"/>
        <v>0302020771</v>
      </c>
      <c r="I62" s="12" t="s">
        <v>255</v>
      </c>
      <c r="J62" s="13"/>
      <c r="K62" s="13">
        <v>570000</v>
      </c>
      <c r="L62" s="62">
        <v>2</v>
      </c>
    </row>
    <row r="63" spans="2:12" ht="21" customHeight="1" x14ac:dyDescent="0.2">
      <c r="B63" s="9">
        <f t="shared" si="1"/>
        <v>38</v>
      </c>
      <c r="C63" s="31"/>
      <c r="D63" s="31"/>
      <c r="E63" s="10" t="s">
        <v>292</v>
      </c>
      <c r="F63" s="32">
        <v>41772</v>
      </c>
      <c r="G63" s="11" t="s">
        <v>97</v>
      </c>
      <c r="H63" s="33" t="str">
        <f t="shared" si="0"/>
        <v>0304221106</v>
      </c>
      <c r="I63" s="12" t="s">
        <v>255</v>
      </c>
      <c r="J63" s="13"/>
      <c r="K63" s="13">
        <v>380000</v>
      </c>
      <c r="L63" s="62">
        <v>2</v>
      </c>
    </row>
    <row r="64" spans="2:12" ht="21" customHeight="1" x14ac:dyDescent="0.2">
      <c r="B64" s="9">
        <f t="shared" si="1"/>
        <v>39</v>
      </c>
      <c r="C64" s="31"/>
      <c r="D64" s="31"/>
      <c r="E64" s="10" t="s">
        <v>293</v>
      </c>
      <c r="F64" s="32">
        <v>41774</v>
      </c>
      <c r="G64" s="11" t="s">
        <v>91</v>
      </c>
      <c r="H64" s="33">
        <f t="shared" si="0"/>
        <v>0</v>
      </c>
      <c r="I64" s="12" t="s">
        <v>255</v>
      </c>
      <c r="J64" s="13"/>
      <c r="K64" s="13">
        <v>315000</v>
      </c>
      <c r="L64" s="62">
        <v>2</v>
      </c>
    </row>
    <row r="65" spans="2:12" ht="21" customHeight="1" x14ac:dyDescent="0.2">
      <c r="B65" s="9">
        <f t="shared" si="1"/>
        <v>40</v>
      </c>
      <c r="C65" s="31"/>
      <c r="D65" s="31"/>
      <c r="E65" s="10" t="s">
        <v>294</v>
      </c>
      <c r="F65" s="32">
        <v>41774</v>
      </c>
      <c r="G65" s="11" t="s">
        <v>344</v>
      </c>
      <c r="H65" s="33">
        <f t="shared" si="0"/>
        <v>0</v>
      </c>
      <c r="I65" s="12" t="s">
        <v>255</v>
      </c>
      <c r="J65" s="13"/>
      <c r="K65" s="13">
        <v>1184400</v>
      </c>
      <c r="L65" s="62">
        <v>2</v>
      </c>
    </row>
    <row r="66" spans="2:12" ht="21" customHeight="1" x14ac:dyDescent="0.2">
      <c r="B66" s="9">
        <f t="shared" si="1"/>
        <v>41</v>
      </c>
      <c r="C66" s="31"/>
      <c r="D66" s="31"/>
      <c r="E66" s="10" t="s">
        <v>295</v>
      </c>
      <c r="F66" s="32">
        <v>41774</v>
      </c>
      <c r="G66" s="11" t="s">
        <v>342</v>
      </c>
      <c r="H66" s="33">
        <f t="shared" si="0"/>
        <v>0</v>
      </c>
      <c r="I66" s="12" t="s">
        <v>255</v>
      </c>
      <c r="J66" s="13"/>
      <c r="K66" s="13">
        <v>1646200</v>
      </c>
      <c r="L66" s="62">
        <v>2</v>
      </c>
    </row>
    <row r="67" spans="2:12" ht="21" customHeight="1" x14ac:dyDescent="0.2">
      <c r="B67" s="9">
        <f t="shared" si="1"/>
        <v>42</v>
      </c>
      <c r="C67" s="31"/>
      <c r="D67" s="31"/>
      <c r="E67" s="10" t="s">
        <v>296</v>
      </c>
      <c r="F67" s="32">
        <v>41778</v>
      </c>
      <c r="G67" s="11" t="s">
        <v>343</v>
      </c>
      <c r="H67" s="33" t="str">
        <f t="shared" si="0"/>
        <v>0302020771</v>
      </c>
      <c r="I67" s="12" t="s">
        <v>255</v>
      </c>
      <c r="J67" s="13"/>
      <c r="K67" s="13">
        <v>1141500</v>
      </c>
      <c r="L67" s="62">
        <v>2</v>
      </c>
    </row>
    <row r="68" spans="2:12" ht="21" customHeight="1" x14ac:dyDescent="0.2">
      <c r="B68" s="9">
        <f t="shared" si="1"/>
        <v>43</v>
      </c>
      <c r="C68" s="31"/>
      <c r="D68" s="31"/>
      <c r="E68" s="10" t="s">
        <v>297</v>
      </c>
      <c r="F68" s="32">
        <v>41779</v>
      </c>
      <c r="G68" s="11" t="s">
        <v>100</v>
      </c>
      <c r="H68" s="33" t="str">
        <f t="shared" si="0"/>
        <v>1100934340</v>
      </c>
      <c r="I68" s="12" t="s">
        <v>255</v>
      </c>
      <c r="J68" s="13"/>
      <c r="K68" s="13">
        <v>635000</v>
      </c>
      <c r="L68" s="62">
        <v>2</v>
      </c>
    </row>
    <row r="69" spans="2:12" ht="21" customHeight="1" x14ac:dyDescent="0.2">
      <c r="B69" s="9">
        <f t="shared" si="1"/>
        <v>44</v>
      </c>
      <c r="C69" s="31"/>
      <c r="D69" s="31"/>
      <c r="E69" s="10" t="s">
        <v>298</v>
      </c>
      <c r="F69" s="32">
        <v>41780</v>
      </c>
      <c r="G69" s="11" t="s">
        <v>348</v>
      </c>
      <c r="H69" s="33">
        <f t="shared" si="0"/>
        <v>0</v>
      </c>
      <c r="I69" s="12" t="s">
        <v>255</v>
      </c>
      <c r="J69" s="13"/>
      <c r="K69" s="13">
        <v>180000</v>
      </c>
      <c r="L69" s="62">
        <v>2</v>
      </c>
    </row>
    <row r="70" spans="2:12" ht="21" customHeight="1" x14ac:dyDescent="0.2">
      <c r="B70" s="9">
        <f t="shared" si="1"/>
        <v>45</v>
      </c>
      <c r="C70" s="31"/>
      <c r="D70" s="31"/>
      <c r="E70" s="10" t="s">
        <v>299</v>
      </c>
      <c r="F70" s="32">
        <v>41780</v>
      </c>
      <c r="G70" s="11" t="s">
        <v>344</v>
      </c>
      <c r="H70" s="33">
        <f t="shared" si="0"/>
        <v>0</v>
      </c>
      <c r="I70" s="12" t="s">
        <v>255</v>
      </c>
      <c r="J70" s="13"/>
      <c r="K70" s="13">
        <v>606825</v>
      </c>
      <c r="L70" s="62">
        <v>2</v>
      </c>
    </row>
    <row r="71" spans="2:12" ht="21" customHeight="1" x14ac:dyDescent="0.2">
      <c r="B71" s="9">
        <f t="shared" si="1"/>
        <v>46</v>
      </c>
      <c r="C71" s="31"/>
      <c r="D71" s="31"/>
      <c r="E71" s="10" t="s">
        <v>300</v>
      </c>
      <c r="F71" s="32">
        <v>41781</v>
      </c>
      <c r="G71" s="11" t="s">
        <v>342</v>
      </c>
      <c r="H71" s="33">
        <f t="shared" si="0"/>
        <v>0</v>
      </c>
      <c r="I71" s="12" t="s">
        <v>255</v>
      </c>
      <c r="J71" s="13"/>
      <c r="K71" s="13">
        <v>884660</v>
      </c>
      <c r="L71" s="62">
        <v>2</v>
      </c>
    </row>
    <row r="72" spans="2:12" ht="21" customHeight="1" x14ac:dyDescent="0.2">
      <c r="B72" s="9">
        <f t="shared" si="1"/>
        <v>47</v>
      </c>
      <c r="C72" s="31"/>
      <c r="D72" s="31"/>
      <c r="E72" s="10" t="s">
        <v>301</v>
      </c>
      <c r="F72" s="32">
        <v>41786</v>
      </c>
      <c r="G72" s="11" t="s">
        <v>342</v>
      </c>
      <c r="H72" s="33">
        <f t="shared" si="0"/>
        <v>0</v>
      </c>
      <c r="I72" s="12" t="s">
        <v>255</v>
      </c>
      <c r="J72" s="13"/>
      <c r="K72" s="13">
        <v>1227540</v>
      </c>
      <c r="L72" s="62">
        <v>2</v>
      </c>
    </row>
    <row r="73" spans="2:12" ht="21" customHeight="1" x14ac:dyDescent="0.2">
      <c r="B73" s="9">
        <f t="shared" si="1"/>
        <v>48</v>
      </c>
      <c r="C73" s="31"/>
      <c r="D73" s="31"/>
      <c r="E73" s="10" t="s">
        <v>302</v>
      </c>
      <c r="F73" s="32">
        <v>41788</v>
      </c>
      <c r="G73" s="11" t="s">
        <v>91</v>
      </c>
      <c r="H73" s="33">
        <f t="shared" si="0"/>
        <v>0</v>
      </c>
      <c r="I73" s="12" t="s">
        <v>255</v>
      </c>
      <c r="J73" s="13"/>
      <c r="K73" s="13">
        <v>520800</v>
      </c>
      <c r="L73" s="62">
        <v>2</v>
      </c>
    </row>
    <row r="74" spans="2:12" ht="21" customHeight="1" x14ac:dyDescent="0.2">
      <c r="B74" s="9">
        <f t="shared" si="1"/>
        <v>49</v>
      </c>
      <c r="C74" s="31"/>
      <c r="D74" s="31"/>
      <c r="E74" s="10" t="s">
        <v>303</v>
      </c>
      <c r="F74" s="32">
        <v>41788</v>
      </c>
      <c r="G74" s="11" t="s">
        <v>343</v>
      </c>
      <c r="H74" s="33" t="str">
        <f t="shared" si="0"/>
        <v>0302020771</v>
      </c>
      <c r="I74" s="12" t="s">
        <v>255</v>
      </c>
      <c r="J74" s="13"/>
      <c r="K74" s="13">
        <v>894400</v>
      </c>
      <c r="L74" s="62">
        <v>2</v>
      </c>
    </row>
    <row r="75" spans="2:12" ht="21" customHeight="1" x14ac:dyDescent="0.2">
      <c r="B75" s="9">
        <f t="shared" si="1"/>
        <v>50</v>
      </c>
      <c r="C75" s="31"/>
      <c r="D75" s="31"/>
      <c r="E75" s="10" t="s">
        <v>304</v>
      </c>
      <c r="F75" s="32">
        <v>41788</v>
      </c>
      <c r="G75" s="11" t="s">
        <v>351</v>
      </c>
      <c r="H75" s="33" t="str">
        <f t="shared" si="0"/>
        <v>3600668919</v>
      </c>
      <c r="I75" s="12" t="s">
        <v>255</v>
      </c>
      <c r="J75" s="13"/>
      <c r="K75" s="13">
        <v>183920</v>
      </c>
      <c r="L75" s="62">
        <v>2</v>
      </c>
    </row>
    <row r="76" spans="2:12" ht="21" customHeight="1" x14ac:dyDescent="0.2">
      <c r="B76" s="9">
        <f t="shared" si="1"/>
        <v>51</v>
      </c>
      <c r="C76" s="31"/>
      <c r="D76" s="31"/>
      <c r="E76" s="10" t="s">
        <v>305</v>
      </c>
      <c r="F76" s="32">
        <v>41789</v>
      </c>
      <c r="G76" s="11" t="s">
        <v>94</v>
      </c>
      <c r="H76" s="33" t="str">
        <f t="shared" si="0"/>
        <v>0305811563</v>
      </c>
      <c r="I76" s="12" t="s">
        <v>255</v>
      </c>
      <c r="J76" s="13"/>
      <c r="K76" s="13">
        <v>1090650</v>
      </c>
      <c r="L76" s="62">
        <v>2</v>
      </c>
    </row>
    <row r="77" spans="2:12" ht="21" customHeight="1" x14ac:dyDescent="0.2">
      <c r="B77" s="9">
        <f t="shared" si="1"/>
        <v>52</v>
      </c>
      <c r="C77" s="31"/>
      <c r="D77" s="31"/>
      <c r="E77" s="10" t="s">
        <v>306</v>
      </c>
      <c r="F77" s="32">
        <v>41792</v>
      </c>
      <c r="G77" s="11" t="s">
        <v>105</v>
      </c>
      <c r="H77" s="33" t="str">
        <f t="shared" si="0"/>
        <v>1101396102</v>
      </c>
      <c r="I77" s="12" t="s">
        <v>255</v>
      </c>
      <c r="J77" s="13"/>
      <c r="K77" s="13">
        <v>1730000</v>
      </c>
      <c r="L77" s="62">
        <v>2</v>
      </c>
    </row>
    <row r="78" spans="2:12" ht="21" customHeight="1" x14ac:dyDescent="0.2">
      <c r="B78" s="9">
        <f t="shared" si="1"/>
        <v>53</v>
      </c>
      <c r="C78" s="31"/>
      <c r="D78" s="31"/>
      <c r="E78" s="10" t="s">
        <v>307</v>
      </c>
      <c r="F78" s="32">
        <v>41792</v>
      </c>
      <c r="G78" s="11" t="s">
        <v>346</v>
      </c>
      <c r="H78" s="33">
        <f t="shared" si="0"/>
        <v>0</v>
      </c>
      <c r="I78" s="12" t="s">
        <v>255</v>
      </c>
      <c r="J78" s="13"/>
      <c r="K78" s="13">
        <v>518700</v>
      </c>
      <c r="L78" s="62">
        <v>2</v>
      </c>
    </row>
    <row r="79" spans="2:12" ht="21" customHeight="1" x14ac:dyDescent="0.2">
      <c r="B79" s="9">
        <f t="shared" si="1"/>
        <v>54</v>
      </c>
      <c r="C79" s="31"/>
      <c r="D79" s="31"/>
      <c r="E79" s="10" t="s">
        <v>308</v>
      </c>
      <c r="F79" s="32">
        <v>41792</v>
      </c>
      <c r="G79" s="11" t="s">
        <v>105</v>
      </c>
      <c r="H79" s="33" t="str">
        <f t="shared" si="0"/>
        <v>1101396102</v>
      </c>
      <c r="I79" s="12" t="s">
        <v>255</v>
      </c>
      <c r="J79" s="13"/>
      <c r="K79" s="13">
        <v>300000</v>
      </c>
      <c r="L79" s="62">
        <v>2</v>
      </c>
    </row>
    <row r="80" spans="2:12" ht="21" customHeight="1" x14ac:dyDescent="0.2">
      <c r="B80" s="9">
        <f t="shared" si="1"/>
        <v>55</v>
      </c>
      <c r="C80" s="31"/>
      <c r="D80" s="31"/>
      <c r="E80" s="10" t="s">
        <v>309</v>
      </c>
      <c r="F80" s="32">
        <v>41794</v>
      </c>
      <c r="G80" s="11" t="s">
        <v>350</v>
      </c>
      <c r="H80" s="33">
        <f t="shared" si="0"/>
        <v>0</v>
      </c>
      <c r="I80" s="12" t="s">
        <v>255</v>
      </c>
      <c r="J80" s="13"/>
      <c r="K80" s="13">
        <v>810125</v>
      </c>
      <c r="L80" s="62">
        <v>2</v>
      </c>
    </row>
    <row r="81" spans="2:12" ht="21" customHeight="1" x14ac:dyDescent="0.2">
      <c r="B81" s="9">
        <f t="shared" si="1"/>
        <v>56</v>
      </c>
      <c r="C81" s="31"/>
      <c r="D81" s="31"/>
      <c r="E81" s="10" t="s">
        <v>310</v>
      </c>
      <c r="F81" s="32">
        <v>41795</v>
      </c>
      <c r="G81" s="11" t="s">
        <v>352</v>
      </c>
      <c r="H81" s="33">
        <f t="shared" si="0"/>
        <v>0</v>
      </c>
      <c r="I81" s="12" t="s">
        <v>255</v>
      </c>
      <c r="J81" s="13"/>
      <c r="K81" s="13">
        <v>950000</v>
      </c>
      <c r="L81" s="62">
        <v>2</v>
      </c>
    </row>
    <row r="82" spans="2:12" ht="21" customHeight="1" x14ac:dyDescent="0.2">
      <c r="B82" s="9">
        <f t="shared" si="1"/>
        <v>57</v>
      </c>
      <c r="C82" s="31"/>
      <c r="D82" s="31"/>
      <c r="E82" s="10" t="s">
        <v>311</v>
      </c>
      <c r="F82" s="32">
        <v>41795</v>
      </c>
      <c r="G82" s="11" t="s">
        <v>353</v>
      </c>
      <c r="H82" s="33">
        <f t="shared" si="0"/>
        <v>0</v>
      </c>
      <c r="I82" s="12" t="s">
        <v>255</v>
      </c>
      <c r="J82" s="13"/>
      <c r="K82" s="13">
        <v>218000</v>
      </c>
      <c r="L82" s="62">
        <v>2</v>
      </c>
    </row>
    <row r="83" spans="2:12" ht="21" customHeight="1" x14ac:dyDescent="0.2">
      <c r="B83" s="9">
        <f t="shared" si="1"/>
        <v>58</v>
      </c>
      <c r="C83" s="31"/>
      <c r="D83" s="31"/>
      <c r="E83" s="10" t="s">
        <v>312</v>
      </c>
      <c r="F83" s="32">
        <v>41806</v>
      </c>
      <c r="G83" s="11" t="s">
        <v>251</v>
      </c>
      <c r="H83" s="33">
        <f t="shared" si="0"/>
        <v>0</v>
      </c>
      <c r="I83" s="12" t="s">
        <v>255</v>
      </c>
      <c r="J83" s="13"/>
      <c r="K83" s="13">
        <v>995000</v>
      </c>
      <c r="L83" s="62">
        <v>2</v>
      </c>
    </row>
    <row r="84" spans="2:12" ht="21" customHeight="1" x14ac:dyDescent="0.2">
      <c r="B84" s="9">
        <f t="shared" si="1"/>
        <v>59</v>
      </c>
      <c r="C84" s="31"/>
      <c r="D84" s="31"/>
      <c r="E84" s="10" t="s">
        <v>313</v>
      </c>
      <c r="F84" s="32">
        <v>41807</v>
      </c>
      <c r="G84" s="11" t="s">
        <v>343</v>
      </c>
      <c r="H84" s="33" t="str">
        <f t="shared" si="0"/>
        <v>0302020771</v>
      </c>
      <c r="I84" s="12" t="s">
        <v>255</v>
      </c>
      <c r="J84" s="13"/>
      <c r="K84" s="13">
        <v>157500</v>
      </c>
      <c r="L84" s="62">
        <v>2</v>
      </c>
    </row>
    <row r="85" spans="2:12" ht="21" customHeight="1" x14ac:dyDescent="0.2">
      <c r="B85" s="9">
        <f t="shared" si="1"/>
        <v>60</v>
      </c>
      <c r="C85" s="31"/>
      <c r="D85" s="31"/>
      <c r="E85" s="10" t="s">
        <v>314</v>
      </c>
      <c r="F85" s="32">
        <v>41810</v>
      </c>
      <c r="G85" s="11" t="s">
        <v>343</v>
      </c>
      <c r="H85" s="33" t="str">
        <f t="shared" si="0"/>
        <v>0302020771</v>
      </c>
      <c r="I85" s="12" t="s">
        <v>255</v>
      </c>
      <c r="J85" s="13"/>
      <c r="K85" s="13">
        <v>466120</v>
      </c>
      <c r="L85" s="62">
        <v>2</v>
      </c>
    </row>
    <row r="86" spans="2:12" ht="21" customHeight="1" x14ac:dyDescent="0.2">
      <c r="B86" s="9">
        <f t="shared" si="1"/>
        <v>61</v>
      </c>
      <c r="C86" s="31"/>
      <c r="D86" s="31"/>
      <c r="E86" s="10" t="s">
        <v>315</v>
      </c>
      <c r="F86" s="32">
        <v>41813</v>
      </c>
      <c r="G86" s="11" t="s">
        <v>90</v>
      </c>
      <c r="H86" s="33" t="str">
        <f t="shared" si="0"/>
        <v>0304449855</v>
      </c>
      <c r="I86" s="12" t="s">
        <v>255</v>
      </c>
      <c r="J86" s="13"/>
      <c r="K86" s="13">
        <v>860016</v>
      </c>
      <c r="L86" s="62">
        <v>2</v>
      </c>
    </row>
    <row r="87" spans="2:12" ht="21" customHeight="1" x14ac:dyDescent="0.2">
      <c r="B87" s="9">
        <f t="shared" si="1"/>
        <v>62</v>
      </c>
      <c r="C87" s="31"/>
      <c r="D87" s="31"/>
      <c r="E87" s="10" t="s">
        <v>316</v>
      </c>
      <c r="F87" s="32">
        <v>41814</v>
      </c>
      <c r="G87" s="11" t="s">
        <v>250</v>
      </c>
      <c r="H87" s="33">
        <f t="shared" si="0"/>
        <v>0</v>
      </c>
      <c r="I87" s="12" t="s">
        <v>255</v>
      </c>
      <c r="J87" s="13"/>
      <c r="K87" s="13">
        <v>861960</v>
      </c>
      <c r="L87" s="62">
        <v>2</v>
      </c>
    </row>
    <row r="88" spans="2:12" ht="21" customHeight="1" x14ac:dyDescent="0.2">
      <c r="B88" s="9">
        <f t="shared" si="1"/>
        <v>63</v>
      </c>
      <c r="C88" s="31"/>
      <c r="D88" s="31"/>
      <c r="E88" s="10" t="s">
        <v>317</v>
      </c>
      <c r="F88" s="32">
        <v>41815</v>
      </c>
      <c r="G88" s="11" t="s">
        <v>342</v>
      </c>
      <c r="H88" s="33">
        <f t="shared" si="0"/>
        <v>0</v>
      </c>
      <c r="I88" s="12" t="s">
        <v>255</v>
      </c>
      <c r="J88" s="13"/>
      <c r="K88" s="13">
        <v>657315</v>
      </c>
      <c r="L88" s="62">
        <v>2</v>
      </c>
    </row>
    <row r="89" spans="2:12" ht="21" customHeight="1" x14ac:dyDescent="0.2">
      <c r="B89" s="9">
        <f t="shared" si="1"/>
        <v>64</v>
      </c>
      <c r="C89" s="31"/>
      <c r="D89" s="31"/>
      <c r="E89" s="10" t="s">
        <v>318</v>
      </c>
      <c r="F89" s="32">
        <v>41818</v>
      </c>
      <c r="G89" s="11" t="s">
        <v>94</v>
      </c>
      <c r="H89" s="33" t="str">
        <f t="shared" si="0"/>
        <v>0305811563</v>
      </c>
      <c r="I89" s="12" t="s">
        <v>255</v>
      </c>
      <c r="J89" s="13"/>
      <c r="K89" s="13">
        <v>1604350</v>
      </c>
      <c r="L89" s="62">
        <v>2</v>
      </c>
    </row>
    <row r="90" spans="2:12" ht="21" customHeight="1" x14ac:dyDescent="0.2">
      <c r="B90" s="9">
        <f t="shared" si="1"/>
        <v>65</v>
      </c>
      <c r="C90" s="31"/>
      <c r="D90" s="31"/>
      <c r="E90" s="10" t="s">
        <v>319</v>
      </c>
      <c r="F90" s="32">
        <v>41820</v>
      </c>
      <c r="G90" s="11" t="s">
        <v>91</v>
      </c>
      <c r="H90" s="33">
        <f t="shared" ref="H90:H228" si="2">IF(ISNA(VLOOKUP(G90,DSBR,2,0)),"",VLOOKUP(G90,DSBR,2,0))</f>
        <v>0</v>
      </c>
      <c r="I90" s="12" t="s">
        <v>255</v>
      </c>
      <c r="J90" s="13"/>
      <c r="K90" s="13">
        <v>1102500</v>
      </c>
      <c r="L90" s="62">
        <v>2</v>
      </c>
    </row>
    <row r="91" spans="2:12" ht="21" customHeight="1" x14ac:dyDescent="0.2">
      <c r="B91" s="9">
        <f t="shared" ref="B91:B228" si="3">IF(G91&lt;&gt;"",ROW()-25,"")</f>
        <v>66</v>
      </c>
      <c r="C91" s="31"/>
      <c r="D91" s="31"/>
      <c r="E91" s="10" t="s">
        <v>320</v>
      </c>
      <c r="F91" s="32">
        <v>41820</v>
      </c>
      <c r="G91" s="11" t="s">
        <v>343</v>
      </c>
      <c r="H91" s="33" t="str">
        <f t="shared" si="2"/>
        <v>0302020771</v>
      </c>
      <c r="I91" s="12" t="s">
        <v>255</v>
      </c>
      <c r="J91" s="13"/>
      <c r="K91" s="13">
        <v>330140</v>
      </c>
      <c r="L91" s="62">
        <v>2</v>
      </c>
    </row>
    <row r="92" spans="2:12" ht="21" customHeight="1" x14ac:dyDescent="0.2">
      <c r="B92" s="9">
        <f t="shared" si="3"/>
        <v>67</v>
      </c>
      <c r="C92" s="31"/>
      <c r="D92" s="31"/>
      <c r="E92" s="10" t="s">
        <v>321</v>
      </c>
      <c r="F92" s="32">
        <v>41831</v>
      </c>
      <c r="G92" s="11" t="s">
        <v>344</v>
      </c>
      <c r="H92" s="33">
        <f t="shared" si="2"/>
        <v>0</v>
      </c>
      <c r="I92" s="12" t="s">
        <v>255</v>
      </c>
      <c r="J92" s="13"/>
      <c r="K92" s="13">
        <v>1155600</v>
      </c>
      <c r="L92" s="62">
        <v>3</v>
      </c>
    </row>
    <row r="93" spans="2:12" ht="21" customHeight="1" x14ac:dyDescent="0.2">
      <c r="B93" s="9">
        <f t="shared" si="3"/>
        <v>68</v>
      </c>
      <c r="C93" s="31"/>
      <c r="D93" s="31"/>
      <c r="E93" s="10" t="s">
        <v>322</v>
      </c>
      <c r="F93" s="32">
        <v>41832</v>
      </c>
      <c r="G93" s="11" t="s">
        <v>342</v>
      </c>
      <c r="H93" s="33">
        <f t="shared" si="2"/>
        <v>0</v>
      </c>
      <c r="I93" s="12" t="s">
        <v>255</v>
      </c>
      <c r="J93" s="13"/>
      <c r="K93" s="13">
        <v>1305180</v>
      </c>
      <c r="L93" s="62">
        <v>3</v>
      </c>
    </row>
    <row r="94" spans="2:12" ht="21" customHeight="1" x14ac:dyDescent="0.2">
      <c r="B94" s="9">
        <f t="shared" si="3"/>
        <v>69</v>
      </c>
      <c r="C94" s="31"/>
      <c r="D94" s="31"/>
      <c r="E94" s="10" t="s">
        <v>323</v>
      </c>
      <c r="F94" s="32">
        <v>41834</v>
      </c>
      <c r="G94" s="11" t="s">
        <v>342</v>
      </c>
      <c r="H94" s="33">
        <f t="shared" si="2"/>
        <v>0</v>
      </c>
      <c r="I94" s="12" t="s">
        <v>255</v>
      </c>
      <c r="J94" s="13"/>
      <c r="K94" s="13">
        <v>1216170</v>
      </c>
      <c r="L94" s="62">
        <v>3</v>
      </c>
    </row>
    <row r="95" spans="2:12" ht="21" customHeight="1" x14ac:dyDescent="0.2">
      <c r="B95" s="9">
        <f t="shared" si="3"/>
        <v>70</v>
      </c>
      <c r="C95" s="31"/>
      <c r="D95" s="31"/>
      <c r="E95" s="10" t="s">
        <v>324</v>
      </c>
      <c r="F95" s="32">
        <v>41834</v>
      </c>
      <c r="G95" s="11" t="s">
        <v>91</v>
      </c>
      <c r="H95" s="33">
        <f t="shared" si="2"/>
        <v>0</v>
      </c>
      <c r="I95" s="12" t="s">
        <v>255</v>
      </c>
      <c r="J95" s="13"/>
      <c r="K95" s="13">
        <v>1046850</v>
      </c>
      <c r="L95" s="62">
        <v>3</v>
      </c>
    </row>
    <row r="96" spans="2:12" ht="21" customHeight="1" x14ac:dyDescent="0.2">
      <c r="B96" s="9">
        <f t="shared" si="3"/>
        <v>71</v>
      </c>
      <c r="C96" s="31"/>
      <c r="D96" s="31"/>
      <c r="E96" s="10" t="s">
        <v>325</v>
      </c>
      <c r="F96" s="32">
        <v>41834</v>
      </c>
      <c r="G96" s="11" t="s">
        <v>343</v>
      </c>
      <c r="H96" s="33" t="str">
        <f t="shared" si="2"/>
        <v>0302020771</v>
      </c>
      <c r="I96" s="12" t="s">
        <v>255</v>
      </c>
      <c r="J96" s="13"/>
      <c r="K96" s="13">
        <v>324850</v>
      </c>
      <c r="L96" s="62">
        <v>3</v>
      </c>
    </row>
    <row r="97" spans="2:12" ht="21" customHeight="1" x14ac:dyDescent="0.2">
      <c r="B97" s="9">
        <f t="shared" si="3"/>
        <v>72</v>
      </c>
      <c r="C97" s="31"/>
      <c r="D97" s="31"/>
      <c r="E97" s="10" t="s">
        <v>326</v>
      </c>
      <c r="F97" s="32">
        <v>41837</v>
      </c>
      <c r="G97" s="11" t="s">
        <v>354</v>
      </c>
      <c r="H97" s="33">
        <f t="shared" si="2"/>
        <v>0</v>
      </c>
      <c r="I97" s="12" t="s">
        <v>255</v>
      </c>
      <c r="J97" s="13"/>
      <c r="K97" s="13">
        <v>1332005</v>
      </c>
      <c r="L97" s="62">
        <v>3</v>
      </c>
    </row>
    <row r="98" spans="2:12" ht="21" customHeight="1" x14ac:dyDescent="0.2">
      <c r="B98" s="9">
        <f t="shared" si="3"/>
        <v>73</v>
      </c>
      <c r="C98" s="31"/>
      <c r="D98" s="31"/>
      <c r="E98" s="10" t="s">
        <v>327</v>
      </c>
      <c r="F98" s="32">
        <v>41837</v>
      </c>
      <c r="G98" s="11" t="s">
        <v>343</v>
      </c>
      <c r="H98" s="33" t="str">
        <f t="shared" si="2"/>
        <v>0302020771</v>
      </c>
      <c r="I98" s="12" t="s">
        <v>255</v>
      </c>
      <c r="J98" s="13"/>
      <c r="K98" s="13">
        <v>1078200</v>
      </c>
      <c r="L98" s="62">
        <v>3</v>
      </c>
    </row>
    <row r="99" spans="2:12" ht="21" customHeight="1" x14ac:dyDescent="0.2">
      <c r="B99" s="9">
        <f t="shared" si="3"/>
        <v>74</v>
      </c>
      <c r="C99" s="31"/>
      <c r="D99" s="31"/>
      <c r="E99" s="10" t="s">
        <v>328</v>
      </c>
      <c r="F99" s="32">
        <v>41842</v>
      </c>
      <c r="G99" s="11" t="s">
        <v>105</v>
      </c>
      <c r="H99" s="33" t="str">
        <f t="shared" si="2"/>
        <v>1101396102</v>
      </c>
      <c r="I99" s="12" t="s">
        <v>255</v>
      </c>
      <c r="J99" s="13"/>
      <c r="K99" s="13">
        <v>1041390</v>
      </c>
      <c r="L99" s="62">
        <v>3</v>
      </c>
    </row>
    <row r="100" spans="2:12" ht="21" customHeight="1" x14ac:dyDescent="0.2">
      <c r="B100" s="9">
        <f t="shared" si="3"/>
        <v>75</v>
      </c>
      <c r="C100" s="31"/>
      <c r="D100" s="31"/>
      <c r="E100" s="10" t="s">
        <v>127</v>
      </c>
      <c r="F100" s="32">
        <v>41842</v>
      </c>
      <c r="G100" s="11" t="s">
        <v>348</v>
      </c>
      <c r="H100" s="33">
        <f t="shared" si="2"/>
        <v>0</v>
      </c>
      <c r="I100" s="12" t="s">
        <v>255</v>
      </c>
      <c r="J100" s="13"/>
      <c r="K100" s="13">
        <v>1760000</v>
      </c>
      <c r="L100" s="62">
        <v>3</v>
      </c>
    </row>
    <row r="101" spans="2:12" ht="21" customHeight="1" x14ac:dyDescent="0.2">
      <c r="B101" s="9">
        <f t="shared" si="3"/>
        <v>76</v>
      </c>
      <c r="C101" s="31"/>
      <c r="D101" s="31"/>
      <c r="E101" s="10" t="s">
        <v>128</v>
      </c>
      <c r="F101" s="32">
        <v>41843</v>
      </c>
      <c r="G101" s="11" t="s">
        <v>350</v>
      </c>
      <c r="H101" s="33">
        <f t="shared" si="2"/>
        <v>0</v>
      </c>
      <c r="I101" s="12" t="s">
        <v>255</v>
      </c>
      <c r="J101" s="13"/>
      <c r="K101" s="13">
        <v>740110</v>
      </c>
      <c r="L101" s="62">
        <v>3</v>
      </c>
    </row>
    <row r="102" spans="2:12" ht="21" customHeight="1" x14ac:dyDescent="0.2">
      <c r="B102" s="9">
        <f t="shared" si="3"/>
        <v>77</v>
      </c>
      <c r="C102" s="31"/>
      <c r="D102" s="31"/>
      <c r="E102" s="10" t="s">
        <v>130</v>
      </c>
      <c r="F102" s="32">
        <v>41843</v>
      </c>
      <c r="G102" s="11" t="s">
        <v>353</v>
      </c>
      <c r="H102" s="33">
        <f t="shared" si="2"/>
        <v>0</v>
      </c>
      <c r="I102" s="12" t="s">
        <v>255</v>
      </c>
      <c r="J102" s="13"/>
      <c r="K102" s="13">
        <v>735140</v>
      </c>
      <c r="L102" s="62">
        <v>3</v>
      </c>
    </row>
    <row r="103" spans="2:12" ht="21" customHeight="1" x14ac:dyDescent="0.2">
      <c r="B103" s="9">
        <f t="shared" si="3"/>
        <v>78</v>
      </c>
      <c r="C103" s="31"/>
      <c r="D103" s="31"/>
      <c r="E103" s="10" t="s">
        <v>131</v>
      </c>
      <c r="F103" s="32">
        <v>41843</v>
      </c>
      <c r="G103" s="11" t="s">
        <v>97</v>
      </c>
      <c r="H103" s="33" t="str">
        <f t="shared" si="2"/>
        <v>0304221106</v>
      </c>
      <c r="I103" s="12" t="s">
        <v>255</v>
      </c>
      <c r="J103" s="13"/>
      <c r="K103" s="13">
        <v>361000</v>
      </c>
      <c r="L103" s="62">
        <v>3</v>
      </c>
    </row>
    <row r="104" spans="2:12" ht="21" customHeight="1" x14ac:dyDescent="0.2">
      <c r="B104" s="9">
        <f t="shared" si="3"/>
        <v>79</v>
      </c>
      <c r="C104" s="31"/>
      <c r="D104" s="31"/>
      <c r="E104" s="10" t="s">
        <v>132</v>
      </c>
      <c r="F104" s="32">
        <v>41843</v>
      </c>
      <c r="G104" s="11" t="s">
        <v>343</v>
      </c>
      <c r="H104" s="33" t="str">
        <f t="shared" si="2"/>
        <v>0302020771</v>
      </c>
      <c r="I104" s="12" t="s">
        <v>255</v>
      </c>
      <c r="J104" s="13"/>
      <c r="K104" s="13">
        <v>268330</v>
      </c>
      <c r="L104" s="62">
        <v>3</v>
      </c>
    </row>
    <row r="105" spans="2:12" ht="21" customHeight="1" x14ac:dyDescent="0.2">
      <c r="B105" s="9">
        <f t="shared" si="3"/>
        <v>80</v>
      </c>
      <c r="C105" s="31"/>
      <c r="D105" s="31"/>
      <c r="E105" s="10" t="s">
        <v>133</v>
      </c>
      <c r="F105" s="32">
        <v>41845</v>
      </c>
      <c r="G105" s="11" t="s">
        <v>348</v>
      </c>
      <c r="H105" s="33">
        <f t="shared" si="2"/>
        <v>0</v>
      </c>
      <c r="I105" s="12" t="s">
        <v>255</v>
      </c>
      <c r="J105" s="13"/>
      <c r="K105" s="13">
        <v>105000</v>
      </c>
      <c r="L105" s="62">
        <v>3</v>
      </c>
    </row>
    <row r="106" spans="2:12" ht="21" customHeight="1" x14ac:dyDescent="0.2">
      <c r="B106" s="9">
        <f t="shared" si="3"/>
        <v>81</v>
      </c>
      <c r="C106" s="31"/>
      <c r="D106" s="31"/>
      <c r="E106" s="10" t="s">
        <v>134</v>
      </c>
      <c r="F106" s="32">
        <v>41845</v>
      </c>
      <c r="G106" s="11" t="s">
        <v>355</v>
      </c>
      <c r="H106" s="33">
        <f t="shared" si="2"/>
        <v>0</v>
      </c>
      <c r="I106" s="12" t="s">
        <v>255</v>
      </c>
      <c r="J106" s="13"/>
      <c r="K106" s="13">
        <v>723940</v>
      </c>
      <c r="L106" s="62">
        <v>3</v>
      </c>
    </row>
    <row r="107" spans="2:12" ht="21" customHeight="1" x14ac:dyDescent="0.2">
      <c r="B107" s="9">
        <f t="shared" si="3"/>
        <v>82</v>
      </c>
      <c r="C107" s="31"/>
      <c r="D107" s="31"/>
      <c r="E107" s="10" t="s">
        <v>135</v>
      </c>
      <c r="F107" s="32">
        <v>41845</v>
      </c>
      <c r="G107" s="11" t="s">
        <v>251</v>
      </c>
      <c r="H107" s="33">
        <f t="shared" si="2"/>
        <v>0</v>
      </c>
      <c r="I107" s="12" t="s">
        <v>255</v>
      </c>
      <c r="J107" s="13"/>
      <c r="K107" s="13">
        <v>76630</v>
      </c>
      <c r="L107" s="62">
        <v>3</v>
      </c>
    </row>
    <row r="108" spans="2:12" ht="21" customHeight="1" x14ac:dyDescent="0.2">
      <c r="B108" s="9">
        <f t="shared" si="3"/>
        <v>83</v>
      </c>
      <c r="C108" s="31"/>
      <c r="D108" s="31"/>
      <c r="E108" s="10" t="s">
        <v>136</v>
      </c>
      <c r="F108" s="32">
        <v>41849</v>
      </c>
      <c r="G108" s="11" t="s">
        <v>354</v>
      </c>
      <c r="H108" s="33">
        <f t="shared" si="2"/>
        <v>0</v>
      </c>
      <c r="I108" s="12" t="s">
        <v>255</v>
      </c>
      <c r="J108" s="13"/>
      <c r="K108" s="13">
        <v>2400000</v>
      </c>
      <c r="L108" s="62">
        <v>3</v>
      </c>
    </row>
    <row r="109" spans="2:12" ht="21" customHeight="1" x14ac:dyDescent="0.2">
      <c r="B109" s="9">
        <f t="shared" si="3"/>
        <v>84</v>
      </c>
      <c r="C109" s="31"/>
      <c r="D109" s="31"/>
      <c r="E109" s="10" t="s">
        <v>329</v>
      </c>
      <c r="F109" s="32">
        <v>41849</v>
      </c>
      <c r="G109" s="11" t="s">
        <v>91</v>
      </c>
      <c r="H109" s="33">
        <f t="shared" si="2"/>
        <v>0</v>
      </c>
      <c r="I109" s="12" t="s">
        <v>255</v>
      </c>
      <c r="J109" s="13"/>
      <c r="K109" s="13">
        <v>1065750</v>
      </c>
      <c r="L109" s="62">
        <v>3</v>
      </c>
    </row>
    <row r="110" spans="2:12" ht="21" customHeight="1" x14ac:dyDescent="0.2">
      <c r="B110" s="9">
        <f t="shared" si="3"/>
        <v>85</v>
      </c>
      <c r="C110" s="31"/>
      <c r="D110" s="31"/>
      <c r="E110" s="10" t="s">
        <v>137</v>
      </c>
      <c r="F110" s="32">
        <v>41850</v>
      </c>
      <c r="G110" s="11" t="s">
        <v>94</v>
      </c>
      <c r="H110" s="33" t="str">
        <f t="shared" si="2"/>
        <v>0305811563</v>
      </c>
      <c r="I110" s="12" t="s">
        <v>255</v>
      </c>
      <c r="J110" s="13"/>
      <c r="K110" s="13">
        <v>1553200</v>
      </c>
      <c r="L110" s="62">
        <v>3</v>
      </c>
    </row>
    <row r="111" spans="2:12" ht="21" customHeight="1" x14ac:dyDescent="0.2">
      <c r="B111" s="9">
        <f t="shared" si="3"/>
        <v>86</v>
      </c>
      <c r="C111" s="31"/>
      <c r="D111" s="31"/>
      <c r="E111" s="10" t="s">
        <v>138</v>
      </c>
      <c r="F111" s="32">
        <v>41859</v>
      </c>
      <c r="G111" s="11" t="s">
        <v>105</v>
      </c>
      <c r="H111" s="33" t="str">
        <f t="shared" si="2"/>
        <v>1101396102</v>
      </c>
      <c r="I111" s="12" t="s">
        <v>255</v>
      </c>
      <c r="J111" s="13"/>
      <c r="K111" s="13">
        <v>1015000</v>
      </c>
      <c r="L111" s="62">
        <v>3</v>
      </c>
    </row>
    <row r="112" spans="2:12" ht="21" customHeight="1" x14ac:dyDescent="0.2">
      <c r="B112" s="9">
        <f t="shared" si="3"/>
        <v>87</v>
      </c>
      <c r="C112" s="31"/>
      <c r="D112" s="31"/>
      <c r="E112" s="10" t="s">
        <v>139</v>
      </c>
      <c r="F112" s="32">
        <v>41859</v>
      </c>
      <c r="G112" s="11" t="s">
        <v>343</v>
      </c>
      <c r="H112" s="33" t="str">
        <f t="shared" si="2"/>
        <v>0302020771</v>
      </c>
      <c r="I112" s="12" t="s">
        <v>255</v>
      </c>
      <c r="J112" s="13"/>
      <c r="K112" s="13">
        <v>258000</v>
      </c>
      <c r="L112" s="62">
        <v>3</v>
      </c>
    </row>
    <row r="113" spans="2:12" ht="21" customHeight="1" x14ac:dyDescent="0.2">
      <c r="B113" s="9">
        <f t="shared" si="3"/>
        <v>88</v>
      </c>
      <c r="C113" s="31"/>
      <c r="D113" s="31"/>
      <c r="E113" s="10" t="s">
        <v>140</v>
      </c>
      <c r="F113" s="32">
        <v>41859</v>
      </c>
      <c r="G113" s="11" t="s">
        <v>356</v>
      </c>
      <c r="H113" s="33">
        <f t="shared" si="2"/>
        <v>0</v>
      </c>
      <c r="I113" s="12" t="s">
        <v>255</v>
      </c>
      <c r="J113" s="13"/>
      <c r="K113" s="13">
        <v>436230</v>
      </c>
      <c r="L113" s="62">
        <v>3</v>
      </c>
    </row>
    <row r="114" spans="2:12" ht="21" customHeight="1" x14ac:dyDescent="0.2">
      <c r="B114" s="9">
        <f t="shared" si="3"/>
        <v>89</v>
      </c>
      <c r="C114" s="31"/>
      <c r="D114" s="31"/>
      <c r="E114" s="10" t="s">
        <v>141</v>
      </c>
      <c r="F114" s="32">
        <v>41859</v>
      </c>
      <c r="G114" s="11" t="s">
        <v>355</v>
      </c>
      <c r="H114" s="33">
        <f t="shared" si="2"/>
        <v>0</v>
      </c>
      <c r="I114" s="12" t="s">
        <v>255</v>
      </c>
      <c r="J114" s="13"/>
      <c r="K114" s="13">
        <v>3769876</v>
      </c>
      <c r="L114" s="62">
        <v>3</v>
      </c>
    </row>
    <row r="115" spans="2:12" ht="21" customHeight="1" x14ac:dyDescent="0.2">
      <c r="B115" s="9">
        <f t="shared" si="3"/>
        <v>90</v>
      </c>
      <c r="C115" s="31"/>
      <c r="D115" s="31"/>
      <c r="E115" s="10" t="s">
        <v>142</v>
      </c>
      <c r="F115" s="32">
        <v>41863</v>
      </c>
      <c r="G115" s="11" t="s">
        <v>90</v>
      </c>
      <c r="H115" s="33" t="str">
        <f t="shared" si="2"/>
        <v>0304449855</v>
      </c>
      <c r="I115" s="12" t="s">
        <v>255</v>
      </c>
      <c r="J115" s="13"/>
      <c r="K115" s="13">
        <v>911582</v>
      </c>
      <c r="L115" s="62">
        <v>3</v>
      </c>
    </row>
    <row r="116" spans="2:12" ht="21" customHeight="1" x14ac:dyDescent="0.2">
      <c r="B116" s="9">
        <f t="shared" si="3"/>
        <v>91</v>
      </c>
      <c r="C116" s="31"/>
      <c r="D116" s="31"/>
      <c r="E116" s="10" t="s">
        <v>143</v>
      </c>
      <c r="F116" s="32">
        <v>41864</v>
      </c>
      <c r="G116" s="11" t="s">
        <v>91</v>
      </c>
      <c r="H116" s="33">
        <f t="shared" si="2"/>
        <v>0</v>
      </c>
      <c r="I116" s="12" t="s">
        <v>255</v>
      </c>
      <c r="J116" s="13"/>
      <c r="K116" s="13">
        <v>682500</v>
      </c>
      <c r="L116" s="62">
        <v>3</v>
      </c>
    </row>
    <row r="117" spans="2:12" ht="21" customHeight="1" x14ac:dyDescent="0.2">
      <c r="B117" s="9">
        <f t="shared" si="3"/>
        <v>92</v>
      </c>
      <c r="C117" s="31"/>
      <c r="D117" s="31"/>
      <c r="E117" s="10" t="s">
        <v>144</v>
      </c>
      <c r="F117" s="32">
        <v>41865</v>
      </c>
      <c r="G117" s="11" t="s">
        <v>343</v>
      </c>
      <c r="H117" s="33" t="str">
        <f t="shared" si="2"/>
        <v>0302020771</v>
      </c>
      <c r="I117" s="12" t="s">
        <v>255</v>
      </c>
      <c r="J117" s="13"/>
      <c r="K117" s="13">
        <v>402880</v>
      </c>
      <c r="L117" s="62">
        <v>3</v>
      </c>
    </row>
    <row r="118" spans="2:12" ht="21" customHeight="1" x14ac:dyDescent="0.2">
      <c r="B118" s="9">
        <f t="shared" si="3"/>
        <v>93</v>
      </c>
      <c r="C118" s="31"/>
      <c r="D118" s="31"/>
      <c r="E118" s="10" t="s">
        <v>145</v>
      </c>
      <c r="F118" s="32">
        <v>41865</v>
      </c>
      <c r="G118" s="11" t="s">
        <v>354</v>
      </c>
      <c r="H118" s="33">
        <f t="shared" si="2"/>
        <v>0</v>
      </c>
      <c r="I118" s="12" t="s">
        <v>255</v>
      </c>
      <c r="J118" s="13"/>
      <c r="K118" s="13">
        <v>673400</v>
      </c>
      <c r="L118" s="62">
        <v>3</v>
      </c>
    </row>
    <row r="119" spans="2:12" ht="21" customHeight="1" x14ac:dyDescent="0.2">
      <c r="B119" s="9">
        <f t="shared" si="3"/>
        <v>94</v>
      </c>
      <c r="C119" s="31"/>
      <c r="D119" s="31"/>
      <c r="E119" s="10" t="s">
        <v>146</v>
      </c>
      <c r="F119" s="32">
        <v>41866</v>
      </c>
      <c r="G119" s="11" t="s">
        <v>100</v>
      </c>
      <c r="H119" s="33" t="str">
        <f t="shared" si="2"/>
        <v>1100934340</v>
      </c>
      <c r="I119" s="12" t="s">
        <v>255</v>
      </c>
      <c r="J119" s="13"/>
      <c r="K119" s="13">
        <v>591050</v>
      </c>
      <c r="L119" s="62">
        <v>3</v>
      </c>
    </row>
    <row r="120" spans="2:12" ht="21" customHeight="1" x14ac:dyDescent="0.2">
      <c r="B120" s="9">
        <f t="shared" si="3"/>
        <v>95</v>
      </c>
      <c r="C120" s="31"/>
      <c r="D120" s="31"/>
      <c r="E120" s="10" t="s">
        <v>147</v>
      </c>
      <c r="F120" s="32">
        <v>41866</v>
      </c>
      <c r="G120" s="11" t="s">
        <v>342</v>
      </c>
      <c r="H120" s="33">
        <f t="shared" si="2"/>
        <v>0</v>
      </c>
      <c r="I120" s="12" t="s">
        <v>255</v>
      </c>
      <c r="J120" s="13"/>
      <c r="K120" s="13">
        <v>497760</v>
      </c>
      <c r="L120" s="62">
        <v>3</v>
      </c>
    </row>
    <row r="121" spans="2:12" ht="21" customHeight="1" x14ac:dyDescent="0.2">
      <c r="B121" s="9">
        <f t="shared" si="3"/>
        <v>96</v>
      </c>
      <c r="C121" s="31"/>
      <c r="D121" s="31"/>
      <c r="E121" s="10" t="s">
        <v>330</v>
      </c>
      <c r="F121" s="32">
        <v>41869</v>
      </c>
      <c r="G121" s="11" t="s">
        <v>343</v>
      </c>
      <c r="H121" s="33" t="str">
        <f t="shared" si="2"/>
        <v>0302020771</v>
      </c>
      <c r="I121" s="12" t="s">
        <v>255</v>
      </c>
      <c r="J121" s="13"/>
      <c r="K121" s="13">
        <v>140000</v>
      </c>
      <c r="L121" s="62">
        <v>3</v>
      </c>
    </row>
    <row r="122" spans="2:12" ht="21" customHeight="1" x14ac:dyDescent="0.2">
      <c r="B122" s="9">
        <f t="shared" si="3"/>
        <v>97</v>
      </c>
      <c r="C122" s="31"/>
      <c r="D122" s="31"/>
      <c r="E122" s="10" t="s">
        <v>331</v>
      </c>
      <c r="F122" s="32">
        <v>41871</v>
      </c>
      <c r="G122" s="11" t="s">
        <v>354</v>
      </c>
      <c r="H122" s="33">
        <f t="shared" si="2"/>
        <v>0</v>
      </c>
      <c r="I122" s="12" t="s">
        <v>255</v>
      </c>
      <c r="J122" s="13"/>
      <c r="K122" s="13">
        <v>318500</v>
      </c>
      <c r="L122" s="62">
        <v>3</v>
      </c>
    </row>
    <row r="123" spans="2:12" ht="21" customHeight="1" x14ac:dyDescent="0.2">
      <c r="B123" s="9">
        <f t="shared" si="3"/>
        <v>98</v>
      </c>
      <c r="C123" s="31"/>
      <c r="D123" s="31"/>
      <c r="E123" s="10" t="s">
        <v>332</v>
      </c>
      <c r="F123" s="32">
        <v>41871</v>
      </c>
      <c r="G123" s="11" t="s">
        <v>251</v>
      </c>
      <c r="H123" s="33">
        <f t="shared" si="2"/>
        <v>0</v>
      </c>
      <c r="I123" s="12" t="s">
        <v>255</v>
      </c>
      <c r="J123" s="13"/>
      <c r="K123" s="13">
        <v>675000</v>
      </c>
      <c r="L123" s="62">
        <v>3</v>
      </c>
    </row>
    <row r="124" spans="2:12" ht="21" customHeight="1" x14ac:dyDescent="0.2">
      <c r="B124" s="9">
        <f t="shared" si="3"/>
        <v>99</v>
      </c>
      <c r="C124" s="31"/>
      <c r="D124" s="31"/>
      <c r="E124" s="10" t="s">
        <v>148</v>
      </c>
      <c r="F124" s="32">
        <v>41871</v>
      </c>
      <c r="G124" s="11" t="s">
        <v>357</v>
      </c>
      <c r="H124" s="33">
        <f t="shared" si="2"/>
        <v>0</v>
      </c>
      <c r="I124" s="12" t="s">
        <v>255</v>
      </c>
      <c r="J124" s="13"/>
      <c r="K124" s="13">
        <v>264000</v>
      </c>
      <c r="L124" s="62">
        <v>3</v>
      </c>
    </row>
    <row r="125" spans="2:12" ht="21" customHeight="1" x14ac:dyDescent="0.2">
      <c r="B125" s="9">
        <f t="shared" si="3"/>
        <v>100</v>
      </c>
      <c r="C125" s="31"/>
      <c r="D125" s="31"/>
      <c r="E125" s="10" t="s">
        <v>149</v>
      </c>
      <c r="F125" s="32">
        <v>41872</v>
      </c>
      <c r="G125" s="11" t="s">
        <v>343</v>
      </c>
      <c r="H125" s="33" t="str">
        <f t="shared" si="2"/>
        <v>0302020771</v>
      </c>
      <c r="I125" s="12" t="s">
        <v>255</v>
      </c>
      <c r="J125" s="13"/>
      <c r="K125" s="13">
        <v>448840</v>
      </c>
      <c r="L125" s="62">
        <v>3</v>
      </c>
    </row>
    <row r="126" spans="2:12" ht="21" customHeight="1" x14ac:dyDescent="0.2">
      <c r="B126" s="9">
        <f t="shared" si="3"/>
        <v>101</v>
      </c>
      <c r="C126" s="31"/>
      <c r="D126" s="31"/>
      <c r="E126" s="10" t="s">
        <v>150</v>
      </c>
      <c r="F126" s="32">
        <v>41873</v>
      </c>
      <c r="G126" s="11" t="s">
        <v>344</v>
      </c>
      <c r="H126" s="33">
        <f t="shared" si="2"/>
        <v>0</v>
      </c>
      <c r="I126" s="12" t="s">
        <v>255</v>
      </c>
      <c r="J126" s="13"/>
      <c r="K126" s="13">
        <v>688200</v>
      </c>
      <c r="L126" s="62">
        <v>3</v>
      </c>
    </row>
    <row r="127" spans="2:12" ht="21" customHeight="1" x14ac:dyDescent="0.2">
      <c r="B127" s="9">
        <f t="shared" si="3"/>
        <v>102</v>
      </c>
      <c r="C127" s="31"/>
      <c r="D127" s="31"/>
      <c r="E127" s="10" t="s">
        <v>333</v>
      </c>
      <c r="F127" s="32">
        <v>41873</v>
      </c>
      <c r="G127" s="11" t="s">
        <v>358</v>
      </c>
      <c r="H127" s="33">
        <f t="shared" si="2"/>
        <v>0</v>
      </c>
      <c r="I127" s="12" t="s">
        <v>254</v>
      </c>
      <c r="J127" s="13"/>
      <c r="K127" s="13">
        <v>7040855</v>
      </c>
      <c r="L127" s="62">
        <v>3</v>
      </c>
    </row>
    <row r="128" spans="2:12" ht="21" customHeight="1" x14ac:dyDescent="0.2">
      <c r="B128" s="9">
        <f t="shared" si="3"/>
        <v>103</v>
      </c>
      <c r="C128" s="31"/>
      <c r="D128" s="31"/>
      <c r="E128" s="10" t="s">
        <v>334</v>
      </c>
      <c r="F128" s="32">
        <v>41876</v>
      </c>
      <c r="G128" s="11" t="s">
        <v>105</v>
      </c>
      <c r="H128" s="33" t="str">
        <f t="shared" si="2"/>
        <v>1101396102</v>
      </c>
      <c r="I128" s="12" t="s">
        <v>255</v>
      </c>
      <c r="J128" s="13"/>
      <c r="K128" s="13">
        <v>1038000</v>
      </c>
      <c r="L128" s="62">
        <v>3</v>
      </c>
    </row>
    <row r="129" spans="2:12" ht="21" customHeight="1" x14ac:dyDescent="0.2">
      <c r="B129" s="9">
        <f t="shared" si="3"/>
        <v>104</v>
      </c>
      <c r="C129" s="31"/>
      <c r="D129" s="31"/>
      <c r="E129" s="10" t="s">
        <v>151</v>
      </c>
      <c r="F129" s="32">
        <v>41876</v>
      </c>
      <c r="G129" s="11" t="s">
        <v>359</v>
      </c>
      <c r="H129" s="33">
        <f t="shared" si="2"/>
        <v>0</v>
      </c>
      <c r="I129" s="12" t="s">
        <v>255</v>
      </c>
      <c r="J129" s="13"/>
      <c r="K129" s="13">
        <v>6038400</v>
      </c>
      <c r="L129" s="62">
        <v>3</v>
      </c>
    </row>
    <row r="130" spans="2:12" ht="21" customHeight="1" x14ac:dyDescent="0.2">
      <c r="B130" s="9">
        <f t="shared" si="3"/>
        <v>105</v>
      </c>
      <c r="C130" s="31"/>
      <c r="D130" s="31"/>
      <c r="E130" s="10" t="s">
        <v>152</v>
      </c>
      <c r="F130" s="32">
        <v>41876</v>
      </c>
      <c r="G130" s="11" t="s">
        <v>355</v>
      </c>
      <c r="H130" s="33">
        <f t="shared" si="2"/>
        <v>0</v>
      </c>
      <c r="I130" s="12" t="s">
        <v>255</v>
      </c>
      <c r="J130" s="13"/>
      <c r="K130" s="13">
        <v>1180780</v>
      </c>
      <c r="L130" s="62">
        <v>3</v>
      </c>
    </row>
    <row r="131" spans="2:12" ht="21" customHeight="1" x14ac:dyDescent="0.2">
      <c r="B131" s="9">
        <f t="shared" si="3"/>
        <v>106</v>
      </c>
      <c r="C131" s="31"/>
      <c r="D131" s="31"/>
      <c r="E131" s="10" t="s">
        <v>153</v>
      </c>
      <c r="F131" s="32">
        <v>41877</v>
      </c>
      <c r="G131" s="11" t="s">
        <v>355</v>
      </c>
      <c r="H131" s="33">
        <f t="shared" si="2"/>
        <v>0</v>
      </c>
      <c r="I131" s="12" t="s">
        <v>255</v>
      </c>
      <c r="J131" s="13"/>
      <c r="K131" s="13">
        <v>1309430</v>
      </c>
      <c r="L131" s="62">
        <v>3</v>
      </c>
    </row>
    <row r="132" spans="2:12" ht="21" customHeight="1" x14ac:dyDescent="0.2">
      <c r="B132" s="9">
        <f t="shared" si="3"/>
        <v>107</v>
      </c>
      <c r="C132" s="31"/>
      <c r="D132" s="31"/>
      <c r="E132" s="10" t="s">
        <v>154</v>
      </c>
      <c r="F132" s="32">
        <v>41878</v>
      </c>
      <c r="G132" s="11" t="s">
        <v>344</v>
      </c>
      <c r="H132" s="33">
        <f t="shared" si="2"/>
        <v>0</v>
      </c>
      <c r="I132" s="12" t="s">
        <v>255</v>
      </c>
      <c r="J132" s="13"/>
      <c r="K132" s="13">
        <v>1177200</v>
      </c>
      <c r="L132" s="62">
        <v>3</v>
      </c>
    </row>
    <row r="133" spans="2:12" ht="21" customHeight="1" x14ac:dyDescent="0.2">
      <c r="B133" s="9">
        <f t="shared" si="3"/>
        <v>108</v>
      </c>
      <c r="C133" s="31"/>
      <c r="D133" s="31"/>
      <c r="E133" s="10" t="s">
        <v>155</v>
      </c>
      <c r="F133" s="32">
        <v>41879</v>
      </c>
      <c r="G133" s="11" t="s">
        <v>348</v>
      </c>
      <c r="H133" s="33">
        <f t="shared" si="2"/>
        <v>0</v>
      </c>
      <c r="I133" s="12" t="s">
        <v>255</v>
      </c>
      <c r="J133" s="13"/>
      <c r="K133" s="13">
        <v>260000</v>
      </c>
      <c r="L133" s="62">
        <v>3</v>
      </c>
    </row>
    <row r="134" spans="2:12" ht="21" customHeight="1" x14ac:dyDescent="0.2">
      <c r="B134" s="9">
        <f t="shared" si="3"/>
        <v>109</v>
      </c>
      <c r="C134" s="31"/>
      <c r="D134" s="31"/>
      <c r="E134" s="10" t="s">
        <v>157</v>
      </c>
      <c r="F134" s="32">
        <v>41883</v>
      </c>
      <c r="G134" s="11" t="s">
        <v>357</v>
      </c>
      <c r="H134" s="33">
        <f t="shared" si="2"/>
        <v>0</v>
      </c>
      <c r="I134" s="12" t="s">
        <v>255</v>
      </c>
      <c r="J134" s="13"/>
      <c r="K134" s="13">
        <v>470340</v>
      </c>
      <c r="L134" s="62">
        <v>3</v>
      </c>
    </row>
    <row r="135" spans="2:12" ht="21" customHeight="1" x14ac:dyDescent="0.2">
      <c r="B135" s="9">
        <f t="shared" si="3"/>
        <v>110</v>
      </c>
      <c r="C135" s="31"/>
      <c r="D135" s="31"/>
      <c r="E135" s="10" t="s">
        <v>158</v>
      </c>
      <c r="F135" s="32">
        <v>41883</v>
      </c>
      <c r="G135" s="11" t="s">
        <v>355</v>
      </c>
      <c r="H135" s="33">
        <f t="shared" si="2"/>
        <v>0</v>
      </c>
      <c r="I135" s="12" t="s">
        <v>255</v>
      </c>
      <c r="J135" s="13"/>
      <c r="K135" s="13">
        <v>3594275</v>
      </c>
      <c r="L135" s="62">
        <v>3</v>
      </c>
    </row>
    <row r="136" spans="2:12" ht="21" customHeight="1" x14ac:dyDescent="0.2">
      <c r="B136" s="9">
        <f t="shared" si="3"/>
        <v>111</v>
      </c>
      <c r="C136" s="31"/>
      <c r="D136" s="31"/>
      <c r="E136" s="10" t="s">
        <v>159</v>
      </c>
      <c r="F136" s="32">
        <v>41883</v>
      </c>
      <c r="G136" s="11" t="s">
        <v>251</v>
      </c>
      <c r="H136" s="33">
        <f t="shared" si="2"/>
        <v>0</v>
      </c>
      <c r="I136" s="12" t="s">
        <v>255</v>
      </c>
      <c r="J136" s="13"/>
      <c r="K136" s="13">
        <v>350000</v>
      </c>
      <c r="L136" s="62">
        <v>3</v>
      </c>
    </row>
    <row r="137" spans="2:12" ht="21" customHeight="1" x14ac:dyDescent="0.2">
      <c r="B137" s="9">
        <f t="shared" si="3"/>
        <v>112</v>
      </c>
      <c r="C137" s="31"/>
      <c r="D137" s="31"/>
      <c r="E137" s="10" t="s">
        <v>160</v>
      </c>
      <c r="F137" s="32">
        <v>41886</v>
      </c>
      <c r="G137" s="11" t="s">
        <v>360</v>
      </c>
      <c r="H137" s="33">
        <f t="shared" si="2"/>
        <v>0</v>
      </c>
      <c r="I137" s="12" t="s">
        <v>255</v>
      </c>
      <c r="J137" s="13"/>
      <c r="K137" s="13">
        <v>675450</v>
      </c>
      <c r="L137" s="62">
        <v>3</v>
      </c>
    </row>
    <row r="138" spans="2:12" ht="21" customHeight="1" x14ac:dyDescent="0.2">
      <c r="B138" s="9">
        <f t="shared" si="3"/>
        <v>113</v>
      </c>
      <c r="C138" s="31"/>
      <c r="D138" s="31"/>
      <c r="E138" s="10" t="s">
        <v>161</v>
      </c>
      <c r="F138" s="32">
        <v>41886</v>
      </c>
      <c r="G138" s="11" t="s">
        <v>343</v>
      </c>
      <c r="H138" s="33" t="str">
        <f t="shared" si="2"/>
        <v>0302020771</v>
      </c>
      <c r="I138" s="12" t="s">
        <v>255</v>
      </c>
      <c r="J138" s="13"/>
      <c r="K138" s="13">
        <v>558060</v>
      </c>
      <c r="L138" s="62">
        <v>3</v>
      </c>
    </row>
    <row r="139" spans="2:12" ht="21" customHeight="1" x14ac:dyDescent="0.2">
      <c r="B139" s="9">
        <f t="shared" ref="B139:B183" si="4">IF(G139&lt;&gt;"",ROW()-25,"")</f>
        <v>114</v>
      </c>
      <c r="C139" s="31"/>
      <c r="D139" s="31"/>
      <c r="E139" s="10" t="s">
        <v>162</v>
      </c>
      <c r="F139" s="32">
        <v>41890</v>
      </c>
      <c r="G139" s="11" t="s">
        <v>252</v>
      </c>
      <c r="H139" s="33">
        <f t="shared" ref="H139:H183" si="5">IF(ISNA(VLOOKUP(G139,DSBR,2,0)),"",VLOOKUP(G139,DSBR,2,0))</f>
        <v>0</v>
      </c>
      <c r="I139" s="12" t="s">
        <v>255</v>
      </c>
      <c r="J139" s="13"/>
      <c r="K139" s="13">
        <v>1599600</v>
      </c>
      <c r="L139" s="62">
        <v>3</v>
      </c>
    </row>
    <row r="140" spans="2:12" ht="21" customHeight="1" x14ac:dyDescent="0.2">
      <c r="B140" s="9">
        <f t="shared" si="4"/>
        <v>115</v>
      </c>
      <c r="C140" s="31"/>
      <c r="D140" s="31"/>
      <c r="E140" s="10" t="s">
        <v>163</v>
      </c>
      <c r="F140" s="32">
        <v>41890</v>
      </c>
      <c r="G140" s="11" t="s">
        <v>355</v>
      </c>
      <c r="H140" s="33">
        <f t="shared" si="5"/>
        <v>0</v>
      </c>
      <c r="I140" s="12" t="s">
        <v>255</v>
      </c>
      <c r="J140" s="13"/>
      <c r="K140" s="13">
        <v>3018845</v>
      </c>
      <c r="L140" s="62">
        <v>3</v>
      </c>
    </row>
    <row r="141" spans="2:12" ht="21" customHeight="1" x14ac:dyDescent="0.2">
      <c r="B141" s="9">
        <f t="shared" si="4"/>
        <v>116</v>
      </c>
      <c r="C141" s="31"/>
      <c r="D141" s="31"/>
      <c r="E141" s="10" t="s">
        <v>164</v>
      </c>
      <c r="F141" s="32">
        <v>41890</v>
      </c>
      <c r="G141" s="11" t="s">
        <v>359</v>
      </c>
      <c r="H141" s="33">
        <f t="shared" si="5"/>
        <v>0</v>
      </c>
      <c r="I141" s="12" t="s">
        <v>124</v>
      </c>
      <c r="J141" s="13"/>
      <c r="K141" s="13">
        <v>150000</v>
      </c>
      <c r="L141" s="62">
        <v>3</v>
      </c>
    </row>
    <row r="142" spans="2:12" ht="21" customHeight="1" x14ac:dyDescent="0.2">
      <c r="B142" s="9">
        <f t="shared" si="4"/>
        <v>117</v>
      </c>
      <c r="C142" s="31"/>
      <c r="D142" s="31"/>
      <c r="E142" s="10" t="s">
        <v>335</v>
      </c>
      <c r="F142" s="32">
        <v>41894</v>
      </c>
      <c r="G142" s="11" t="s">
        <v>97</v>
      </c>
      <c r="H142" s="33" t="str">
        <f t="shared" si="5"/>
        <v>0304221106</v>
      </c>
      <c r="I142" s="12" t="s">
        <v>255</v>
      </c>
      <c r="J142" s="13"/>
      <c r="K142" s="13">
        <v>399000</v>
      </c>
      <c r="L142" s="62">
        <v>3</v>
      </c>
    </row>
    <row r="143" spans="2:12" ht="21" customHeight="1" x14ac:dyDescent="0.2">
      <c r="B143" s="9">
        <f t="shared" si="4"/>
        <v>118</v>
      </c>
      <c r="C143" s="31"/>
      <c r="D143" s="31"/>
      <c r="E143" s="10" t="s">
        <v>165</v>
      </c>
      <c r="F143" s="32">
        <v>41895</v>
      </c>
      <c r="G143" s="11" t="s">
        <v>105</v>
      </c>
      <c r="H143" s="33" t="str">
        <f t="shared" si="5"/>
        <v>1101396102</v>
      </c>
      <c r="I143" s="12" t="s">
        <v>255</v>
      </c>
      <c r="J143" s="13"/>
      <c r="K143" s="13">
        <v>2052270</v>
      </c>
      <c r="L143" s="62">
        <v>3</v>
      </c>
    </row>
    <row r="144" spans="2:12" ht="21" customHeight="1" x14ac:dyDescent="0.2">
      <c r="B144" s="9">
        <f t="shared" si="4"/>
        <v>119</v>
      </c>
      <c r="C144" s="31"/>
      <c r="D144" s="31"/>
      <c r="E144" s="10" t="s">
        <v>166</v>
      </c>
      <c r="F144" s="32">
        <v>41897</v>
      </c>
      <c r="G144" s="11" t="s">
        <v>91</v>
      </c>
      <c r="H144" s="33">
        <f t="shared" si="5"/>
        <v>0</v>
      </c>
      <c r="I144" s="12" t="s">
        <v>255</v>
      </c>
      <c r="J144" s="13"/>
      <c r="K144" s="13">
        <v>519750</v>
      </c>
      <c r="L144" s="62">
        <v>3</v>
      </c>
    </row>
    <row r="145" spans="2:12" ht="21" customHeight="1" x14ac:dyDescent="0.2">
      <c r="B145" s="9">
        <f t="shared" si="4"/>
        <v>120</v>
      </c>
      <c r="C145" s="31"/>
      <c r="D145" s="31"/>
      <c r="E145" s="10" t="s">
        <v>167</v>
      </c>
      <c r="F145" s="32">
        <v>41898</v>
      </c>
      <c r="G145" s="11" t="s">
        <v>361</v>
      </c>
      <c r="H145" s="33">
        <f t="shared" si="5"/>
        <v>0</v>
      </c>
      <c r="I145" s="12" t="s">
        <v>255</v>
      </c>
      <c r="J145" s="13"/>
      <c r="K145" s="13">
        <v>1698015</v>
      </c>
      <c r="L145" s="62">
        <v>3</v>
      </c>
    </row>
    <row r="146" spans="2:12" ht="21" customHeight="1" x14ac:dyDescent="0.2">
      <c r="B146" s="9">
        <f t="shared" si="4"/>
        <v>121</v>
      </c>
      <c r="C146" s="31"/>
      <c r="D146" s="31"/>
      <c r="E146" s="10" t="s">
        <v>168</v>
      </c>
      <c r="F146" s="32">
        <v>41898</v>
      </c>
      <c r="G146" s="11" t="s">
        <v>355</v>
      </c>
      <c r="H146" s="33">
        <f t="shared" si="5"/>
        <v>0</v>
      </c>
      <c r="I146" s="12" t="s">
        <v>255</v>
      </c>
      <c r="J146" s="13"/>
      <c r="K146" s="13">
        <v>5499900</v>
      </c>
      <c r="L146" s="62">
        <v>3</v>
      </c>
    </row>
    <row r="147" spans="2:12" ht="21" customHeight="1" x14ac:dyDescent="0.2">
      <c r="B147" s="9">
        <f t="shared" si="4"/>
        <v>122</v>
      </c>
      <c r="C147" s="31"/>
      <c r="D147" s="31"/>
      <c r="E147" s="10" t="s">
        <v>169</v>
      </c>
      <c r="F147" s="32">
        <v>41899</v>
      </c>
      <c r="G147" s="11" t="s">
        <v>362</v>
      </c>
      <c r="H147" s="33">
        <f t="shared" si="5"/>
        <v>0</v>
      </c>
      <c r="I147" s="12" t="s">
        <v>255</v>
      </c>
      <c r="J147" s="13"/>
      <c r="K147" s="13">
        <v>2499000</v>
      </c>
      <c r="L147" s="62">
        <v>3</v>
      </c>
    </row>
    <row r="148" spans="2:12" ht="21" customHeight="1" x14ac:dyDescent="0.2">
      <c r="B148" s="9">
        <f t="shared" si="4"/>
        <v>123</v>
      </c>
      <c r="C148" s="31"/>
      <c r="D148" s="31"/>
      <c r="E148" s="10" t="s">
        <v>170</v>
      </c>
      <c r="F148" s="32">
        <v>41900</v>
      </c>
      <c r="G148" s="11" t="s">
        <v>343</v>
      </c>
      <c r="H148" s="33" t="str">
        <f t="shared" si="5"/>
        <v>0302020771</v>
      </c>
      <c r="I148" s="12" t="s">
        <v>255</v>
      </c>
      <c r="J148" s="13"/>
      <c r="K148" s="13">
        <v>382800</v>
      </c>
      <c r="L148" s="62">
        <v>3</v>
      </c>
    </row>
    <row r="149" spans="2:12" ht="21" customHeight="1" x14ac:dyDescent="0.2">
      <c r="B149" s="9">
        <f t="shared" si="4"/>
        <v>124</v>
      </c>
      <c r="C149" s="31"/>
      <c r="D149" s="31"/>
      <c r="E149" s="10" t="s">
        <v>171</v>
      </c>
      <c r="F149" s="32">
        <v>41904</v>
      </c>
      <c r="G149" s="11" t="s">
        <v>357</v>
      </c>
      <c r="H149" s="33">
        <f t="shared" si="5"/>
        <v>0</v>
      </c>
      <c r="I149" s="12" t="s">
        <v>255</v>
      </c>
      <c r="J149" s="13"/>
      <c r="K149" s="13">
        <v>640030</v>
      </c>
      <c r="L149" s="62">
        <v>3</v>
      </c>
    </row>
    <row r="150" spans="2:12" ht="21" customHeight="1" x14ac:dyDescent="0.2">
      <c r="B150" s="9">
        <f t="shared" si="4"/>
        <v>125</v>
      </c>
      <c r="C150" s="31"/>
      <c r="D150" s="31"/>
      <c r="E150" s="10" t="s">
        <v>172</v>
      </c>
      <c r="F150" s="32">
        <v>41905</v>
      </c>
      <c r="G150" s="11" t="s">
        <v>361</v>
      </c>
      <c r="H150" s="33">
        <f t="shared" si="5"/>
        <v>0</v>
      </c>
      <c r="I150" s="12" t="s">
        <v>255</v>
      </c>
      <c r="J150" s="13"/>
      <c r="K150" s="13">
        <v>656512</v>
      </c>
      <c r="L150" s="62">
        <v>3</v>
      </c>
    </row>
    <row r="151" spans="2:12" ht="21" customHeight="1" x14ac:dyDescent="0.2">
      <c r="B151" s="9">
        <f t="shared" si="4"/>
        <v>126</v>
      </c>
      <c r="C151" s="31"/>
      <c r="D151" s="31"/>
      <c r="E151" s="10" t="s">
        <v>336</v>
      </c>
      <c r="F151" s="32">
        <v>41905</v>
      </c>
      <c r="G151" s="11" t="s">
        <v>361</v>
      </c>
      <c r="H151" s="33">
        <f t="shared" si="5"/>
        <v>0</v>
      </c>
      <c r="I151" s="12" t="s">
        <v>255</v>
      </c>
      <c r="J151" s="13"/>
      <c r="K151" s="13">
        <v>45201</v>
      </c>
      <c r="L151" s="62">
        <v>3</v>
      </c>
    </row>
    <row r="152" spans="2:12" ht="21" customHeight="1" x14ac:dyDescent="0.2">
      <c r="B152" s="9">
        <f t="shared" si="4"/>
        <v>127</v>
      </c>
      <c r="C152" s="31"/>
      <c r="D152" s="31"/>
      <c r="E152" s="10" t="s">
        <v>173</v>
      </c>
      <c r="F152" s="32">
        <v>41907</v>
      </c>
      <c r="G152" s="11" t="s">
        <v>344</v>
      </c>
      <c r="H152" s="33">
        <f t="shared" si="5"/>
        <v>0</v>
      </c>
      <c r="I152" s="12" t="s">
        <v>255</v>
      </c>
      <c r="J152" s="13"/>
      <c r="K152" s="13">
        <v>1192800</v>
      </c>
      <c r="L152" s="62">
        <v>3</v>
      </c>
    </row>
    <row r="153" spans="2:12" ht="21" customHeight="1" x14ac:dyDescent="0.2">
      <c r="B153" s="9">
        <f t="shared" si="4"/>
        <v>128</v>
      </c>
      <c r="C153" s="31"/>
      <c r="D153" s="31"/>
      <c r="E153" s="10" t="s">
        <v>174</v>
      </c>
      <c r="F153" s="32">
        <v>41908</v>
      </c>
      <c r="G153" s="11" t="s">
        <v>357</v>
      </c>
      <c r="H153" s="33">
        <f t="shared" si="5"/>
        <v>0</v>
      </c>
      <c r="I153" s="12" t="s">
        <v>255</v>
      </c>
      <c r="J153" s="13"/>
      <c r="K153" s="13">
        <v>720000</v>
      </c>
      <c r="L153" s="62">
        <v>3</v>
      </c>
    </row>
    <row r="154" spans="2:12" ht="21" customHeight="1" x14ac:dyDescent="0.2">
      <c r="B154" s="9">
        <f t="shared" si="4"/>
        <v>129</v>
      </c>
      <c r="C154" s="31"/>
      <c r="D154" s="31"/>
      <c r="E154" s="10" t="s">
        <v>175</v>
      </c>
      <c r="F154" s="32">
        <v>41908</v>
      </c>
      <c r="G154" s="11" t="s">
        <v>350</v>
      </c>
      <c r="H154" s="33">
        <f t="shared" si="5"/>
        <v>0</v>
      </c>
      <c r="I154" s="12" t="s">
        <v>255</v>
      </c>
      <c r="J154" s="13"/>
      <c r="K154" s="13">
        <v>951425</v>
      </c>
      <c r="L154" s="62">
        <v>3</v>
      </c>
    </row>
    <row r="155" spans="2:12" ht="21" customHeight="1" x14ac:dyDescent="0.2">
      <c r="B155" s="9">
        <f t="shared" si="4"/>
        <v>130</v>
      </c>
      <c r="C155" s="31"/>
      <c r="D155" s="31"/>
      <c r="E155" s="10" t="s">
        <v>176</v>
      </c>
      <c r="F155" s="32">
        <v>41908</v>
      </c>
      <c r="G155" s="11" t="s">
        <v>91</v>
      </c>
      <c r="H155" s="33">
        <f t="shared" si="5"/>
        <v>0</v>
      </c>
      <c r="I155" s="12" t="s">
        <v>255</v>
      </c>
      <c r="J155" s="13"/>
      <c r="K155" s="13">
        <v>1040550</v>
      </c>
      <c r="L155" s="62">
        <v>3</v>
      </c>
    </row>
    <row r="156" spans="2:12" ht="21" customHeight="1" x14ac:dyDescent="0.2">
      <c r="B156" s="9">
        <f t="shared" si="4"/>
        <v>131</v>
      </c>
      <c r="C156" s="31"/>
      <c r="D156" s="31"/>
      <c r="E156" s="10" t="s">
        <v>177</v>
      </c>
      <c r="F156" s="32">
        <v>41908</v>
      </c>
      <c r="G156" s="11" t="s">
        <v>354</v>
      </c>
      <c r="H156" s="33">
        <f t="shared" si="5"/>
        <v>0</v>
      </c>
      <c r="I156" s="12" t="s">
        <v>255</v>
      </c>
      <c r="J156" s="13"/>
      <c r="K156" s="13">
        <v>1343785</v>
      </c>
      <c r="L156" s="62">
        <v>3</v>
      </c>
    </row>
    <row r="157" spans="2:12" ht="21" customHeight="1" x14ac:dyDescent="0.2">
      <c r="B157" s="9">
        <f t="shared" si="4"/>
        <v>132</v>
      </c>
      <c r="C157" s="31"/>
      <c r="D157" s="31"/>
      <c r="E157" s="10" t="s">
        <v>337</v>
      </c>
      <c r="F157" s="32">
        <v>41909</v>
      </c>
      <c r="G157" s="11" t="s">
        <v>90</v>
      </c>
      <c r="H157" s="33" t="str">
        <f t="shared" si="5"/>
        <v>0304449855</v>
      </c>
      <c r="I157" s="12" t="s">
        <v>255</v>
      </c>
      <c r="J157" s="13"/>
      <c r="K157" s="13">
        <v>880118</v>
      </c>
      <c r="L157" s="62">
        <v>3</v>
      </c>
    </row>
    <row r="158" spans="2:12" ht="21" customHeight="1" x14ac:dyDescent="0.2">
      <c r="B158" s="9">
        <f t="shared" si="4"/>
        <v>133</v>
      </c>
      <c r="C158" s="31"/>
      <c r="D158" s="31"/>
      <c r="E158" s="10" t="s">
        <v>178</v>
      </c>
      <c r="F158" s="32">
        <v>41912</v>
      </c>
      <c r="G158" s="11" t="s">
        <v>363</v>
      </c>
      <c r="H158" s="33">
        <f t="shared" si="5"/>
        <v>0</v>
      </c>
      <c r="I158" s="12" t="s">
        <v>255</v>
      </c>
      <c r="J158" s="13"/>
      <c r="K158" s="13">
        <v>606200</v>
      </c>
      <c r="L158" s="62">
        <v>3</v>
      </c>
    </row>
    <row r="159" spans="2:12" ht="21" customHeight="1" x14ac:dyDescent="0.2">
      <c r="B159" s="9">
        <f t="shared" si="4"/>
        <v>134</v>
      </c>
      <c r="C159" s="31"/>
      <c r="D159" s="31"/>
      <c r="E159" s="10" t="s">
        <v>179</v>
      </c>
      <c r="F159" s="32">
        <v>41912</v>
      </c>
      <c r="G159" s="11" t="s">
        <v>360</v>
      </c>
      <c r="H159" s="33">
        <f t="shared" si="5"/>
        <v>0</v>
      </c>
      <c r="I159" s="12" t="s">
        <v>255</v>
      </c>
      <c r="J159" s="13"/>
      <c r="K159" s="13">
        <v>943350</v>
      </c>
      <c r="L159" s="62">
        <v>3</v>
      </c>
    </row>
    <row r="160" spans="2:12" ht="21" customHeight="1" x14ac:dyDescent="0.2">
      <c r="B160" s="9">
        <f t="shared" si="4"/>
        <v>135</v>
      </c>
      <c r="C160" s="31"/>
      <c r="D160" s="31"/>
      <c r="E160" s="10" t="s">
        <v>180</v>
      </c>
      <c r="F160" s="32">
        <v>41912</v>
      </c>
      <c r="G160" s="11" t="s">
        <v>362</v>
      </c>
      <c r="H160" s="33">
        <f t="shared" si="5"/>
        <v>0</v>
      </c>
      <c r="I160" s="12" t="s">
        <v>255</v>
      </c>
      <c r="J160" s="13"/>
      <c r="K160" s="13">
        <v>815100</v>
      </c>
      <c r="L160" s="62">
        <v>3</v>
      </c>
    </row>
    <row r="161" spans="2:12" ht="21" customHeight="1" x14ac:dyDescent="0.2">
      <c r="B161" s="9">
        <f t="shared" si="4"/>
        <v>136</v>
      </c>
      <c r="C161" s="31"/>
      <c r="D161" s="31"/>
      <c r="E161" s="10" t="s">
        <v>181</v>
      </c>
      <c r="F161" s="32">
        <v>41912</v>
      </c>
      <c r="G161" s="11" t="s">
        <v>357</v>
      </c>
      <c r="H161" s="33">
        <f t="shared" si="5"/>
        <v>0</v>
      </c>
      <c r="I161" s="12" t="s">
        <v>255</v>
      </c>
      <c r="J161" s="13"/>
      <c r="K161" s="13">
        <v>533860</v>
      </c>
      <c r="L161" s="62">
        <v>3</v>
      </c>
    </row>
    <row r="162" spans="2:12" ht="21" customHeight="1" x14ac:dyDescent="0.2">
      <c r="B162" s="9">
        <f t="shared" si="4"/>
        <v>137</v>
      </c>
      <c r="C162" s="31"/>
      <c r="D162" s="31"/>
      <c r="E162" s="10" t="s">
        <v>182</v>
      </c>
      <c r="F162" s="32">
        <v>41912</v>
      </c>
      <c r="G162" s="11" t="s">
        <v>364</v>
      </c>
      <c r="H162" s="33" t="str">
        <f t="shared" si="5"/>
        <v>0303173202</v>
      </c>
      <c r="I162" s="12" t="s">
        <v>255</v>
      </c>
      <c r="J162" s="13"/>
      <c r="K162" s="13">
        <v>1750000</v>
      </c>
      <c r="L162" s="62">
        <v>3</v>
      </c>
    </row>
    <row r="163" spans="2:12" ht="21" customHeight="1" x14ac:dyDescent="0.2">
      <c r="B163" s="9">
        <f t="shared" si="4"/>
        <v>138</v>
      </c>
      <c r="C163" s="31"/>
      <c r="D163" s="31"/>
      <c r="E163" s="10" t="s">
        <v>183</v>
      </c>
      <c r="F163" s="32">
        <v>41918</v>
      </c>
      <c r="G163" s="11" t="s">
        <v>361</v>
      </c>
      <c r="H163" s="33">
        <f t="shared" si="5"/>
        <v>0</v>
      </c>
      <c r="I163" s="12" t="s">
        <v>255</v>
      </c>
      <c r="J163" s="13"/>
      <c r="K163" s="13">
        <v>716784</v>
      </c>
      <c r="L163" s="62">
        <v>4</v>
      </c>
    </row>
    <row r="164" spans="2:12" ht="21" customHeight="1" x14ac:dyDescent="0.2">
      <c r="B164" s="9">
        <f t="shared" si="4"/>
        <v>139</v>
      </c>
      <c r="C164" s="31"/>
      <c r="D164" s="31"/>
      <c r="E164" s="10" t="s">
        <v>184</v>
      </c>
      <c r="F164" s="32">
        <v>41918</v>
      </c>
      <c r="G164" s="11" t="s">
        <v>100</v>
      </c>
      <c r="H164" s="33" t="str">
        <f t="shared" si="5"/>
        <v>1100934340</v>
      </c>
      <c r="I164" s="12" t="s">
        <v>255</v>
      </c>
      <c r="J164" s="13"/>
      <c r="K164" s="13">
        <v>552790</v>
      </c>
      <c r="L164" s="62">
        <v>4</v>
      </c>
    </row>
    <row r="165" spans="2:12" ht="21" customHeight="1" x14ac:dyDescent="0.2">
      <c r="B165" s="9">
        <f t="shared" si="4"/>
        <v>140</v>
      </c>
      <c r="C165" s="31"/>
      <c r="D165" s="31"/>
      <c r="E165" s="10" t="s">
        <v>185</v>
      </c>
      <c r="F165" s="32">
        <v>41922</v>
      </c>
      <c r="G165" s="11" t="s">
        <v>344</v>
      </c>
      <c r="H165" s="33">
        <f t="shared" si="5"/>
        <v>0</v>
      </c>
      <c r="I165" s="12" t="s">
        <v>255</v>
      </c>
      <c r="J165" s="13"/>
      <c r="K165" s="13">
        <v>2395200</v>
      </c>
      <c r="L165" s="62">
        <v>4</v>
      </c>
    </row>
    <row r="166" spans="2:12" ht="21" customHeight="1" x14ac:dyDescent="0.2">
      <c r="B166" s="9">
        <f t="shared" si="4"/>
        <v>141</v>
      </c>
      <c r="C166" s="31"/>
      <c r="D166" s="31"/>
      <c r="E166" s="10" t="s">
        <v>186</v>
      </c>
      <c r="F166" s="32">
        <v>41922</v>
      </c>
      <c r="G166" s="11" t="s">
        <v>365</v>
      </c>
      <c r="H166" s="33">
        <f t="shared" si="5"/>
        <v>0</v>
      </c>
      <c r="I166" s="12" t="s">
        <v>255</v>
      </c>
      <c r="J166" s="13"/>
      <c r="K166" s="13">
        <v>678000</v>
      </c>
      <c r="L166" s="62">
        <v>4</v>
      </c>
    </row>
    <row r="167" spans="2:12" ht="21" customHeight="1" x14ac:dyDescent="0.2">
      <c r="B167" s="9">
        <f t="shared" si="4"/>
        <v>142</v>
      </c>
      <c r="C167" s="31"/>
      <c r="D167" s="31"/>
      <c r="E167" s="10" t="s">
        <v>187</v>
      </c>
      <c r="F167" s="32">
        <v>41922</v>
      </c>
      <c r="G167" s="11" t="s">
        <v>355</v>
      </c>
      <c r="H167" s="33">
        <f t="shared" si="5"/>
        <v>0</v>
      </c>
      <c r="I167" s="12" t="s">
        <v>255</v>
      </c>
      <c r="J167" s="13"/>
      <c r="K167" s="13">
        <v>4068885</v>
      </c>
      <c r="L167" s="62">
        <v>4</v>
      </c>
    </row>
    <row r="168" spans="2:12" ht="21" customHeight="1" x14ac:dyDescent="0.2">
      <c r="B168" s="9">
        <f t="shared" si="4"/>
        <v>143</v>
      </c>
      <c r="C168" s="31"/>
      <c r="D168" s="31"/>
      <c r="E168" s="10" t="s">
        <v>188</v>
      </c>
      <c r="F168" s="32">
        <v>41926</v>
      </c>
      <c r="G168" s="11" t="s">
        <v>354</v>
      </c>
      <c r="H168" s="33">
        <f t="shared" si="5"/>
        <v>0</v>
      </c>
      <c r="I168" s="12" t="s">
        <v>255</v>
      </c>
      <c r="J168" s="13"/>
      <c r="K168" s="13">
        <v>1144500</v>
      </c>
      <c r="L168" s="62">
        <v>4</v>
      </c>
    </row>
    <row r="169" spans="2:12" ht="21" customHeight="1" x14ac:dyDescent="0.2">
      <c r="B169" s="9">
        <f t="shared" si="4"/>
        <v>144</v>
      </c>
      <c r="C169" s="31"/>
      <c r="D169" s="31"/>
      <c r="E169" s="10" t="s">
        <v>189</v>
      </c>
      <c r="F169" s="32">
        <v>41926</v>
      </c>
      <c r="G169" s="11" t="s">
        <v>343</v>
      </c>
      <c r="H169" s="33" t="str">
        <f t="shared" si="5"/>
        <v>0302020771</v>
      </c>
      <c r="I169" s="12" t="s">
        <v>255</v>
      </c>
      <c r="J169" s="13"/>
      <c r="K169" s="13">
        <v>686710</v>
      </c>
      <c r="L169" s="62">
        <v>4</v>
      </c>
    </row>
    <row r="170" spans="2:12" ht="21" customHeight="1" x14ac:dyDescent="0.2">
      <c r="B170" s="9">
        <f t="shared" si="4"/>
        <v>145</v>
      </c>
      <c r="C170" s="31"/>
      <c r="D170" s="31"/>
      <c r="E170" s="10" t="s">
        <v>190</v>
      </c>
      <c r="F170" s="32">
        <v>41926</v>
      </c>
      <c r="G170" s="11" t="s">
        <v>355</v>
      </c>
      <c r="H170" s="33">
        <f t="shared" si="5"/>
        <v>0</v>
      </c>
      <c r="I170" s="12" t="s">
        <v>255</v>
      </c>
      <c r="J170" s="13"/>
      <c r="K170" s="13">
        <v>553500</v>
      </c>
      <c r="L170" s="62">
        <v>4</v>
      </c>
    </row>
    <row r="171" spans="2:12" ht="21" customHeight="1" x14ac:dyDescent="0.2">
      <c r="B171" s="9">
        <f t="shared" si="4"/>
        <v>146</v>
      </c>
      <c r="C171" s="31"/>
      <c r="D171" s="31"/>
      <c r="E171" s="10" t="s">
        <v>191</v>
      </c>
      <c r="F171" s="32">
        <v>41928</v>
      </c>
      <c r="G171" s="11" t="s">
        <v>94</v>
      </c>
      <c r="H171" s="33" t="str">
        <f t="shared" si="5"/>
        <v>0305811563</v>
      </c>
      <c r="I171" s="12" t="s">
        <v>255</v>
      </c>
      <c r="J171" s="13"/>
      <c r="K171" s="13">
        <v>1716800</v>
      </c>
      <c r="L171" s="62">
        <v>4</v>
      </c>
    </row>
    <row r="172" spans="2:12" ht="21" customHeight="1" x14ac:dyDescent="0.2">
      <c r="B172" s="9">
        <f t="shared" si="4"/>
        <v>147</v>
      </c>
      <c r="C172" s="31"/>
      <c r="D172" s="31"/>
      <c r="E172" s="10" t="s">
        <v>192</v>
      </c>
      <c r="F172" s="32">
        <v>41929</v>
      </c>
      <c r="G172" s="11" t="s">
        <v>94</v>
      </c>
      <c r="H172" s="33" t="str">
        <f t="shared" si="5"/>
        <v>0305811563</v>
      </c>
      <c r="I172" s="12" t="s">
        <v>255</v>
      </c>
      <c r="J172" s="13"/>
      <c r="K172" s="13">
        <v>225000</v>
      </c>
      <c r="L172" s="62">
        <v>4</v>
      </c>
    </row>
    <row r="173" spans="2:12" ht="21" customHeight="1" x14ac:dyDescent="0.2">
      <c r="B173" s="9">
        <f t="shared" si="4"/>
        <v>148</v>
      </c>
      <c r="C173" s="31"/>
      <c r="D173" s="31"/>
      <c r="E173" s="10" t="s">
        <v>193</v>
      </c>
      <c r="F173" s="32">
        <v>41934</v>
      </c>
      <c r="G173" s="11" t="s">
        <v>361</v>
      </c>
      <c r="H173" s="33">
        <f t="shared" si="5"/>
        <v>0</v>
      </c>
      <c r="I173" s="12" t="s">
        <v>255</v>
      </c>
      <c r="J173" s="13"/>
      <c r="K173" s="13">
        <v>604832</v>
      </c>
      <c r="L173" s="62">
        <v>4</v>
      </c>
    </row>
    <row r="174" spans="2:12" ht="21" customHeight="1" x14ac:dyDescent="0.2">
      <c r="B174" s="9">
        <f t="shared" si="4"/>
        <v>149</v>
      </c>
      <c r="C174" s="31"/>
      <c r="D174" s="31"/>
      <c r="E174" s="10" t="s">
        <v>194</v>
      </c>
      <c r="F174" s="32">
        <v>41934</v>
      </c>
      <c r="G174" s="11" t="s">
        <v>355</v>
      </c>
      <c r="H174" s="33">
        <f t="shared" si="5"/>
        <v>0</v>
      </c>
      <c r="I174" s="12" t="s">
        <v>255</v>
      </c>
      <c r="J174" s="13"/>
      <c r="K174" s="13">
        <v>1811700</v>
      </c>
      <c r="L174" s="62">
        <v>4</v>
      </c>
    </row>
    <row r="175" spans="2:12" ht="21" customHeight="1" x14ac:dyDescent="0.2">
      <c r="B175" s="9">
        <f t="shared" si="4"/>
        <v>150</v>
      </c>
      <c r="C175" s="31"/>
      <c r="D175" s="31"/>
      <c r="E175" s="10" t="s">
        <v>195</v>
      </c>
      <c r="F175" s="32">
        <v>41935</v>
      </c>
      <c r="G175" s="11" t="s">
        <v>359</v>
      </c>
      <c r="H175" s="33">
        <f t="shared" si="5"/>
        <v>0</v>
      </c>
      <c r="I175" s="12" t="s">
        <v>255</v>
      </c>
      <c r="J175" s="13"/>
      <c r="K175" s="13">
        <v>3019200</v>
      </c>
      <c r="L175" s="62">
        <v>4</v>
      </c>
    </row>
    <row r="176" spans="2:12" ht="21" customHeight="1" x14ac:dyDescent="0.2">
      <c r="B176" s="9">
        <f t="shared" si="4"/>
        <v>151</v>
      </c>
      <c r="C176" s="31"/>
      <c r="D176" s="31"/>
      <c r="E176" s="10" t="s">
        <v>196</v>
      </c>
      <c r="F176" s="32">
        <v>41937</v>
      </c>
      <c r="G176" s="11" t="s">
        <v>91</v>
      </c>
      <c r="H176" s="33">
        <f t="shared" si="5"/>
        <v>0</v>
      </c>
      <c r="I176" s="12" t="s">
        <v>255</v>
      </c>
      <c r="J176" s="13"/>
      <c r="K176" s="13">
        <v>832650</v>
      </c>
      <c r="L176" s="62">
        <v>4</v>
      </c>
    </row>
    <row r="177" spans="2:12" ht="21" customHeight="1" x14ac:dyDescent="0.2">
      <c r="B177" s="9">
        <f t="shared" si="4"/>
        <v>152</v>
      </c>
      <c r="C177" s="31"/>
      <c r="D177" s="31"/>
      <c r="E177" s="10" t="s">
        <v>197</v>
      </c>
      <c r="F177" s="32">
        <v>41940</v>
      </c>
      <c r="G177" s="11" t="s">
        <v>361</v>
      </c>
      <c r="H177" s="33">
        <f t="shared" si="5"/>
        <v>0</v>
      </c>
      <c r="I177" s="12" t="s">
        <v>255</v>
      </c>
      <c r="J177" s="13"/>
      <c r="K177" s="13">
        <v>1033384</v>
      </c>
      <c r="L177" s="62">
        <v>4</v>
      </c>
    </row>
    <row r="178" spans="2:12" ht="21" customHeight="1" x14ac:dyDescent="0.2">
      <c r="B178" s="9">
        <f t="shared" si="4"/>
        <v>153</v>
      </c>
      <c r="C178" s="31"/>
      <c r="D178" s="31"/>
      <c r="E178" s="10" t="s">
        <v>198</v>
      </c>
      <c r="F178" s="32">
        <v>41940</v>
      </c>
      <c r="G178" s="11" t="s">
        <v>357</v>
      </c>
      <c r="H178" s="33">
        <f t="shared" si="5"/>
        <v>0</v>
      </c>
      <c r="I178" s="12" t="s">
        <v>255</v>
      </c>
      <c r="J178" s="13"/>
      <c r="K178" s="13">
        <v>555120</v>
      </c>
      <c r="L178" s="62">
        <v>4</v>
      </c>
    </row>
    <row r="179" spans="2:12" ht="21" customHeight="1" x14ac:dyDescent="0.2">
      <c r="B179" s="9">
        <f t="shared" si="4"/>
        <v>154</v>
      </c>
      <c r="C179" s="31"/>
      <c r="D179" s="31"/>
      <c r="E179" s="10" t="s">
        <v>199</v>
      </c>
      <c r="F179" s="32">
        <v>41941</v>
      </c>
      <c r="G179" s="11" t="s">
        <v>348</v>
      </c>
      <c r="H179" s="33">
        <f t="shared" si="5"/>
        <v>0</v>
      </c>
      <c r="I179" s="12" t="s">
        <v>255</v>
      </c>
      <c r="J179" s="13"/>
      <c r="K179" s="13">
        <v>175000</v>
      </c>
      <c r="L179" s="62">
        <v>4</v>
      </c>
    </row>
    <row r="180" spans="2:12" ht="21" customHeight="1" x14ac:dyDescent="0.2">
      <c r="B180" s="9">
        <f t="shared" si="4"/>
        <v>155</v>
      </c>
      <c r="C180" s="31"/>
      <c r="D180" s="31"/>
      <c r="E180" s="10" t="s">
        <v>200</v>
      </c>
      <c r="F180" s="32">
        <v>41942</v>
      </c>
      <c r="G180" s="11" t="s">
        <v>105</v>
      </c>
      <c r="H180" s="33" t="str">
        <f t="shared" si="5"/>
        <v>1101396102</v>
      </c>
      <c r="I180" s="12" t="s">
        <v>255</v>
      </c>
      <c r="J180" s="13"/>
      <c r="K180" s="13">
        <v>1029350</v>
      </c>
      <c r="L180" s="62">
        <v>4</v>
      </c>
    </row>
    <row r="181" spans="2:12" ht="21" customHeight="1" x14ac:dyDescent="0.2">
      <c r="B181" s="9">
        <f t="shared" si="4"/>
        <v>156</v>
      </c>
      <c r="C181" s="31"/>
      <c r="D181" s="31"/>
      <c r="E181" s="10" t="s">
        <v>201</v>
      </c>
      <c r="F181" s="32">
        <v>41942</v>
      </c>
      <c r="G181" s="11" t="s">
        <v>90</v>
      </c>
      <c r="H181" s="33" t="str">
        <f t="shared" si="5"/>
        <v>0304449855</v>
      </c>
      <c r="I181" s="12" t="s">
        <v>255</v>
      </c>
      <c r="J181" s="13"/>
      <c r="K181" s="13">
        <v>878370</v>
      </c>
      <c r="L181" s="62">
        <v>4</v>
      </c>
    </row>
    <row r="182" spans="2:12" ht="21" customHeight="1" x14ac:dyDescent="0.2">
      <c r="B182" s="9">
        <f t="shared" si="4"/>
        <v>157</v>
      </c>
      <c r="C182" s="31"/>
      <c r="D182" s="31"/>
      <c r="E182" s="10" t="s">
        <v>202</v>
      </c>
      <c r="F182" s="32">
        <v>41947</v>
      </c>
      <c r="G182" s="11" t="s">
        <v>343</v>
      </c>
      <c r="H182" s="33" t="str">
        <f t="shared" si="5"/>
        <v>0302020771</v>
      </c>
      <c r="I182" s="12" t="s">
        <v>255</v>
      </c>
      <c r="J182" s="13"/>
      <c r="K182" s="13">
        <v>489000</v>
      </c>
      <c r="L182" s="62">
        <v>4</v>
      </c>
    </row>
    <row r="183" spans="2:12" ht="21" customHeight="1" x14ac:dyDescent="0.2">
      <c r="B183" s="9">
        <f t="shared" si="4"/>
        <v>158</v>
      </c>
      <c r="C183" s="31"/>
      <c r="D183" s="31"/>
      <c r="E183" s="10" t="s">
        <v>203</v>
      </c>
      <c r="F183" s="32">
        <v>41947</v>
      </c>
      <c r="G183" s="11" t="s">
        <v>361</v>
      </c>
      <c r="H183" s="33">
        <f t="shared" si="5"/>
        <v>0</v>
      </c>
      <c r="I183" s="12" t="s">
        <v>255</v>
      </c>
      <c r="J183" s="13"/>
      <c r="K183" s="13">
        <v>792512</v>
      </c>
      <c r="L183" s="62">
        <v>4</v>
      </c>
    </row>
    <row r="184" spans="2:12" ht="21" customHeight="1" x14ac:dyDescent="0.2">
      <c r="B184" s="9">
        <f t="shared" si="3"/>
        <v>159</v>
      </c>
      <c r="C184" s="31"/>
      <c r="D184" s="31"/>
      <c r="E184" s="10" t="s">
        <v>204</v>
      </c>
      <c r="F184" s="32">
        <v>41947</v>
      </c>
      <c r="G184" s="11" t="s">
        <v>344</v>
      </c>
      <c r="H184" s="33">
        <f t="shared" si="2"/>
        <v>0</v>
      </c>
      <c r="I184" s="12" t="s">
        <v>255</v>
      </c>
      <c r="J184" s="13"/>
      <c r="K184" s="13">
        <v>710985</v>
      </c>
      <c r="L184" s="62">
        <v>4</v>
      </c>
    </row>
    <row r="185" spans="2:12" ht="21" customHeight="1" x14ac:dyDescent="0.2">
      <c r="B185" s="9">
        <f t="shared" si="3"/>
        <v>160</v>
      </c>
      <c r="C185" s="31"/>
      <c r="D185" s="31"/>
      <c r="E185" s="10" t="s">
        <v>205</v>
      </c>
      <c r="F185" s="32">
        <v>41948</v>
      </c>
      <c r="G185" s="11" t="s">
        <v>354</v>
      </c>
      <c r="H185" s="33">
        <f t="shared" si="2"/>
        <v>0</v>
      </c>
      <c r="I185" s="12" t="s">
        <v>255</v>
      </c>
      <c r="J185" s="13"/>
      <c r="K185" s="13">
        <v>2998521</v>
      </c>
      <c r="L185" s="62">
        <v>4</v>
      </c>
    </row>
    <row r="186" spans="2:12" ht="21" customHeight="1" x14ac:dyDescent="0.2">
      <c r="B186" s="9">
        <f t="shared" si="3"/>
        <v>161</v>
      </c>
      <c r="C186" s="31"/>
      <c r="D186" s="31"/>
      <c r="E186" s="10" t="s">
        <v>206</v>
      </c>
      <c r="F186" s="32">
        <v>41950</v>
      </c>
      <c r="G186" s="11" t="s">
        <v>348</v>
      </c>
      <c r="H186" s="33">
        <f t="shared" si="2"/>
        <v>0</v>
      </c>
      <c r="I186" s="12" t="s">
        <v>255</v>
      </c>
      <c r="J186" s="13"/>
      <c r="K186" s="13">
        <v>449900</v>
      </c>
      <c r="L186" s="62">
        <v>4</v>
      </c>
    </row>
    <row r="187" spans="2:12" ht="21" customHeight="1" x14ac:dyDescent="0.2">
      <c r="B187" s="9">
        <f t="shared" si="3"/>
        <v>162</v>
      </c>
      <c r="C187" s="31"/>
      <c r="D187" s="31"/>
      <c r="E187" s="10" t="s">
        <v>207</v>
      </c>
      <c r="F187" s="32">
        <v>41950</v>
      </c>
      <c r="G187" s="11" t="s">
        <v>97</v>
      </c>
      <c r="H187" s="33" t="str">
        <f t="shared" si="2"/>
        <v>0304221106</v>
      </c>
      <c r="I187" s="12" t="s">
        <v>255</v>
      </c>
      <c r="J187" s="13"/>
      <c r="K187" s="13">
        <v>391400</v>
      </c>
      <c r="L187" s="62">
        <v>4</v>
      </c>
    </row>
    <row r="188" spans="2:12" ht="21" customHeight="1" x14ac:dyDescent="0.2">
      <c r="B188" s="9">
        <f t="shared" si="3"/>
        <v>163</v>
      </c>
      <c r="C188" s="31"/>
      <c r="D188" s="31"/>
      <c r="E188" s="10" t="s">
        <v>208</v>
      </c>
      <c r="F188" s="32">
        <v>41955</v>
      </c>
      <c r="G188" s="11" t="s">
        <v>91</v>
      </c>
      <c r="H188" s="33">
        <f t="shared" si="2"/>
        <v>0</v>
      </c>
      <c r="I188" s="12" t="s">
        <v>255</v>
      </c>
      <c r="J188" s="13"/>
      <c r="K188" s="13">
        <v>863100</v>
      </c>
      <c r="L188" s="62">
        <v>4</v>
      </c>
    </row>
    <row r="189" spans="2:12" ht="21" customHeight="1" x14ac:dyDescent="0.2">
      <c r="B189" s="9">
        <f t="shared" si="3"/>
        <v>164</v>
      </c>
      <c r="C189" s="31"/>
      <c r="D189" s="31"/>
      <c r="E189" s="10" t="s">
        <v>208</v>
      </c>
      <c r="F189" s="32">
        <v>41955</v>
      </c>
      <c r="G189" s="11" t="s">
        <v>361</v>
      </c>
      <c r="H189" s="33">
        <f t="shared" si="2"/>
        <v>0</v>
      </c>
      <c r="I189" s="12" t="s">
        <v>255</v>
      </c>
      <c r="J189" s="13"/>
      <c r="K189" s="13">
        <v>3729840</v>
      </c>
      <c r="L189" s="62">
        <v>4</v>
      </c>
    </row>
    <row r="190" spans="2:12" ht="21" customHeight="1" x14ac:dyDescent="0.2">
      <c r="B190" s="9">
        <f t="shared" si="3"/>
        <v>165</v>
      </c>
      <c r="C190" s="31"/>
      <c r="D190" s="31"/>
      <c r="E190" s="10" t="s">
        <v>209</v>
      </c>
      <c r="F190" s="32">
        <v>41956</v>
      </c>
      <c r="G190" s="11" t="s">
        <v>360</v>
      </c>
      <c r="H190" s="33">
        <f t="shared" si="2"/>
        <v>0</v>
      </c>
      <c r="I190" s="12" t="s">
        <v>255</v>
      </c>
      <c r="J190" s="13"/>
      <c r="K190" s="13">
        <v>959500</v>
      </c>
      <c r="L190" s="62">
        <v>4</v>
      </c>
    </row>
    <row r="191" spans="2:12" ht="21" customHeight="1" x14ac:dyDescent="0.2">
      <c r="B191" s="9">
        <f t="shared" si="3"/>
        <v>166</v>
      </c>
      <c r="C191" s="31"/>
      <c r="D191" s="31"/>
      <c r="E191" s="10" t="s">
        <v>210</v>
      </c>
      <c r="F191" s="32">
        <v>41958</v>
      </c>
      <c r="G191" s="11" t="s">
        <v>344</v>
      </c>
      <c r="H191" s="33">
        <f t="shared" si="2"/>
        <v>0</v>
      </c>
      <c r="I191" s="12" t="s">
        <v>255</v>
      </c>
      <c r="J191" s="13"/>
      <c r="K191" s="13">
        <v>1214400</v>
      </c>
      <c r="L191" s="62">
        <v>4</v>
      </c>
    </row>
    <row r="192" spans="2:12" ht="21" customHeight="1" x14ac:dyDescent="0.2">
      <c r="B192" s="9">
        <f t="shared" si="3"/>
        <v>167</v>
      </c>
      <c r="C192" s="31"/>
      <c r="D192" s="31"/>
      <c r="E192" s="10" t="s">
        <v>211</v>
      </c>
      <c r="F192" s="32">
        <v>41960</v>
      </c>
      <c r="G192" s="11" t="s">
        <v>366</v>
      </c>
      <c r="H192" s="33">
        <f t="shared" si="2"/>
        <v>0</v>
      </c>
      <c r="I192" s="12" t="s">
        <v>255</v>
      </c>
      <c r="J192" s="13"/>
      <c r="K192" s="13">
        <v>1213900</v>
      </c>
      <c r="L192" s="62">
        <v>4</v>
      </c>
    </row>
    <row r="193" spans="2:12" ht="21" customHeight="1" x14ac:dyDescent="0.2">
      <c r="B193" s="9">
        <f t="shared" si="3"/>
        <v>168</v>
      </c>
      <c r="C193" s="31"/>
      <c r="D193" s="31"/>
      <c r="E193" s="10" t="s">
        <v>212</v>
      </c>
      <c r="F193" s="32">
        <v>41962</v>
      </c>
      <c r="G193" s="11" t="s">
        <v>350</v>
      </c>
      <c r="H193" s="33">
        <f t="shared" si="2"/>
        <v>0</v>
      </c>
      <c r="I193" s="12" t="s">
        <v>255</v>
      </c>
      <c r="J193" s="13"/>
      <c r="K193" s="13">
        <v>1263140</v>
      </c>
      <c r="L193" s="62">
        <v>4</v>
      </c>
    </row>
    <row r="194" spans="2:12" ht="21" customHeight="1" x14ac:dyDescent="0.2">
      <c r="B194" s="9">
        <f t="shared" si="3"/>
        <v>169</v>
      </c>
      <c r="C194" s="31"/>
      <c r="D194" s="31"/>
      <c r="E194" s="10" t="s">
        <v>213</v>
      </c>
      <c r="F194" s="32">
        <v>41962</v>
      </c>
      <c r="G194" s="11" t="s">
        <v>367</v>
      </c>
      <c r="H194" s="33">
        <f t="shared" si="2"/>
        <v>0</v>
      </c>
      <c r="I194" s="12" t="s">
        <v>255</v>
      </c>
      <c r="J194" s="13"/>
      <c r="K194" s="13">
        <v>1350469</v>
      </c>
      <c r="L194" s="62">
        <v>4</v>
      </c>
    </row>
    <row r="195" spans="2:12" ht="21" customHeight="1" x14ac:dyDescent="0.2">
      <c r="B195" s="9">
        <f t="shared" si="3"/>
        <v>170</v>
      </c>
      <c r="C195" s="31"/>
      <c r="D195" s="31"/>
      <c r="E195" s="10" t="s">
        <v>214</v>
      </c>
      <c r="F195" s="32">
        <v>41963</v>
      </c>
      <c r="G195" s="11" t="s">
        <v>90</v>
      </c>
      <c r="H195" s="33" t="str">
        <f t="shared" si="2"/>
        <v>0304449855</v>
      </c>
      <c r="I195" s="12" t="s">
        <v>255</v>
      </c>
      <c r="J195" s="13"/>
      <c r="K195" s="13">
        <v>867882</v>
      </c>
      <c r="L195" s="62">
        <v>4</v>
      </c>
    </row>
    <row r="196" spans="2:12" ht="21" customHeight="1" x14ac:dyDescent="0.2">
      <c r="B196" s="9">
        <f t="shared" si="3"/>
        <v>171</v>
      </c>
      <c r="C196" s="31"/>
      <c r="D196" s="31"/>
      <c r="E196" s="10" t="s">
        <v>215</v>
      </c>
      <c r="F196" s="32">
        <v>41963</v>
      </c>
      <c r="G196" s="11" t="s">
        <v>354</v>
      </c>
      <c r="H196" s="33">
        <f t="shared" si="2"/>
        <v>0</v>
      </c>
      <c r="I196" s="12" t="s">
        <v>255</v>
      </c>
      <c r="J196" s="13"/>
      <c r="K196" s="13">
        <v>4779920</v>
      </c>
      <c r="L196" s="62">
        <v>4</v>
      </c>
    </row>
    <row r="197" spans="2:12" ht="21" customHeight="1" x14ac:dyDescent="0.2">
      <c r="B197" s="9">
        <f t="shared" si="3"/>
        <v>172</v>
      </c>
      <c r="C197" s="31"/>
      <c r="D197" s="31"/>
      <c r="E197" s="10" t="s">
        <v>216</v>
      </c>
      <c r="F197" s="32">
        <v>41964</v>
      </c>
      <c r="G197" s="11" t="s">
        <v>105</v>
      </c>
      <c r="H197" s="33" t="str">
        <f t="shared" si="2"/>
        <v>1101396102</v>
      </c>
      <c r="I197" s="12" t="s">
        <v>255</v>
      </c>
      <c r="J197" s="13"/>
      <c r="K197" s="13">
        <v>1355400</v>
      </c>
      <c r="L197" s="62">
        <v>4</v>
      </c>
    </row>
    <row r="198" spans="2:12" ht="21" customHeight="1" x14ac:dyDescent="0.2">
      <c r="B198" s="9">
        <f t="shared" si="3"/>
        <v>173</v>
      </c>
      <c r="C198" s="31"/>
      <c r="D198" s="31"/>
      <c r="E198" s="10" t="s">
        <v>338</v>
      </c>
      <c r="F198" s="32">
        <v>41967</v>
      </c>
      <c r="G198" s="11" t="s">
        <v>91</v>
      </c>
      <c r="H198" s="33">
        <f t="shared" si="2"/>
        <v>0</v>
      </c>
      <c r="I198" s="12" t="s">
        <v>255</v>
      </c>
      <c r="J198" s="13"/>
      <c r="K198" s="13">
        <v>536550</v>
      </c>
      <c r="L198" s="62">
        <v>4</v>
      </c>
    </row>
    <row r="199" spans="2:12" ht="21" customHeight="1" x14ac:dyDescent="0.2">
      <c r="B199" s="9">
        <f t="shared" si="3"/>
        <v>174</v>
      </c>
      <c r="C199" s="31"/>
      <c r="D199" s="31"/>
      <c r="E199" s="10" t="s">
        <v>217</v>
      </c>
      <c r="F199" s="32">
        <v>41968</v>
      </c>
      <c r="G199" s="11" t="s">
        <v>354</v>
      </c>
      <c r="H199" s="33">
        <f t="shared" si="2"/>
        <v>0</v>
      </c>
      <c r="I199" s="12" t="s">
        <v>255</v>
      </c>
      <c r="J199" s="13"/>
      <c r="K199" s="13">
        <v>2354200</v>
      </c>
      <c r="L199" s="62">
        <v>4</v>
      </c>
    </row>
    <row r="200" spans="2:12" ht="21" customHeight="1" x14ac:dyDescent="0.2">
      <c r="B200" s="9">
        <f t="shared" si="3"/>
        <v>175</v>
      </c>
      <c r="C200" s="31"/>
      <c r="D200" s="31"/>
      <c r="E200" s="10" t="s">
        <v>218</v>
      </c>
      <c r="F200" s="32">
        <v>41968</v>
      </c>
      <c r="G200" s="11" t="s">
        <v>361</v>
      </c>
      <c r="H200" s="33">
        <f t="shared" si="2"/>
        <v>0</v>
      </c>
      <c r="I200" s="12" t="s">
        <v>255</v>
      </c>
      <c r="J200" s="13"/>
      <c r="K200" s="13">
        <v>301032</v>
      </c>
      <c r="L200" s="62">
        <v>4</v>
      </c>
    </row>
    <row r="201" spans="2:12" ht="21" customHeight="1" x14ac:dyDescent="0.2">
      <c r="B201" s="9">
        <f t="shared" si="3"/>
        <v>176</v>
      </c>
      <c r="C201" s="31"/>
      <c r="D201" s="31"/>
      <c r="E201" s="10" t="s">
        <v>219</v>
      </c>
      <c r="F201" s="32">
        <v>41970</v>
      </c>
      <c r="G201" s="11" t="s">
        <v>93</v>
      </c>
      <c r="H201" s="33" t="str">
        <f t="shared" si="2"/>
        <v>0311915553</v>
      </c>
      <c r="I201" s="12" t="s">
        <v>255</v>
      </c>
      <c r="J201" s="13"/>
      <c r="K201" s="13">
        <v>91730</v>
      </c>
      <c r="L201" s="62">
        <v>4</v>
      </c>
    </row>
    <row r="202" spans="2:12" ht="21" customHeight="1" x14ac:dyDescent="0.2">
      <c r="B202" s="9">
        <f t="shared" si="3"/>
        <v>177</v>
      </c>
      <c r="C202" s="31"/>
      <c r="D202" s="31"/>
      <c r="E202" s="10" t="s">
        <v>220</v>
      </c>
      <c r="F202" s="32">
        <v>41970</v>
      </c>
      <c r="G202" s="11" t="s">
        <v>343</v>
      </c>
      <c r="H202" s="33" t="str">
        <f t="shared" si="2"/>
        <v>0302020771</v>
      </c>
      <c r="I202" s="12" t="s">
        <v>255</v>
      </c>
      <c r="J202" s="13"/>
      <c r="K202" s="13">
        <v>557340</v>
      </c>
      <c r="L202" s="62">
        <v>4</v>
      </c>
    </row>
    <row r="203" spans="2:12" ht="21" customHeight="1" x14ac:dyDescent="0.2">
      <c r="B203" s="9">
        <f t="shared" si="3"/>
        <v>178</v>
      </c>
      <c r="C203" s="31"/>
      <c r="D203" s="31"/>
      <c r="E203" s="10" t="s">
        <v>116</v>
      </c>
      <c r="F203" s="32">
        <v>41970</v>
      </c>
      <c r="G203" s="11" t="s">
        <v>100</v>
      </c>
      <c r="H203" s="33" t="str">
        <f t="shared" si="2"/>
        <v>1100934340</v>
      </c>
      <c r="I203" s="12" t="s">
        <v>255</v>
      </c>
      <c r="J203" s="13"/>
      <c r="K203" s="13">
        <v>357500</v>
      </c>
      <c r="L203" s="62">
        <v>4</v>
      </c>
    </row>
    <row r="204" spans="2:12" ht="21" customHeight="1" x14ac:dyDescent="0.2">
      <c r="B204" s="9">
        <f t="shared" si="3"/>
        <v>179</v>
      </c>
      <c r="C204" s="31"/>
      <c r="D204" s="31"/>
      <c r="E204" s="10" t="s">
        <v>221</v>
      </c>
      <c r="F204" s="32">
        <v>41972</v>
      </c>
      <c r="G204" s="11" t="s">
        <v>360</v>
      </c>
      <c r="H204" s="33">
        <f t="shared" si="2"/>
        <v>0</v>
      </c>
      <c r="I204" s="12" t="s">
        <v>255</v>
      </c>
      <c r="J204" s="13"/>
      <c r="K204" s="13">
        <v>930000</v>
      </c>
      <c r="L204" s="62">
        <v>4</v>
      </c>
    </row>
    <row r="205" spans="2:12" ht="21" customHeight="1" x14ac:dyDescent="0.2">
      <c r="B205" s="9">
        <f t="shared" si="3"/>
        <v>180</v>
      </c>
      <c r="C205" s="31"/>
      <c r="D205" s="31"/>
      <c r="E205" s="10" t="s">
        <v>222</v>
      </c>
      <c r="F205" s="32">
        <v>41973</v>
      </c>
      <c r="G205" s="11" t="s">
        <v>360</v>
      </c>
      <c r="H205" s="33">
        <f t="shared" si="2"/>
        <v>0</v>
      </c>
      <c r="I205" s="12" t="s">
        <v>255</v>
      </c>
      <c r="J205" s="13"/>
      <c r="K205" s="13">
        <v>1078370</v>
      </c>
      <c r="L205" s="62">
        <v>4</v>
      </c>
    </row>
    <row r="206" spans="2:12" ht="21" customHeight="1" x14ac:dyDescent="0.2">
      <c r="B206" s="9">
        <f t="shared" si="3"/>
        <v>181</v>
      </c>
      <c r="C206" s="31"/>
      <c r="D206" s="31"/>
      <c r="E206" s="10" t="s">
        <v>117</v>
      </c>
      <c r="F206" s="32">
        <v>41973</v>
      </c>
      <c r="G206" s="11" t="s">
        <v>366</v>
      </c>
      <c r="H206" s="33">
        <f t="shared" si="2"/>
        <v>0</v>
      </c>
      <c r="I206" s="12" t="s">
        <v>255</v>
      </c>
      <c r="J206" s="13"/>
      <c r="K206" s="13">
        <v>1207800</v>
      </c>
      <c r="L206" s="62">
        <v>4</v>
      </c>
    </row>
    <row r="207" spans="2:12" ht="21" customHeight="1" x14ac:dyDescent="0.2">
      <c r="B207" s="9">
        <f t="shared" si="3"/>
        <v>182</v>
      </c>
      <c r="C207" s="31"/>
      <c r="D207" s="31"/>
      <c r="E207" s="10" t="s">
        <v>223</v>
      </c>
      <c r="F207" s="32">
        <v>41975</v>
      </c>
      <c r="G207" s="11" t="s">
        <v>94</v>
      </c>
      <c r="H207" s="33" t="str">
        <f t="shared" si="2"/>
        <v>0305811563</v>
      </c>
      <c r="I207" s="12" t="s">
        <v>255</v>
      </c>
      <c r="J207" s="13"/>
      <c r="K207" s="13">
        <v>571860</v>
      </c>
      <c r="L207" s="62">
        <v>4</v>
      </c>
    </row>
    <row r="208" spans="2:12" ht="21" customHeight="1" x14ac:dyDescent="0.2">
      <c r="B208" s="9">
        <f t="shared" si="3"/>
        <v>183</v>
      </c>
      <c r="C208" s="31"/>
      <c r="D208" s="31"/>
      <c r="E208" s="10" t="s">
        <v>224</v>
      </c>
      <c r="F208" s="32">
        <v>41979</v>
      </c>
      <c r="G208" s="11" t="s">
        <v>357</v>
      </c>
      <c r="H208" s="33">
        <f t="shared" si="2"/>
        <v>0</v>
      </c>
      <c r="I208" s="12" t="s">
        <v>255</v>
      </c>
      <c r="J208" s="13"/>
      <c r="K208" s="13">
        <v>1107050</v>
      </c>
      <c r="L208" s="62">
        <v>4</v>
      </c>
    </row>
    <row r="209" spans="2:12" ht="21" customHeight="1" x14ac:dyDescent="0.2">
      <c r="B209" s="9">
        <f t="shared" si="3"/>
        <v>184</v>
      </c>
      <c r="C209" s="31"/>
      <c r="D209" s="31"/>
      <c r="E209" s="10" t="s">
        <v>118</v>
      </c>
      <c r="F209" s="32">
        <v>41981</v>
      </c>
      <c r="G209" s="11" t="s">
        <v>344</v>
      </c>
      <c r="H209" s="33">
        <f t="shared" si="2"/>
        <v>0</v>
      </c>
      <c r="I209" s="12" t="s">
        <v>255</v>
      </c>
      <c r="J209" s="13"/>
      <c r="K209" s="13">
        <v>1218000</v>
      </c>
      <c r="L209" s="62">
        <v>4</v>
      </c>
    </row>
    <row r="210" spans="2:12" ht="21" customHeight="1" x14ac:dyDescent="0.2">
      <c r="B210" s="9">
        <f t="shared" si="3"/>
        <v>185</v>
      </c>
      <c r="C210" s="31"/>
      <c r="D210" s="31"/>
      <c r="E210" s="10" t="s">
        <v>225</v>
      </c>
      <c r="F210" s="32">
        <v>41982</v>
      </c>
      <c r="G210" s="11" t="s">
        <v>91</v>
      </c>
      <c r="H210" s="33">
        <f t="shared" si="2"/>
        <v>0</v>
      </c>
      <c r="I210" s="12" t="s">
        <v>255</v>
      </c>
      <c r="J210" s="13"/>
      <c r="K210" s="13">
        <v>462000</v>
      </c>
      <c r="L210" s="62">
        <v>4</v>
      </c>
    </row>
    <row r="211" spans="2:12" ht="21" customHeight="1" x14ac:dyDescent="0.2">
      <c r="B211" s="9">
        <f t="shared" si="3"/>
        <v>186</v>
      </c>
      <c r="C211" s="31"/>
      <c r="D211" s="31"/>
      <c r="E211" s="10" t="s">
        <v>339</v>
      </c>
      <c r="F211" s="32">
        <v>41985</v>
      </c>
      <c r="G211" s="11" t="s">
        <v>343</v>
      </c>
      <c r="H211" s="33" t="str">
        <f t="shared" si="2"/>
        <v>0302020771</v>
      </c>
      <c r="I211" s="12" t="s">
        <v>255</v>
      </c>
      <c r="J211" s="13"/>
      <c r="K211" s="13">
        <v>530190</v>
      </c>
      <c r="L211" s="62">
        <v>4</v>
      </c>
    </row>
    <row r="212" spans="2:12" ht="21" customHeight="1" x14ac:dyDescent="0.2">
      <c r="B212" s="9">
        <f t="shared" si="3"/>
        <v>187</v>
      </c>
      <c r="C212" s="31"/>
      <c r="D212" s="31"/>
      <c r="E212" s="10" t="s">
        <v>226</v>
      </c>
      <c r="F212" s="32">
        <v>41985</v>
      </c>
      <c r="G212" s="11" t="s">
        <v>357</v>
      </c>
      <c r="H212" s="33">
        <f t="shared" si="2"/>
        <v>0</v>
      </c>
      <c r="I212" s="12" t="s">
        <v>255</v>
      </c>
      <c r="J212" s="13"/>
      <c r="K212" s="13">
        <v>264330</v>
      </c>
      <c r="L212" s="62">
        <v>4</v>
      </c>
    </row>
    <row r="213" spans="2:12" ht="21" customHeight="1" x14ac:dyDescent="0.2">
      <c r="B213" s="9">
        <f t="shared" si="3"/>
        <v>188</v>
      </c>
      <c r="C213" s="31"/>
      <c r="D213" s="31"/>
      <c r="E213" s="10" t="s">
        <v>227</v>
      </c>
      <c r="F213" s="32">
        <v>41985</v>
      </c>
      <c r="G213" s="11" t="s">
        <v>364</v>
      </c>
      <c r="H213" s="33" t="str">
        <f t="shared" si="2"/>
        <v>0303173202</v>
      </c>
      <c r="I213" s="12" t="s">
        <v>255</v>
      </c>
      <c r="J213" s="13"/>
      <c r="K213" s="13">
        <v>1660715</v>
      </c>
      <c r="L213" s="62">
        <v>4</v>
      </c>
    </row>
    <row r="214" spans="2:12" ht="21" customHeight="1" x14ac:dyDescent="0.2">
      <c r="B214" s="9">
        <f t="shared" si="3"/>
        <v>189</v>
      </c>
      <c r="C214" s="31"/>
      <c r="D214" s="31"/>
      <c r="E214" s="10" t="s">
        <v>228</v>
      </c>
      <c r="F214" s="32">
        <v>41986</v>
      </c>
      <c r="G214" s="11" t="s">
        <v>91</v>
      </c>
      <c r="H214" s="33">
        <f t="shared" si="2"/>
        <v>0</v>
      </c>
      <c r="I214" s="12" t="s">
        <v>255</v>
      </c>
      <c r="J214" s="13"/>
      <c r="K214" s="13">
        <v>228575</v>
      </c>
      <c r="L214" s="62">
        <v>4</v>
      </c>
    </row>
    <row r="215" spans="2:12" ht="21" customHeight="1" x14ac:dyDescent="0.2">
      <c r="B215" s="9">
        <f t="shared" si="3"/>
        <v>190</v>
      </c>
      <c r="C215" s="31"/>
      <c r="D215" s="31"/>
      <c r="E215" s="10" t="s">
        <v>229</v>
      </c>
      <c r="F215" s="32">
        <v>41986</v>
      </c>
      <c r="G215" s="11" t="s">
        <v>364</v>
      </c>
      <c r="H215" s="33" t="str">
        <f t="shared" si="2"/>
        <v>0303173202</v>
      </c>
      <c r="I215" s="12" t="s">
        <v>255</v>
      </c>
      <c r="J215" s="13"/>
      <c r="K215" s="13">
        <v>1462000</v>
      </c>
      <c r="L215" s="62">
        <v>4</v>
      </c>
    </row>
    <row r="216" spans="2:12" ht="21" customHeight="1" x14ac:dyDescent="0.2">
      <c r="B216" s="9">
        <f t="shared" si="3"/>
        <v>191</v>
      </c>
      <c r="C216" s="31"/>
      <c r="D216" s="31"/>
      <c r="E216" s="10" t="s">
        <v>230</v>
      </c>
      <c r="F216" s="32">
        <v>41986</v>
      </c>
      <c r="G216" s="11" t="s">
        <v>354</v>
      </c>
      <c r="H216" s="33">
        <f t="shared" si="2"/>
        <v>0</v>
      </c>
      <c r="I216" s="12" t="s">
        <v>255</v>
      </c>
      <c r="J216" s="13"/>
      <c r="K216" s="13">
        <v>2538575</v>
      </c>
      <c r="L216" s="62">
        <v>4</v>
      </c>
    </row>
    <row r="217" spans="2:12" ht="21" customHeight="1" x14ac:dyDescent="0.2">
      <c r="B217" s="9">
        <f t="shared" si="3"/>
        <v>192</v>
      </c>
      <c r="C217" s="31"/>
      <c r="D217" s="31"/>
      <c r="E217" s="10" t="s">
        <v>231</v>
      </c>
      <c r="F217" s="32">
        <v>41986</v>
      </c>
      <c r="G217" s="11" t="s">
        <v>355</v>
      </c>
      <c r="H217" s="33">
        <f t="shared" si="2"/>
        <v>0</v>
      </c>
      <c r="I217" s="12" t="s">
        <v>255</v>
      </c>
      <c r="J217" s="13"/>
      <c r="K217" s="13">
        <v>2255250</v>
      </c>
      <c r="L217" s="62">
        <v>4</v>
      </c>
    </row>
    <row r="218" spans="2:12" ht="21" customHeight="1" x14ac:dyDescent="0.2">
      <c r="B218" s="9">
        <f t="shared" si="3"/>
        <v>193</v>
      </c>
      <c r="C218" s="31"/>
      <c r="D218" s="31"/>
      <c r="E218" s="10" t="s">
        <v>232</v>
      </c>
      <c r="F218" s="32">
        <v>41988</v>
      </c>
      <c r="G218" s="11" t="s">
        <v>362</v>
      </c>
      <c r="H218" s="33">
        <f t="shared" si="2"/>
        <v>0</v>
      </c>
      <c r="I218" s="12" t="s">
        <v>255</v>
      </c>
      <c r="J218" s="13"/>
      <c r="K218" s="13">
        <v>935560</v>
      </c>
      <c r="L218" s="62">
        <v>4</v>
      </c>
    </row>
    <row r="219" spans="2:12" ht="21" customHeight="1" x14ac:dyDescent="0.2">
      <c r="B219" s="9">
        <f t="shared" si="3"/>
        <v>194</v>
      </c>
      <c r="C219" s="31"/>
      <c r="D219" s="31"/>
      <c r="E219" s="10" t="s">
        <v>233</v>
      </c>
      <c r="F219" s="32">
        <v>41991</v>
      </c>
      <c r="G219" s="11" t="s">
        <v>91</v>
      </c>
      <c r="H219" s="33">
        <f t="shared" si="2"/>
        <v>0</v>
      </c>
      <c r="I219" s="12" t="s">
        <v>255</v>
      </c>
      <c r="J219" s="13"/>
      <c r="K219" s="13">
        <v>548100</v>
      </c>
      <c r="L219" s="62">
        <v>4</v>
      </c>
    </row>
    <row r="220" spans="2:12" ht="21" customHeight="1" x14ac:dyDescent="0.2">
      <c r="B220" s="9">
        <f t="shared" si="3"/>
        <v>195</v>
      </c>
      <c r="C220" s="31"/>
      <c r="D220" s="31"/>
      <c r="E220" s="10" t="s">
        <v>234</v>
      </c>
      <c r="F220" s="32">
        <v>41992</v>
      </c>
      <c r="G220" s="11" t="s">
        <v>368</v>
      </c>
      <c r="H220" s="33">
        <f t="shared" si="2"/>
        <v>0</v>
      </c>
      <c r="I220" s="12" t="s">
        <v>254</v>
      </c>
      <c r="J220" s="13"/>
      <c r="K220" s="13">
        <v>1473280</v>
      </c>
      <c r="L220" s="62">
        <v>4</v>
      </c>
    </row>
    <row r="221" spans="2:12" ht="21" customHeight="1" x14ac:dyDescent="0.2">
      <c r="B221" s="9">
        <f t="shared" si="3"/>
        <v>196</v>
      </c>
      <c r="C221" s="31"/>
      <c r="D221" s="31"/>
      <c r="E221" s="10" t="s">
        <v>235</v>
      </c>
      <c r="F221" s="32">
        <v>41993</v>
      </c>
      <c r="G221" s="11" t="s">
        <v>93</v>
      </c>
      <c r="H221" s="33" t="str">
        <f t="shared" si="2"/>
        <v>0311915553</v>
      </c>
      <c r="I221" s="12" t="s">
        <v>254</v>
      </c>
      <c r="J221" s="13"/>
      <c r="K221" s="13">
        <v>550000</v>
      </c>
      <c r="L221" s="62">
        <v>4</v>
      </c>
    </row>
    <row r="222" spans="2:12" ht="21" customHeight="1" x14ac:dyDescent="0.2">
      <c r="B222" s="9">
        <f t="shared" si="3"/>
        <v>197</v>
      </c>
      <c r="C222" s="31"/>
      <c r="D222" s="31"/>
      <c r="E222" s="10" t="s">
        <v>236</v>
      </c>
      <c r="F222" s="32">
        <v>41993</v>
      </c>
      <c r="G222" s="11" t="s">
        <v>369</v>
      </c>
      <c r="H222" s="33" t="str">
        <f t="shared" si="2"/>
        <v/>
      </c>
      <c r="I222" s="12" t="s">
        <v>255</v>
      </c>
      <c r="J222" s="13"/>
      <c r="K222" s="13">
        <v>330150</v>
      </c>
      <c r="L222" s="62">
        <v>4</v>
      </c>
    </row>
    <row r="223" spans="2:12" ht="21" customHeight="1" x14ac:dyDescent="0.2">
      <c r="B223" s="9">
        <f t="shared" si="3"/>
        <v>198</v>
      </c>
      <c r="C223" s="31"/>
      <c r="D223" s="31"/>
      <c r="E223" s="10" t="s">
        <v>119</v>
      </c>
      <c r="F223" s="32">
        <v>41995</v>
      </c>
      <c r="G223" s="11" t="s">
        <v>105</v>
      </c>
      <c r="H223" s="33" t="str">
        <f t="shared" si="2"/>
        <v>1101396102</v>
      </c>
      <c r="I223" s="12" t="s">
        <v>255</v>
      </c>
      <c r="J223" s="13"/>
      <c r="K223" s="13">
        <v>1416870</v>
      </c>
      <c r="L223" s="62">
        <v>4</v>
      </c>
    </row>
    <row r="224" spans="2:12" ht="21" customHeight="1" x14ac:dyDescent="0.2">
      <c r="B224" s="9">
        <f t="shared" si="3"/>
        <v>199</v>
      </c>
      <c r="C224" s="31"/>
      <c r="D224" s="31"/>
      <c r="E224" s="10" t="s">
        <v>237</v>
      </c>
      <c r="F224" s="32">
        <v>41997</v>
      </c>
      <c r="G224" s="11" t="s">
        <v>94</v>
      </c>
      <c r="H224" s="33" t="str">
        <f t="shared" si="2"/>
        <v>0305811563</v>
      </c>
      <c r="I224" s="12" t="s">
        <v>255</v>
      </c>
      <c r="J224" s="13"/>
      <c r="K224" s="13">
        <v>279180</v>
      </c>
      <c r="L224" s="62">
        <v>4</v>
      </c>
    </row>
    <row r="225" spans="2:12" ht="21" customHeight="1" x14ac:dyDescent="0.2">
      <c r="B225" s="9">
        <f t="shared" si="3"/>
        <v>200</v>
      </c>
      <c r="C225" s="31"/>
      <c r="D225" s="31"/>
      <c r="E225" s="10" t="s">
        <v>238</v>
      </c>
      <c r="F225" s="32">
        <v>41997</v>
      </c>
      <c r="G225" s="11" t="s">
        <v>361</v>
      </c>
      <c r="H225" s="33">
        <f t="shared" si="2"/>
        <v>0</v>
      </c>
      <c r="I225" s="12" t="s">
        <v>255</v>
      </c>
      <c r="J225" s="13"/>
      <c r="K225" s="13">
        <v>1621424</v>
      </c>
      <c r="L225" s="62">
        <v>4</v>
      </c>
    </row>
    <row r="226" spans="2:12" ht="21" customHeight="1" x14ac:dyDescent="0.2">
      <c r="B226" s="9">
        <f t="shared" si="3"/>
        <v>201</v>
      </c>
      <c r="C226" s="31"/>
      <c r="D226" s="31"/>
      <c r="E226" s="10" t="s">
        <v>239</v>
      </c>
      <c r="F226" s="32">
        <v>41997</v>
      </c>
      <c r="G226" s="11" t="s">
        <v>370</v>
      </c>
      <c r="H226" s="33">
        <f t="shared" si="2"/>
        <v>0</v>
      </c>
      <c r="I226" s="12" t="s">
        <v>255</v>
      </c>
      <c r="J226" s="13"/>
      <c r="K226" s="13">
        <v>1732373</v>
      </c>
      <c r="L226" s="62">
        <v>4</v>
      </c>
    </row>
    <row r="227" spans="2:12" ht="21" customHeight="1" x14ac:dyDescent="0.2">
      <c r="B227" s="9">
        <f t="shared" si="3"/>
        <v>202</v>
      </c>
      <c r="C227" s="31"/>
      <c r="D227" s="31"/>
      <c r="E227" s="10" t="s">
        <v>120</v>
      </c>
      <c r="F227" s="32">
        <v>41998</v>
      </c>
      <c r="G227" s="11" t="s">
        <v>91</v>
      </c>
      <c r="H227" s="33">
        <f t="shared" si="2"/>
        <v>0</v>
      </c>
      <c r="I227" s="12" t="s">
        <v>255</v>
      </c>
      <c r="J227" s="13"/>
      <c r="K227" s="13">
        <v>525000</v>
      </c>
      <c r="L227" s="62">
        <v>4</v>
      </c>
    </row>
    <row r="228" spans="2:12" ht="21" customHeight="1" x14ac:dyDescent="0.2">
      <c r="B228" s="9">
        <f t="shared" si="3"/>
        <v>203</v>
      </c>
      <c r="C228" s="31"/>
      <c r="D228" s="31"/>
      <c r="E228" s="10" t="s">
        <v>240</v>
      </c>
      <c r="F228" s="32">
        <v>41998</v>
      </c>
      <c r="G228" s="11" t="s">
        <v>90</v>
      </c>
      <c r="H228" s="33" t="str">
        <f t="shared" si="2"/>
        <v>0304449855</v>
      </c>
      <c r="I228" s="12" t="s">
        <v>255</v>
      </c>
      <c r="J228" s="13"/>
      <c r="K228" s="13">
        <v>874000</v>
      </c>
      <c r="L228" s="62">
        <v>4</v>
      </c>
    </row>
    <row r="229" spans="2:12" ht="21" customHeight="1" x14ac:dyDescent="0.2">
      <c r="B229" s="9">
        <f t="shared" ref="B229:B241" si="6">IF(G229&lt;&gt;"",ROW()-25,"")</f>
        <v>204</v>
      </c>
      <c r="C229" s="31"/>
      <c r="D229" s="31"/>
      <c r="E229" s="10" t="s">
        <v>241</v>
      </c>
      <c r="F229" s="32">
        <v>41998</v>
      </c>
      <c r="G229" s="11" t="s">
        <v>361</v>
      </c>
      <c r="H229" s="33">
        <f t="shared" ref="H229:H241" si="7">IF(ISNA(VLOOKUP(G229,DSBR,2,0)),"",VLOOKUP(G229,DSBR,2,0))</f>
        <v>0</v>
      </c>
      <c r="I229" s="12" t="s">
        <v>255</v>
      </c>
      <c r="J229" s="13"/>
      <c r="K229" s="13">
        <v>217800</v>
      </c>
      <c r="L229" s="62">
        <v>4</v>
      </c>
    </row>
    <row r="230" spans="2:12" ht="21" customHeight="1" x14ac:dyDescent="0.2">
      <c r="B230" s="9">
        <f t="shared" si="6"/>
        <v>205</v>
      </c>
      <c r="C230" s="31"/>
      <c r="D230" s="31"/>
      <c r="E230" s="10" t="s">
        <v>242</v>
      </c>
      <c r="F230" s="32">
        <v>41999</v>
      </c>
      <c r="G230" s="11" t="s">
        <v>92</v>
      </c>
      <c r="H230" s="33" t="str">
        <f t="shared" si="7"/>
        <v>0305135072</v>
      </c>
      <c r="I230" s="12" t="s">
        <v>255</v>
      </c>
      <c r="J230" s="13"/>
      <c r="K230" s="13">
        <v>1325780</v>
      </c>
      <c r="L230" s="62">
        <v>4</v>
      </c>
    </row>
    <row r="231" spans="2:12" ht="21" customHeight="1" x14ac:dyDescent="0.2">
      <c r="B231" s="9">
        <f t="shared" si="6"/>
        <v>206</v>
      </c>
      <c r="C231" s="31"/>
      <c r="D231" s="31"/>
      <c r="E231" s="10" t="s">
        <v>243</v>
      </c>
      <c r="F231" s="32">
        <v>41999</v>
      </c>
      <c r="G231" s="11" t="s">
        <v>360</v>
      </c>
      <c r="H231" s="33">
        <f t="shared" si="7"/>
        <v>0</v>
      </c>
      <c r="I231" s="12" t="s">
        <v>255</v>
      </c>
      <c r="J231" s="13"/>
      <c r="K231" s="13">
        <v>766400</v>
      </c>
      <c r="L231" s="62">
        <v>4</v>
      </c>
    </row>
    <row r="232" spans="2:12" ht="21" customHeight="1" x14ac:dyDescent="0.2">
      <c r="B232" s="9">
        <f t="shared" si="6"/>
        <v>207</v>
      </c>
      <c r="C232" s="31"/>
      <c r="D232" s="31"/>
      <c r="E232" s="10" t="s">
        <v>340</v>
      </c>
      <c r="F232" s="32">
        <v>42000</v>
      </c>
      <c r="G232" s="11" t="s">
        <v>360</v>
      </c>
      <c r="H232" s="33">
        <f t="shared" si="7"/>
        <v>0</v>
      </c>
      <c r="I232" s="12" t="s">
        <v>255</v>
      </c>
      <c r="J232" s="13"/>
      <c r="K232" s="13">
        <v>1421040</v>
      </c>
      <c r="L232" s="62">
        <v>4</v>
      </c>
    </row>
    <row r="233" spans="2:12" ht="21" customHeight="1" x14ac:dyDescent="0.2">
      <c r="B233" s="9">
        <f t="shared" si="6"/>
        <v>208</v>
      </c>
      <c r="C233" s="31"/>
      <c r="D233" s="31"/>
      <c r="E233" s="10" t="s">
        <v>121</v>
      </c>
      <c r="F233" s="32">
        <v>42000</v>
      </c>
      <c r="G233" s="11" t="s">
        <v>344</v>
      </c>
      <c r="H233" s="33">
        <f t="shared" si="7"/>
        <v>0</v>
      </c>
      <c r="I233" s="12" t="s">
        <v>255</v>
      </c>
      <c r="J233" s="13"/>
      <c r="K233" s="13">
        <v>1212000</v>
      </c>
      <c r="L233" s="62">
        <v>4</v>
      </c>
    </row>
    <row r="234" spans="2:12" ht="21" customHeight="1" x14ac:dyDescent="0.2">
      <c r="B234" s="9">
        <f t="shared" si="6"/>
        <v>209</v>
      </c>
      <c r="C234" s="31"/>
      <c r="D234" s="31"/>
      <c r="E234" s="10" t="s">
        <v>244</v>
      </c>
      <c r="F234" s="32">
        <v>42003</v>
      </c>
      <c r="G234" s="11" t="s">
        <v>343</v>
      </c>
      <c r="H234" s="33" t="str">
        <f t="shared" si="7"/>
        <v>0302020771</v>
      </c>
      <c r="I234" s="12" t="s">
        <v>255</v>
      </c>
      <c r="J234" s="13"/>
      <c r="K234" s="13">
        <v>506020</v>
      </c>
      <c r="L234" s="62">
        <v>4</v>
      </c>
    </row>
    <row r="235" spans="2:12" ht="21" customHeight="1" x14ac:dyDescent="0.2">
      <c r="B235" s="9">
        <f t="shared" si="6"/>
        <v>210</v>
      </c>
      <c r="C235" s="31"/>
      <c r="D235" s="31"/>
      <c r="E235" s="10" t="s">
        <v>245</v>
      </c>
      <c r="F235" s="32">
        <v>42003</v>
      </c>
      <c r="G235" s="11" t="s">
        <v>361</v>
      </c>
      <c r="H235" s="33">
        <f t="shared" si="7"/>
        <v>0</v>
      </c>
      <c r="I235" s="12" t="s">
        <v>255</v>
      </c>
      <c r="J235" s="13"/>
      <c r="K235" s="13">
        <v>138000</v>
      </c>
      <c r="L235" s="62">
        <v>4</v>
      </c>
    </row>
    <row r="236" spans="2:12" ht="21" customHeight="1" x14ac:dyDescent="0.2">
      <c r="B236" s="9">
        <f t="shared" si="6"/>
        <v>211</v>
      </c>
      <c r="C236" s="31"/>
      <c r="D236" s="31"/>
      <c r="E236" s="10" t="s">
        <v>122</v>
      </c>
      <c r="F236" s="32">
        <v>42003</v>
      </c>
      <c r="G236" s="11" t="s">
        <v>251</v>
      </c>
      <c r="H236" s="33">
        <f t="shared" si="7"/>
        <v>0</v>
      </c>
      <c r="I236" s="12" t="s">
        <v>255</v>
      </c>
      <c r="J236" s="13"/>
      <c r="K236" s="13">
        <v>1625000</v>
      </c>
      <c r="L236" s="62">
        <v>4</v>
      </c>
    </row>
    <row r="237" spans="2:12" ht="21" customHeight="1" x14ac:dyDescent="0.2">
      <c r="B237" s="9">
        <f t="shared" si="6"/>
        <v>212</v>
      </c>
      <c r="C237" s="31"/>
      <c r="D237" s="31"/>
      <c r="E237" s="10" t="s">
        <v>246</v>
      </c>
      <c r="F237" s="32">
        <v>42004</v>
      </c>
      <c r="G237" s="11" t="s">
        <v>343</v>
      </c>
      <c r="H237" s="33" t="str">
        <f t="shared" si="7"/>
        <v>0302020771</v>
      </c>
      <c r="I237" s="12" t="s">
        <v>255</v>
      </c>
      <c r="J237" s="13"/>
      <c r="K237" s="13">
        <v>400900</v>
      </c>
      <c r="L237" s="62">
        <v>4</v>
      </c>
    </row>
    <row r="238" spans="2:12" ht="21" customHeight="1" x14ac:dyDescent="0.2">
      <c r="B238" s="9">
        <f t="shared" si="6"/>
        <v>213</v>
      </c>
      <c r="C238" s="31"/>
      <c r="D238" s="31"/>
      <c r="E238" s="10" t="s">
        <v>341</v>
      </c>
      <c r="F238" s="32">
        <v>42004</v>
      </c>
      <c r="G238" s="11" t="s">
        <v>366</v>
      </c>
      <c r="H238" s="33">
        <f t="shared" si="7"/>
        <v>0</v>
      </c>
      <c r="I238" s="12" t="s">
        <v>255</v>
      </c>
      <c r="J238" s="13"/>
      <c r="K238" s="13">
        <v>1625000</v>
      </c>
      <c r="L238" s="62">
        <v>4</v>
      </c>
    </row>
    <row r="239" spans="2:12" ht="21" customHeight="1" x14ac:dyDescent="0.2">
      <c r="B239" s="9">
        <f t="shared" si="6"/>
        <v>214</v>
      </c>
      <c r="C239" s="31"/>
      <c r="D239" s="31"/>
      <c r="E239" s="10" t="s">
        <v>110</v>
      </c>
      <c r="F239" s="32">
        <v>42004</v>
      </c>
      <c r="G239" s="11" t="s">
        <v>100</v>
      </c>
      <c r="H239" s="33" t="str">
        <f t="shared" si="7"/>
        <v>1100934340</v>
      </c>
      <c r="I239" s="12" t="s">
        <v>255</v>
      </c>
      <c r="J239" s="13"/>
      <c r="K239" s="13">
        <v>1020400</v>
      </c>
      <c r="L239" s="62">
        <v>4</v>
      </c>
    </row>
    <row r="240" spans="2:12" ht="21" customHeight="1" x14ac:dyDescent="0.2">
      <c r="B240" s="9">
        <f t="shared" si="6"/>
        <v>215</v>
      </c>
      <c r="C240" s="31"/>
      <c r="D240" s="31"/>
      <c r="E240" s="10" t="s">
        <v>247</v>
      </c>
      <c r="F240" s="32">
        <v>42004</v>
      </c>
      <c r="G240" s="11" t="s">
        <v>371</v>
      </c>
      <c r="H240" s="33">
        <f t="shared" si="7"/>
        <v>0</v>
      </c>
      <c r="I240" s="12" t="s">
        <v>255</v>
      </c>
      <c r="J240" s="13"/>
      <c r="K240" s="13">
        <v>1697000</v>
      </c>
      <c r="L240" s="62">
        <v>4</v>
      </c>
    </row>
    <row r="241" spans="2:12" ht="21" customHeight="1" x14ac:dyDescent="0.2">
      <c r="B241" s="9">
        <f t="shared" si="6"/>
        <v>216</v>
      </c>
      <c r="C241" s="31"/>
      <c r="D241" s="31"/>
      <c r="E241" s="10" t="s">
        <v>248</v>
      </c>
      <c r="F241" s="32">
        <v>42004</v>
      </c>
      <c r="G241" s="11" t="s">
        <v>251</v>
      </c>
      <c r="H241" s="33">
        <f t="shared" si="7"/>
        <v>0</v>
      </c>
      <c r="I241" s="12" t="s">
        <v>255</v>
      </c>
      <c r="J241" s="13"/>
      <c r="K241" s="13">
        <v>1420800</v>
      </c>
      <c r="L241" s="62">
        <v>4</v>
      </c>
    </row>
    <row r="242" spans="2:12" ht="21" customHeight="1" x14ac:dyDescent="0.2">
      <c r="B242" s="9"/>
      <c r="C242" s="31"/>
      <c r="D242" s="31"/>
      <c r="E242" s="10"/>
      <c r="F242" s="32"/>
      <c r="G242" s="11"/>
      <c r="H242" s="33"/>
      <c r="I242" s="12"/>
      <c r="J242" s="13"/>
      <c r="K242" s="13"/>
      <c r="L242" s="62"/>
    </row>
    <row r="243" spans="2:12" s="21" customFormat="1" ht="21" customHeight="1" x14ac:dyDescent="0.2">
      <c r="B243" s="27" t="s">
        <v>11</v>
      </c>
      <c r="C243" s="29"/>
      <c r="D243" s="29"/>
      <c r="E243" s="29"/>
      <c r="F243" s="29"/>
      <c r="G243" s="27"/>
      <c r="H243" s="34"/>
      <c r="I243" s="27"/>
      <c r="J243" s="28">
        <f>SUBTOTAL(9,J26:J242)</f>
        <v>0</v>
      </c>
      <c r="K243" s="28">
        <f>SUBTOTAL(9,K26:K242)</f>
        <v>227135181</v>
      </c>
      <c r="L243" s="29"/>
    </row>
    <row r="244" spans="2:12" ht="21" hidden="1" customHeight="1" x14ac:dyDescent="0.2"/>
    <row r="245" spans="2:12" ht="21" customHeight="1" x14ac:dyDescent="0.2">
      <c r="B245" s="129" t="s">
        <v>40</v>
      </c>
      <c r="C245" s="130"/>
      <c r="D245" s="130"/>
      <c r="E245" s="130"/>
      <c r="F245" s="130"/>
      <c r="G245" s="130"/>
      <c r="H245" s="130"/>
      <c r="I245" s="130"/>
      <c r="J245" s="19"/>
      <c r="K245" s="19"/>
      <c r="L245" s="24"/>
    </row>
    <row r="246" spans="2:12" ht="21" customHeight="1" x14ac:dyDescent="0.2">
      <c r="B246" s="8"/>
      <c r="C246" s="8"/>
      <c r="D246" s="8"/>
      <c r="E246" s="8"/>
      <c r="F246" s="5"/>
      <c r="G246" s="8"/>
      <c r="H246" s="2"/>
      <c r="I246" s="8"/>
      <c r="J246" s="7"/>
      <c r="K246" s="7"/>
      <c r="L246" s="8"/>
    </row>
    <row r="247" spans="2:12" s="21" customFormat="1" ht="21" customHeight="1" x14ac:dyDescent="0.2">
      <c r="B247" s="22" t="s">
        <v>11</v>
      </c>
      <c r="C247" s="22"/>
      <c r="D247" s="22"/>
      <c r="E247" s="22"/>
      <c r="F247" s="22"/>
      <c r="G247" s="22"/>
      <c r="H247" s="22"/>
      <c r="I247" s="22"/>
      <c r="J247" s="23"/>
      <c r="K247" s="23"/>
      <c r="L247" s="22"/>
    </row>
    <row r="248" spans="2:12" x14ac:dyDescent="0.2">
      <c r="C248" s="15"/>
      <c r="D248" s="15"/>
      <c r="E248" s="15"/>
      <c r="F248" s="15" t="s">
        <v>87</v>
      </c>
      <c r="G248" s="15"/>
      <c r="H248" s="86">
        <f>J243</f>
        <v>0</v>
      </c>
      <c r="I248" s="15"/>
      <c r="L248" s="15"/>
    </row>
    <row r="249" spans="2:12" x14ac:dyDescent="0.2">
      <c r="C249" s="15"/>
      <c r="D249" s="15"/>
      <c r="E249" s="15"/>
      <c r="F249" s="15" t="s">
        <v>88</v>
      </c>
      <c r="G249" s="15"/>
      <c r="H249" s="86">
        <f>K243</f>
        <v>227135181</v>
      </c>
      <c r="I249" s="15"/>
      <c r="L249" s="15"/>
    </row>
    <row r="250" spans="2:12" ht="8.25" customHeight="1" x14ac:dyDescent="0.2">
      <c r="B250" s="30"/>
      <c r="C250" s="30"/>
      <c r="D250" s="15"/>
      <c r="E250" s="15"/>
      <c r="F250" s="15"/>
      <c r="G250" s="15"/>
      <c r="H250" s="15"/>
      <c r="I250" s="15"/>
      <c r="L250" s="15"/>
    </row>
    <row r="251" spans="2:12" x14ac:dyDescent="0.2">
      <c r="B251" s="30"/>
      <c r="C251" s="30"/>
      <c r="D251" s="15"/>
      <c r="E251" s="15"/>
      <c r="F251" s="15"/>
      <c r="G251" s="15"/>
      <c r="H251" s="15"/>
      <c r="I251" s="35" t="str">
        <f>"Bình Chánh, "&amp;IF($N$14=1,"Ngày  31  Tháng  03  ",IF($N$14=2,"Ngày  30  Tháng  06  ",IF($N$14=3," Ngày 30  Tháng  09  ",IF($N$14=4," Ngày  31  Tháng  12  "))))&amp;"Năm  "&amp;YEAR(F26)</f>
        <v>Bình Chánh, Ngày  30  Tháng  06  Năm  2014</v>
      </c>
    </row>
    <row r="252" spans="2:12" x14ac:dyDescent="0.2">
      <c r="B252" s="15"/>
      <c r="C252" s="15"/>
      <c r="D252" s="15"/>
      <c r="E252" s="15"/>
      <c r="F252" s="15"/>
      <c r="G252" s="15"/>
      <c r="H252" s="15"/>
      <c r="I252" s="35" t="s">
        <v>15</v>
      </c>
    </row>
    <row r="253" spans="2:12" x14ac:dyDescent="0.2">
      <c r="B253" s="15"/>
      <c r="C253" s="15"/>
      <c r="D253" s="15"/>
      <c r="E253" s="15"/>
      <c r="F253" s="15"/>
      <c r="G253" s="15"/>
      <c r="H253" s="15"/>
      <c r="I253" s="35" t="s">
        <v>16</v>
      </c>
    </row>
    <row r="254" spans="2:12" x14ac:dyDescent="0.2">
      <c r="B254" s="15"/>
      <c r="C254" s="15"/>
      <c r="D254" s="15"/>
      <c r="E254" s="15"/>
      <c r="F254" s="15"/>
      <c r="G254" s="15"/>
      <c r="H254" s="15"/>
      <c r="I254" s="35" t="s">
        <v>17</v>
      </c>
    </row>
    <row r="255" spans="2:12" x14ac:dyDescent="0.2">
      <c r="B255" s="15"/>
      <c r="C255" s="15"/>
      <c r="D255" s="15"/>
      <c r="E255" s="15"/>
      <c r="F255" s="15"/>
      <c r="G255" s="15"/>
      <c r="H255" s="15"/>
      <c r="I255" s="15"/>
      <c r="L255" s="15"/>
    </row>
  </sheetData>
  <autoFilter ref="A25:N241"/>
  <mergeCells count="17">
    <mergeCell ref="B4:L4"/>
    <mergeCell ref="B5:L5"/>
    <mergeCell ref="B6:L6"/>
    <mergeCell ref="B7:L7"/>
    <mergeCell ref="B16:I16"/>
    <mergeCell ref="B19:I19"/>
    <mergeCell ref="B22:I22"/>
    <mergeCell ref="B245:I245"/>
    <mergeCell ref="B11:L11"/>
    <mergeCell ref="B12:B14"/>
    <mergeCell ref="C12:F13"/>
    <mergeCell ref="G12:G14"/>
    <mergeCell ref="H12:H14"/>
    <mergeCell ref="I12:I14"/>
    <mergeCell ref="J12:J14"/>
    <mergeCell ref="K12:K14"/>
    <mergeCell ref="L12:L14"/>
  </mergeCells>
  <dataValidations count="1">
    <dataValidation type="list" allowBlank="1" showInputMessage="1" showErrorMessage="1" sqref="N14">
      <formula1>"1,2,3,4"</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50"/>
  <sheetViews>
    <sheetView zoomScale="90" zoomScaleNormal="90" workbookViewId="0">
      <selection activeCell="D26" sqref="D26:P26"/>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39" t="s">
        <v>32</v>
      </c>
      <c r="C2" s="140"/>
      <c r="D2" s="140"/>
      <c r="E2" s="140"/>
      <c r="F2" s="140"/>
      <c r="G2" s="140"/>
      <c r="H2" s="140"/>
      <c r="I2" s="140"/>
      <c r="J2" s="140"/>
      <c r="K2" s="140"/>
      <c r="L2" s="140"/>
      <c r="M2" s="140"/>
      <c r="N2" s="140"/>
      <c r="O2" s="140"/>
      <c r="P2" s="141"/>
      <c r="R2" s="11" t="s">
        <v>94</v>
      </c>
      <c r="S2" s="92" t="s">
        <v>96</v>
      </c>
    </row>
    <row r="3" spans="2:19" x14ac:dyDescent="0.25">
      <c r="B3" s="142" t="s">
        <v>33</v>
      </c>
      <c r="C3" s="143"/>
      <c r="D3" s="143"/>
      <c r="E3" s="143"/>
      <c r="F3" s="143"/>
      <c r="G3" s="143"/>
      <c r="H3" s="143"/>
      <c r="I3" s="143"/>
      <c r="J3" s="143"/>
      <c r="K3" s="143"/>
      <c r="L3" s="143"/>
      <c r="M3" s="143"/>
      <c r="N3" s="143"/>
      <c r="O3" s="143"/>
      <c r="P3" s="144"/>
      <c r="R3" s="11" t="s">
        <v>105</v>
      </c>
      <c r="S3" s="92" t="s">
        <v>106</v>
      </c>
    </row>
    <row r="4" spans="2:19" x14ac:dyDescent="0.25">
      <c r="B4" s="93"/>
      <c r="C4" s="136" t="s">
        <v>34</v>
      </c>
      <c r="D4" s="136"/>
      <c r="E4" s="136"/>
      <c r="F4" s="136"/>
      <c r="G4" s="136"/>
      <c r="H4" s="136"/>
      <c r="I4" s="136"/>
      <c r="J4" s="136"/>
      <c r="K4" s="136"/>
      <c r="L4" s="136"/>
      <c r="M4" s="136"/>
      <c r="N4" s="136"/>
      <c r="O4" s="136"/>
      <c r="P4" s="145"/>
      <c r="R4" s="11" t="s">
        <v>343</v>
      </c>
      <c r="S4" s="92" t="s">
        <v>99</v>
      </c>
    </row>
    <row r="5" spans="2:19" x14ac:dyDescent="0.25">
      <c r="B5" s="93"/>
      <c r="C5" s="136" t="s">
        <v>41</v>
      </c>
      <c r="D5" s="136"/>
      <c r="E5" s="136"/>
      <c r="F5" s="136"/>
      <c r="G5" s="136"/>
      <c r="H5" s="136"/>
      <c r="I5" s="136"/>
      <c r="J5" s="136"/>
      <c r="K5" s="136"/>
      <c r="L5" s="136"/>
      <c r="M5" s="136"/>
      <c r="N5" s="136"/>
      <c r="O5" s="136"/>
      <c r="P5" s="145"/>
      <c r="R5" s="11" t="s">
        <v>100</v>
      </c>
      <c r="S5" s="92" t="s">
        <v>101</v>
      </c>
    </row>
    <row r="6" spans="2:19" x14ac:dyDescent="0.25">
      <c r="B6" s="93"/>
      <c r="C6" s="94"/>
      <c r="D6" s="136" t="s">
        <v>10</v>
      </c>
      <c r="E6" s="137"/>
      <c r="F6" s="137"/>
      <c r="G6" s="137"/>
      <c r="H6" s="137"/>
      <c r="I6" s="137"/>
      <c r="J6" s="137"/>
      <c r="K6" s="137"/>
      <c r="L6" s="137"/>
      <c r="M6" s="137"/>
      <c r="N6" s="137"/>
      <c r="O6" s="137"/>
      <c r="P6" s="138"/>
      <c r="R6" s="11" t="s">
        <v>107</v>
      </c>
      <c r="S6" s="11" t="s">
        <v>108</v>
      </c>
    </row>
    <row r="7" spans="2:19" x14ac:dyDescent="0.25">
      <c r="B7" s="93"/>
      <c r="C7" s="94"/>
      <c r="D7" s="136" t="s">
        <v>12</v>
      </c>
      <c r="E7" s="137"/>
      <c r="F7" s="137"/>
      <c r="G7" s="137"/>
      <c r="H7" s="137"/>
      <c r="I7" s="137"/>
      <c r="J7" s="137"/>
      <c r="K7" s="137"/>
      <c r="L7" s="137"/>
      <c r="M7" s="137"/>
      <c r="N7" s="137"/>
      <c r="O7" s="137"/>
      <c r="P7" s="138"/>
      <c r="R7" s="11" t="s">
        <v>90</v>
      </c>
      <c r="S7" s="11" t="s">
        <v>109</v>
      </c>
    </row>
    <row r="8" spans="2:19" x14ac:dyDescent="0.25">
      <c r="B8" s="93"/>
      <c r="C8" s="94"/>
      <c r="D8" s="136" t="s">
        <v>13</v>
      </c>
      <c r="E8" s="137"/>
      <c r="F8" s="137"/>
      <c r="G8" s="137"/>
      <c r="H8" s="137"/>
      <c r="I8" s="137"/>
      <c r="J8" s="137"/>
      <c r="K8" s="137"/>
      <c r="L8" s="137"/>
      <c r="M8" s="137"/>
      <c r="N8" s="137"/>
      <c r="O8" s="137"/>
      <c r="P8" s="138"/>
      <c r="R8" s="11" t="s">
        <v>351</v>
      </c>
      <c r="S8" s="92" t="s">
        <v>104</v>
      </c>
    </row>
    <row r="9" spans="2:19" x14ac:dyDescent="0.25">
      <c r="B9" s="93"/>
      <c r="C9" s="94"/>
      <c r="D9" s="136" t="s">
        <v>14</v>
      </c>
      <c r="E9" s="137"/>
      <c r="F9" s="137"/>
      <c r="G9" s="137"/>
      <c r="H9" s="137"/>
      <c r="I9" s="137"/>
      <c r="J9" s="137"/>
      <c r="K9" s="137"/>
      <c r="L9" s="137"/>
      <c r="M9" s="137"/>
      <c r="N9" s="137"/>
      <c r="O9" s="137"/>
      <c r="P9" s="138"/>
      <c r="R9" s="11" t="s">
        <v>97</v>
      </c>
      <c r="S9" s="92" t="s">
        <v>98</v>
      </c>
    </row>
    <row r="10" spans="2:19" x14ac:dyDescent="0.25">
      <c r="B10" s="93"/>
      <c r="C10" s="94"/>
      <c r="D10" s="136" t="s">
        <v>40</v>
      </c>
      <c r="E10" s="137"/>
      <c r="F10" s="137"/>
      <c r="G10" s="137"/>
      <c r="H10" s="137"/>
      <c r="I10" s="137"/>
      <c r="J10" s="137"/>
      <c r="K10" s="137"/>
      <c r="L10" s="137"/>
      <c r="M10" s="137"/>
      <c r="N10" s="137"/>
      <c r="O10" s="137"/>
      <c r="P10" s="138"/>
      <c r="R10" s="11" t="s">
        <v>364</v>
      </c>
      <c r="S10" s="92" t="s">
        <v>103</v>
      </c>
    </row>
    <row r="11" spans="2:19" x14ac:dyDescent="0.25">
      <c r="B11" s="93"/>
      <c r="C11" s="136" t="s">
        <v>35</v>
      </c>
      <c r="D11" s="136"/>
      <c r="E11" s="136"/>
      <c r="F11" s="136"/>
      <c r="G11" s="136"/>
      <c r="H11" s="136"/>
      <c r="I11" s="136"/>
      <c r="J11" s="136"/>
      <c r="K11" s="136"/>
      <c r="L11" s="136"/>
      <c r="M11" s="136"/>
      <c r="N11" s="136"/>
      <c r="O11" s="136"/>
      <c r="P11" s="145"/>
      <c r="R11" s="11" t="s">
        <v>93</v>
      </c>
      <c r="S11" s="92" t="s">
        <v>102</v>
      </c>
    </row>
    <row r="12" spans="2:19" x14ac:dyDescent="0.25">
      <c r="B12" s="93"/>
      <c r="C12" s="136" t="s">
        <v>36</v>
      </c>
      <c r="D12" s="136"/>
      <c r="E12" s="136"/>
      <c r="F12" s="136"/>
      <c r="G12" s="136"/>
      <c r="H12" s="136"/>
      <c r="I12" s="136"/>
      <c r="J12" s="136"/>
      <c r="K12" s="136"/>
      <c r="L12" s="136"/>
      <c r="M12" s="136"/>
      <c r="N12" s="136"/>
      <c r="O12" s="136"/>
      <c r="P12" s="145"/>
      <c r="R12" s="11" t="s">
        <v>92</v>
      </c>
      <c r="S12" s="92" t="s">
        <v>95</v>
      </c>
    </row>
    <row r="13" spans="2:19" x14ac:dyDescent="0.25">
      <c r="B13" s="93"/>
      <c r="C13" s="94"/>
      <c r="D13" s="94"/>
      <c r="E13" s="94"/>
      <c r="F13" s="94"/>
      <c r="G13" s="94"/>
      <c r="H13" s="94"/>
      <c r="I13" s="94"/>
      <c r="J13" s="94"/>
      <c r="K13" s="94"/>
      <c r="L13" s="94"/>
      <c r="M13" s="94"/>
      <c r="N13" s="94"/>
      <c r="O13" s="94"/>
      <c r="P13" s="95"/>
      <c r="R13" s="11" t="s">
        <v>342</v>
      </c>
      <c r="S13" s="92"/>
    </row>
    <row r="14" spans="2:19" x14ac:dyDescent="0.25">
      <c r="B14" s="142" t="s">
        <v>37</v>
      </c>
      <c r="C14" s="143"/>
      <c r="D14" s="143"/>
      <c r="E14" s="143"/>
      <c r="F14" s="143"/>
      <c r="G14" s="143"/>
      <c r="H14" s="143"/>
      <c r="I14" s="143"/>
      <c r="J14" s="143"/>
      <c r="K14" s="143"/>
      <c r="L14" s="143"/>
      <c r="M14" s="143"/>
      <c r="N14" s="143"/>
      <c r="O14" s="143"/>
      <c r="P14" s="144"/>
      <c r="R14" s="11" t="s">
        <v>344</v>
      </c>
      <c r="S14" s="92"/>
    </row>
    <row r="15" spans="2:19" x14ac:dyDescent="0.25">
      <c r="B15" s="93"/>
      <c r="C15" s="136" t="s">
        <v>38</v>
      </c>
      <c r="D15" s="136"/>
      <c r="E15" s="136"/>
      <c r="F15" s="136"/>
      <c r="G15" s="136"/>
      <c r="H15" s="136"/>
      <c r="I15" s="136"/>
      <c r="J15" s="136"/>
      <c r="K15" s="136"/>
      <c r="L15" s="136"/>
      <c r="M15" s="136"/>
      <c r="N15" s="136"/>
      <c r="O15" s="136"/>
      <c r="P15" s="145"/>
      <c r="R15" s="11" t="s">
        <v>91</v>
      </c>
      <c r="S15" s="92"/>
    </row>
    <row r="16" spans="2:19" x14ac:dyDescent="0.25">
      <c r="B16" s="93"/>
      <c r="C16" s="96"/>
      <c r="D16" s="137" t="s">
        <v>42</v>
      </c>
      <c r="E16" s="137"/>
      <c r="F16" s="137"/>
      <c r="G16" s="137"/>
      <c r="H16" s="137"/>
      <c r="I16" s="137"/>
      <c r="J16" s="137"/>
      <c r="K16" s="137"/>
      <c r="L16" s="137"/>
      <c r="M16" s="137"/>
      <c r="N16" s="137"/>
      <c r="O16" s="137"/>
      <c r="P16" s="138"/>
      <c r="R16" s="11" t="s">
        <v>252</v>
      </c>
      <c r="S16" s="92"/>
    </row>
    <row r="17" spans="2:19" x14ac:dyDescent="0.25">
      <c r="B17" s="93"/>
      <c r="C17" s="96"/>
      <c r="D17" s="97" t="s">
        <v>47</v>
      </c>
      <c r="E17" s="97"/>
      <c r="F17" s="97"/>
      <c r="G17" s="97"/>
      <c r="H17" s="97"/>
      <c r="I17" s="97"/>
      <c r="J17" s="97"/>
      <c r="K17" s="97"/>
      <c r="L17" s="97"/>
      <c r="M17" s="97"/>
      <c r="N17" s="97"/>
      <c r="O17" s="97"/>
      <c r="P17" s="98"/>
      <c r="R17" s="11" t="s">
        <v>345</v>
      </c>
      <c r="S17" s="92"/>
    </row>
    <row r="18" spans="2:19" x14ac:dyDescent="0.25">
      <c r="B18" s="93"/>
      <c r="C18" s="94"/>
      <c r="D18" s="137" t="s">
        <v>48</v>
      </c>
      <c r="E18" s="137"/>
      <c r="F18" s="137"/>
      <c r="G18" s="137"/>
      <c r="H18" s="137"/>
      <c r="I18" s="137"/>
      <c r="J18" s="137"/>
      <c r="K18" s="137"/>
      <c r="L18" s="137"/>
      <c r="M18" s="137"/>
      <c r="N18" s="137"/>
      <c r="O18" s="137"/>
      <c r="P18" s="138"/>
      <c r="R18" s="11" t="s">
        <v>251</v>
      </c>
      <c r="S18" s="92"/>
    </row>
    <row r="19" spans="2:19" x14ac:dyDescent="0.25">
      <c r="B19" s="93"/>
      <c r="C19" s="94"/>
      <c r="D19" s="137" t="s">
        <v>49</v>
      </c>
      <c r="E19" s="137"/>
      <c r="F19" s="137"/>
      <c r="G19" s="137"/>
      <c r="H19" s="137"/>
      <c r="I19" s="137"/>
      <c r="J19" s="137"/>
      <c r="K19" s="137"/>
      <c r="L19" s="137"/>
      <c r="M19" s="137"/>
      <c r="N19" s="137"/>
      <c r="O19" s="137"/>
      <c r="P19" s="138"/>
      <c r="R19" s="11" t="s">
        <v>346</v>
      </c>
      <c r="S19" s="92"/>
    </row>
    <row r="20" spans="2:19" x14ac:dyDescent="0.25">
      <c r="B20" s="93"/>
      <c r="C20" s="94"/>
      <c r="D20" s="137" t="s">
        <v>50</v>
      </c>
      <c r="E20" s="137"/>
      <c r="F20" s="137"/>
      <c r="G20" s="137"/>
      <c r="H20" s="137"/>
      <c r="I20" s="137"/>
      <c r="J20" s="137"/>
      <c r="K20" s="137"/>
      <c r="L20" s="137"/>
      <c r="M20" s="137"/>
      <c r="N20" s="137"/>
      <c r="O20" s="137"/>
      <c r="P20" s="138"/>
      <c r="R20" s="11" t="s">
        <v>347</v>
      </c>
      <c r="S20" s="92"/>
    </row>
    <row r="21" spans="2:19" x14ac:dyDescent="0.25">
      <c r="B21" s="93"/>
      <c r="C21" s="94"/>
      <c r="D21" s="137" t="s">
        <v>51</v>
      </c>
      <c r="E21" s="137"/>
      <c r="F21" s="137"/>
      <c r="G21" s="137"/>
      <c r="H21" s="137"/>
      <c r="I21" s="137"/>
      <c r="J21" s="137"/>
      <c r="K21" s="137"/>
      <c r="L21" s="137"/>
      <c r="M21" s="137"/>
      <c r="N21" s="137"/>
      <c r="O21" s="137"/>
      <c r="P21" s="138"/>
      <c r="R21" s="11" t="s">
        <v>348</v>
      </c>
      <c r="S21" s="92"/>
    </row>
    <row r="22" spans="2:19" x14ac:dyDescent="0.25">
      <c r="B22" s="93"/>
      <c r="C22" s="94"/>
      <c r="D22" s="137" t="s">
        <v>52</v>
      </c>
      <c r="E22" s="137"/>
      <c r="F22" s="137"/>
      <c r="G22" s="137"/>
      <c r="H22" s="137"/>
      <c r="I22" s="137"/>
      <c r="J22" s="137"/>
      <c r="K22" s="137"/>
      <c r="L22" s="137"/>
      <c r="M22" s="137"/>
      <c r="N22" s="137"/>
      <c r="O22" s="137"/>
      <c r="P22" s="138"/>
      <c r="R22" s="11" t="s">
        <v>349</v>
      </c>
      <c r="S22" s="92"/>
    </row>
    <row r="23" spans="2:19" x14ac:dyDescent="0.25">
      <c r="B23" s="93"/>
      <c r="C23" s="94"/>
      <c r="D23" s="137" t="s">
        <v>53</v>
      </c>
      <c r="E23" s="137"/>
      <c r="F23" s="137"/>
      <c r="G23" s="137"/>
      <c r="H23" s="137"/>
      <c r="I23" s="137"/>
      <c r="J23" s="137"/>
      <c r="K23" s="137"/>
      <c r="L23" s="137"/>
      <c r="M23" s="137"/>
      <c r="N23" s="137"/>
      <c r="O23" s="137"/>
      <c r="P23" s="138"/>
      <c r="R23" s="11" t="s">
        <v>350</v>
      </c>
      <c r="S23" s="92"/>
    </row>
    <row r="24" spans="2:19" x14ac:dyDescent="0.25">
      <c r="B24" s="93"/>
      <c r="C24" s="94"/>
      <c r="D24" s="137" t="s">
        <v>54</v>
      </c>
      <c r="E24" s="137"/>
      <c r="F24" s="137"/>
      <c r="G24" s="137"/>
      <c r="H24" s="137"/>
      <c r="I24" s="137"/>
      <c r="J24" s="137"/>
      <c r="K24" s="137"/>
      <c r="L24" s="137"/>
      <c r="M24" s="137"/>
      <c r="N24" s="137"/>
      <c r="O24" s="137"/>
      <c r="P24" s="138"/>
      <c r="R24" s="11" t="s">
        <v>352</v>
      </c>
      <c r="S24" s="92"/>
    </row>
    <row r="25" spans="2:19" x14ac:dyDescent="0.25">
      <c r="B25" s="93"/>
      <c r="C25" s="94"/>
      <c r="D25" s="137" t="s">
        <v>55</v>
      </c>
      <c r="E25" s="137"/>
      <c r="F25" s="137"/>
      <c r="G25" s="137"/>
      <c r="H25" s="137"/>
      <c r="I25" s="137"/>
      <c r="J25" s="137"/>
      <c r="K25" s="137"/>
      <c r="L25" s="137"/>
      <c r="M25" s="137"/>
      <c r="N25" s="137"/>
      <c r="O25" s="137"/>
      <c r="P25" s="138"/>
      <c r="R25" s="11" t="s">
        <v>353</v>
      </c>
      <c r="S25" s="92"/>
    </row>
    <row r="26" spans="2:19" x14ac:dyDescent="0.25">
      <c r="B26" s="93"/>
      <c r="C26" s="94"/>
      <c r="D26" s="137" t="s">
        <v>56</v>
      </c>
      <c r="E26" s="137"/>
      <c r="F26" s="137"/>
      <c r="G26" s="137"/>
      <c r="H26" s="137"/>
      <c r="I26" s="137"/>
      <c r="J26" s="137"/>
      <c r="K26" s="137"/>
      <c r="L26" s="137"/>
      <c r="M26" s="137"/>
      <c r="N26" s="137"/>
      <c r="O26" s="137"/>
      <c r="P26" s="138"/>
      <c r="R26" s="11" t="s">
        <v>250</v>
      </c>
      <c r="S26" s="92"/>
    </row>
    <row r="27" spans="2:19" x14ac:dyDescent="0.25">
      <c r="B27" s="93"/>
      <c r="C27" s="94"/>
      <c r="D27" s="94"/>
      <c r="E27" s="94"/>
      <c r="F27" s="94"/>
      <c r="G27" s="94"/>
      <c r="H27" s="94"/>
      <c r="I27" s="94"/>
      <c r="J27" s="94"/>
      <c r="K27" s="94"/>
      <c r="L27" s="94"/>
      <c r="M27" s="94"/>
      <c r="N27" s="94"/>
      <c r="O27" s="94"/>
      <c r="P27" s="95"/>
      <c r="R27" s="11" t="s">
        <v>354</v>
      </c>
      <c r="S27" s="92"/>
    </row>
    <row r="28" spans="2:19" x14ac:dyDescent="0.25">
      <c r="B28" s="93"/>
      <c r="C28" s="136" t="s">
        <v>39</v>
      </c>
      <c r="D28" s="136"/>
      <c r="E28" s="136"/>
      <c r="F28" s="136"/>
      <c r="G28" s="136"/>
      <c r="H28" s="136"/>
      <c r="I28" s="136"/>
      <c r="J28" s="136"/>
      <c r="K28" s="136"/>
      <c r="L28" s="136"/>
      <c r="M28" s="136"/>
      <c r="N28" s="136"/>
      <c r="O28" s="136"/>
      <c r="P28" s="145"/>
      <c r="R28" s="11" t="s">
        <v>355</v>
      </c>
      <c r="S28" s="92"/>
    </row>
    <row r="29" spans="2:19" x14ac:dyDescent="0.25">
      <c r="B29" s="93"/>
      <c r="C29" s="94"/>
      <c r="D29" s="137" t="s">
        <v>60</v>
      </c>
      <c r="E29" s="137"/>
      <c r="F29" s="137"/>
      <c r="G29" s="137"/>
      <c r="H29" s="137"/>
      <c r="I29" s="137"/>
      <c r="J29" s="137"/>
      <c r="K29" s="137"/>
      <c r="L29" s="137"/>
      <c r="M29" s="137"/>
      <c r="N29" s="137"/>
      <c r="O29" s="137"/>
      <c r="P29" s="138"/>
      <c r="R29" s="11" t="s">
        <v>356</v>
      </c>
      <c r="S29" s="92"/>
    </row>
    <row r="30" spans="2:19" x14ac:dyDescent="0.25">
      <c r="B30" s="93"/>
      <c r="C30" s="94"/>
      <c r="D30" s="137" t="s">
        <v>45</v>
      </c>
      <c r="E30" s="137"/>
      <c r="F30" s="137"/>
      <c r="G30" s="137"/>
      <c r="H30" s="137"/>
      <c r="I30" s="137"/>
      <c r="J30" s="137"/>
      <c r="K30" s="137"/>
      <c r="L30" s="137"/>
      <c r="M30" s="137"/>
      <c r="N30" s="137"/>
      <c r="O30" s="137"/>
      <c r="P30" s="138"/>
      <c r="R30" s="11" t="s">
        <v>358</v>
      </c>
      <c r="S30" s="92"/>
    </row>
    <row r="31" spans="2:19" x14ac:dyDescent="0.25">
      <c r="B31" s="93"/>
      <c r="C31" s="94"/>
      <c r="D31" s="137" t="s">
        <v>57</v>
      </c>
      <c r="E31" s="137"/>
      <c r="F31" s="137"/>
      <c r="G31" s="137"/>
      <c r="H31" s="137"/>
      <c r="I31" s="137"/>
      <c r="J31" s="137"/>
      <c r="K31" s="137"/>
      <c r="L31" s="137"/>
      <c r="M31" s="137"/>
      <c r="N31" s="137"/>
      <c r="O31" s="137"/>
      <c r="P31" s="138"/>
      <c r="R31" s="11" t="s">
        <v>359</v>
      </c>
      <c r="S31" s="92"/>
    </row>
    <row r="32" spans="2:19" x14ac:dyDescent="0.25">
      <c r="B32" s="93"/>
      <c r="C32" s="94"/>
      <c r="D32" s="137" t="s">
        <v>61</v>
      </c>
      <c r="E32" s="137"/>
      <c r="F32" s="137"/>
      <c r="G32" s="137"/>
      <c r="H32" s="137"/>
      <c r="I32" s="137"/>
      <c r="J32" s="137"/>
      <c r="K32" s="137"/>
      <c r="L32" s="137"/>
      <c r="M32" s="137"/>
      <c r="N32" s="137"/>
      <c r="O32" s="137"/>
      <c r="P32" s="138"/>
      <c r="R32" s="11" t="s">
        <v>357</v>
      </c>
      <c r="S32" s="92"/>
    </row>
    <row r="33" spans="2:19" ht="30.75" customHeight="1" x14ac:dyDescent="0.25">
      <c r="B33" s="93"/>
      <c r="C33" s="94"/>
      <c r="D33" s="148" t="s">
        <v>58</v>
      </c>
      <c r="E33" s="148"/>
      <c r="F33" s="148"/>
      <c r="G33" s="148"/>
      <c r="H33" s="148"/>
      <c r="I33" s="148"/>
      <c r="J33" s="148"/>
      <c r="K33" s="148"/>
      <c r="L33" s="148"/>
      <c r="M33" s="148"/>
      <c r="N33" s="148"/>
      <c r="O33" s="148"/>
      <c r="P33" s="149"/>
      <c r="R33" s="11" t="s">
        <v>360</v>
      </c>
      <c r="S33" s="92"/>
    </row>
    <row r="34" spans="2:19" ht="15.75" thickBot="1" x14ac:dyDescent="0.3">
      <c r="B34" s="99"/>
      <c r="C34" s="100"/>
      <c r="D34" s="146" t="s">
        <v>59</v>
      </c>
      <c r="E34" s="146"/>
      <c r="F34" s="146"/>
      <c r="G34" s="146"/>
      <c r="H34" s="146"/>
      <c r="I34" s="146"/>
      <c r="J34" s="146"/>
      <c r="K34" s="146"/>
      <c r="L34" s="146"/>
      <c r="M34" s="146"/>
      <c r="N34" s="146"/>
      <c r="O34" s="146"/>
      <c r="P34" s="147"/>
      <c r="R34" s="11" t="s">
        <v>361</v>
      </c>
      <c r="S34" s="92"/>
    </row>
    <row r="35" spans="2:19" x14ac:dyDescent="0.25">
      <c r="R35" s="11" t="s">
        <v>362</v>
      </c>
      <c r="S35" s="92"/>
    </row>
    <row r="36" spans="2:19" x14ac:dyDescent="0.25">
      <c r="R36" s="11" t="s">
        <v>363</v>
      </c>
      <c r="S36" s="92"/>
    </row>
    <row r="37" spans="2:19" x14ac:dyDescent="0.25">
      <c r="R37" s="11" t="s">
        <v>365</v>
      </c>
      <c r="S37" s="92"/>
    </row>
    <row r="38" spans="2:19" ht="12.75" customHeight="1" x14ac:dyDescent="0.25">
      <c r="D38" s="101"/>
      <c r="E38" s="101"/>
      <c r="F38" s="101"/>
      <c r="G38" s="101"/>
      <c r="H38" s="101"/>
      <c r="I38" s="101"/>
      <c r="J38" s="101"/>
      <c r="K38" s="101"/>
      <c r="L38" s="101"/>
      <c r="M38" s="101"/>
      <c r="N38" s="101"/>
      <c r="R38" s="11" t="s">
        <v>366</v>
      </c>
      <c r="S38" s="92"/>
    </row>
    <row r="39" spans="2:19" x14ac:dyDescent="0.25">
      <c r="D39" s="101"/>
      <c r="E39" s="101"/>
      <c r="F39" s="101"/>
      <c r="G39" s="101"/>
      <c r="H39" s="101"/>
      <c r="I39" s="101"/>
      <c r="J39" s="101"/>
      <c r="K39" s="101"/>
      <c r="L39" s="101"/>
      <c r="M39" s="101"/>
      <c r="N39" s="101"/>
      <c r="R39" s="11" t="s">
        <v>367</v>
      </c>
      <c r="S39" s="92"/>
    </row>
    <row r="40" spans="2:19" x14ac:dyDescent="0.25">
      <c r="D40" s="101"/>
      <c r="E40" s="101"/>
      <c r="F40" s="101"/>
      <c r="G40" s="101"/>
      <c r="H40" s="101"/>
      <c r="I40" s="101"/>
      <c r="J40" s="101"/>
      <c r="K40" s="101"/>
      <c r="L40" s="101"/>
      <c r="M40" s="101"/>
      <c r="N40" s="101"/>
      <c r="R40" s="11" t="s">
        <v>368</v>
      </c>
      <c r="S40" s="92"/>
    </row>
    <row r="41" spans="2:19" x14ac:dyDescent="0.25">
      <c r="D41" s="101"/>
      <c r="E41" s="101"/>
      <c r="F41" s="101"/>
      <c r="G41" s="101"/>
      <c r="H41" s="101"/>
      <c r="I41" s="101"/>
      <c r="J41" s="101"/>
      <c r="K41" s="101"/>
      <c r="L41" s="101"/>
      <c r="M41" s="101"/>
      <c r="N41" s="101"/>
      <c r="R41" s="11" t="s">
        <v>370</v>
      </c>
      <c r="S41" s="92"/>
    </row>
    <row r="42" spans="2:19" x14ac:dyDescent="0.25">
      <c r="D42" s="101"/>
      <c r="E42" s="101"/>
      <c r="F42" s="101"/>
      <c r="G42" s="101"/>
      <c r="H42" s="101"/>
      <c r="I42" s="101"/>
      <c r="J42" s="101"/>
      <c r="K42" s="101"/>
      <c r="L42" s="101"/>
      <c r="M42" s="101"/>
      <c r="N42" s="101"/>
      <c r="R42" s="11" t="s">
        <v>371</v>
      </c>
      <c r="S42" s="92"/>
    </row>
    <row r="43" spans="2:19" x14ac:dyDescent="0.25">
      <c r="D43" s="101"/>
      <c r="E43" s="101"/>
      <c r="F43" s="101"/>
      <c r="G43" s="101"/>
      <c r="H43" s="101"/>
      <c r="I43" s="101"/>
      <c r="J43" s="101"/>
      <c r="K43" s="101"/>
      <c r="L43" s="101"/>
      <c r="M43" s="101"/>
      <c r="N43" s="101"/>
      <c r="R43" s="11"/>
      <c r="S43" s="92"/>
    </row>
    <row r="44" spans="2:19" x14ac:dyDescent="0.25">
      <c r="D44" s="101"/>
      <c r="E44" s="101"/>
      <c r="F44" s="101"/>
      <c r="G44" s="101"/>
      <c r="H44" s="101"/>
      <c r="I44" s="101"/>
      <c r="J44" s="101"/>
      <c r="K44" s="101"/>
      <c r="L44" s="101"/>
      <c r="M44" s="101"/>
      <c r="N44" s="101"/>
      <c r="R44" s="11"/>
      <c r="S44" s="92"/>
    </row>
    <row r="45" spans="2:19" x14ac:dyDescent="0.25">
      <c r="D45" s="101"/>
      <c r="E45" s="101"/>
      <c r="F45" s="101"/>
      <c r="G45" s="101"/>
      <c r="H45" s="101"/>
      <c r="I45" s="101"/>
      <c r="J45" s="101"/>
      <c r="K45" s="101"/>
      <c r="L45" s="101"/>
      <c r="M45" s="101"/>
      <c r="N45" s="101"/>
      <c r="R45" s="11"/>
      <c r="S45" s="92"/>
    </row>
    <row r="46" spans="2:19" x14ac:dyDescent="0.25">
      <c r="D46" s="101"/>
      <c r="E46" s="101"/>
      <c r="F46" s="101"/>
      <c r="G46" s="101"/>
      <c r="H46" s="101"/>
      <c r="I46" s="101"/>
      <c r="J46" s="101"/>
      <c r="K46" s="101"/>
      <c r="L46" s="101"/>
      <c r="M46" s="101"/>
      <c r="N46" s="101"/>
      <c r="R46" s="11"/>
      <c r="S46" s="11"/>
    </row>
    <row r="47" spans="2:19" x14ac:dyDescent="0.25">
      <c r="D47" s="101"/>
      <c r="E47" s="101"/>
      <c r="F47" s="101"/>
      <c r="G47" s="101"/>
      <c r="H47" s="101"/>
      <c r="I47" s="101"/>
      <c r="J47" s="101"/>
      <c r="K47" s="101"/>
      <c r="L47" s="101"/>
      <c r="M47" s="101"/>
      <c r="N47" s="101"/>
      <c r="R47" s="11"/>
      <c r="S47" s="11"/>
    </row>
    <row r="48" spans="2:19" x14ac:dyDescent="0.25">
      <c r="D48" s="101"/>
      <c r="E48" s="101"/>
      <c r="F48" s="101"/>
      <c r="G48" s="101"/>
      <c r="H48" s="101"/>
      <c r="I48" s="101"/>
      <c r="J48" s="101"/>
      <c r="K48" s="101"/>
      <c r="L48" s="101"/>
      <c r="M48" s="101"/>
      <c r="N48" s="101"/>
      <c r="R48" s="11"/>
      <c r="S48" s="11"/>
    </row>
    <row r="49" spans="4:19" x14ac:dyDescent="0.25">
      <c r="D49" s="101"/>
      <c r="E49" s="101"/>
      <c r="F49" s="101"/>
      <c r="G49" s="101"/>
      <c r="H49" s="101"/>
      <c r="I49" s="101"/>
      <c r="J49" s="101"/>
      <c r="K49" s="101"/>
      <c r="L49" s="101"/>
      <c r="M49" s="101"/>
      <c r="N49" s="101"/>
      <c r="R49" s="11"/>
      <c r="S49" s="11"/>
    </row>
    <row r="50" spans="4:19" x14ac:dyDescent="0.25">
      <c r="D50" s="101"/>
      <c r="E50" s="101"/>
      <c r="F50" s="101"/>
      <c r="G50" s="101"/>
      <c r="H50" s="101"/>
      <c r="I50" s="101"/>
      <c r="J50" s="101"/>
      <c r="K50" s="101"/>
      <c r="L50" s="101"/>
      <c r="M50" s="101"/>
      <c r="N50" s="101"/>
      <c r="R50" s="11"/>
      <c r="S50" s="11"/>
    </row>
  </sheetData>
  <mergeCells count="30">
    <mergeCell ref="D25:P25"/>
    <mergeCell ref="D24:P24"/>
    <mergeCell ref="D18:P18"/>
    <mergeCell ref="D19:P19"/>
    <mergeCell ref="D20:P20"/>
    <mergeCell ref="D21:P21"/>
    <mergeCell ref="D23:P23"/>
    <mergeCell ref="D22:P22"/>
    <mergeCell ref="D34:P34"/>
    <mergeCell ref="D31:P31"/>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zoomScale="90" zoomScaleNormal="90" workbookViewId="0">
      <selection activeCell="S4" sqref="S4:T4"/>
    </sheetView>
  </sheetViews>
  <sheetFormatPr defaultRowHeight="15" x14ac:dyDescent="0.25"/>
  <cols>
    <col min="1" max="1" width="3.28515625" style="102" customWidth="1"/>
    <col min="2" max="2" width="6.140625" style="102" customWidth="1"/>
    <col min="3" max="3" width="7.7109375" style="102" customWidth="1"/>
    <col min="4" max="15" width="9.140625" style="102"/>
    <col min="16" max="16" width="10.5703125" style="102" customWidth="1"/>
    <col min="17" max="17" width="9.140625" style="102"/>
    <col min="18" max="18" width="53.42578125" style="102" customWidth="1"/>
    <col min="19" max="19" width="13.5703125" style="102" customWidth="1"/>
    <col min="20" max="20" width="10.140625" style="102" customWidth="1"/>
    <col min="21" max="16384" width="9.140625" style="102"/>
  </cols>
  <sheetData>
    <row r="1" spans="2:20" ht="15.75" thickBot="1" x14ac:dyDescent="0.3"/>
    <row r="2" spans="2:20" ht="13.5" customHeight="1" x14ac:dyDescent="0.25">
      <c r="B2" s="161" t="s">
        <v>32</v>
      </c>
      <c r="C2" s="162"/>
      <c r="D2" s="162"/>
      <c r="E2" s="162"/>
      <c r="F2" s="162"/>
      <c r="G2" s="162"/>
      <c r="H2" s="162"/>
      <c r="I2" s="162"/>
      <c r="J2" s="162"/>
      <c r="K2" s="162"/>
      <c r="L2" s="162"/>
      <c r="M2" s="162"/>
      <c r="N2" s="162"/>
      <c r="O2" s="162"/>
      <c r="P2" s="163"/>
      <c r="R2" s="60" t="s">
        <v>399</v>
      </c>
      <c r="S2" s="92" t="s">
        <v>496</v>
      </c>
      <c r="T2" s="92" t="s">
        <v>497</v>
      </c>
    </row>
    <row r="3" spans="2:20" ht="13.5" customHeight="1" x14ac:dyDescent="0.25">
      <c r="B3" s="158" t="s">
        <v>33</v>
      </c>
      <c r="C3" s="159"/>
      <c r="D3" s="159"/>
      <c r="E3" s="159"/>
      <c r="F3" s="159"/>
      <c r="G3" s="159"/>
      <c r="H3" s="159"/>
      <c r="I3" s="159"/>
      <c r="J3" s="159"/>
      <c r="K3" s="159"/>
      <c r="L3" s="159"/>
      <c r="M3" s="159"/>
      <c r="N3" s="159"/>
      <c r="O3" s="159"/>
      <c r="P3" s="160"/>
      <c r="R3" s="60" t="s">
        <v>89</v>
      </c>
      <c r="S3" s="92"/>
      <c r="T3" s="57"/>
    </row>
    <row r="4" spans="2:20" ht="13.5" customHeight="1" x14ac:dyDescent="0.25">
      <c r="B4" s="103"/>
      <c r="C4" s="154" t="s">
        <v>34</v>
      </c>
      <c r="D4" s="154"/>
      <c r="E4" s="154"/>
      <c r="F4" s="154"/>
      <c r="G4" s="154"/>
      <c r="H4" s="154"/>
      <c r="I4" s="154"/>
      <c r="J4" s="154"/>
      <c r="K4" s="154"/>
      <c r="L4" s="154"/>
      <c r="M4" s="154"/>
      <c r="N4" s="154"/>
      <c r="O4" s="154"/>
      <c r="P4" s="155"/>
      <c r="R4" s="60" t="s">
        <v>400</v>
      </c>
      <c r="S4" s="92" t="s">
        <v>498</v>
      </c>
      <c r="T4" s="57" t="s">
        <v>499</v>
      </c>
    </row>
    <row r="5" spans="2:20" ht="13.5" customHeight="1" x14ac:dyDescent="0.25">
      <c r="B5" s="103"/>
      <c r="C5" s="154" t="s">
        <v>41</v>
      </c>
      <c r="D5" s="154"/>
      <c r="E5" s="154"/>
      <c r="F5" s="154"/>
      <c r="G5" s="154"/>
      <c r="H5" s="154"/>
      <c r="I5" s="154"/>
      <c r="J5" s="154"/>
      <c r="K5" s="154"/>
      <c r="L5" s="154"/>
      <c r="M5" s="154"/>
      <c r="N5" s="154"/>
      <c r="O5" s="154"/>
      <c r="P5" s="155"/>
      <c r="R5" s="60" t="s">
        <v>401</v>
      </c>
      <c r="S5" s="92"/>
      <c r="T5" s="57"/>
    </row>
    <row r="6" spans="2:20" ht="13.5" customHeight="1" x14ac:dyDescent="0.25">
      <c r="B6" s="103"/>
      <c r="C6" s="104"/>
      <c r="D6" s="156" t="s">
        <v>73</v>
      </c>
      <c r="E6" s="156"/>
      <c r="F6" s="156"/>
      <c r="G6" s="156"/>
      <c r="H6" s="156"/>
      <c r="I6" s="156"/>
      <c r="J6" s="156"/>
      <c r="K6" s="156"/>
      <c r="L6" s="156"/>
      <c r="M6" s="156"/>
      <c r="N6" s="156"/>
      <c r="O6" s="156"/>
      <c r="P6" s="157"/>
      <c r="R6" s="60" t="s">
        <v>402</v>
      </c>
      <c r="S6" s="92"/>
      <c r="T6" s="57"/>
    </row>
    <row r="7" spans="2:20" ht="13.5" customHeight="1" x14ac:dyDescent="0.25">
      <c r="B7" s="103"/>
      <c r="C7" s="104"/>
      <c r="D7" s="154" t="s">
        <v>70</v>
      </c>
      <c r="E7" s="156"/>
      <c r="F7" s="156"/>
      <c r="G7" s="156"/>
      <c r="H7" s="156"/>
      <c r="I7" s="156"/>
      <c r="J7" s="156"/>
      <c r="K7" s="156"/>
      <c r="L7" s="156"/>
      <c r="M7" s="156"/>
      <c r="N7" s="156"/>
      <c r="O7" s="156"/>
      <c r="P7" s="157"/>
      <c r="R7" s="60" t="s">
        <v>403</v>
      </c>
      <c r="S7" s="92"/>
      <c r="T7" s="57"/>
    </row>
    <row r="8" spans="2:20" ht="13.5" customHeight="1" x14ac:dyDescent="0.25">
      <c r="B8" s="103"/>
      <c r="C8" s="104"/>
      <c r="D8" s="154" t="s">
        <v>71</v>
      </c>
      <c r="E8" s="156"/>
      <c r="F8" s="156"/>
      <c r="G8" s="156"/>
      <c r="H8" s="156"/>
      <c r="I8" s="156"/>
      <c r="J8" s="156"/>
      <c r="K8" s="156"/>
      <c r="L8" s="156"/>
      <c r="M8" s="156"/>
      <c r="N8" s="156"/>
      <c r="O8" s="156"/>
      <c r="P8" s="157"/>
      <c r="R8" s="60" t="s">
        <v>404</v>
      </c>
      <c r="S8" s="92"/>
      <c r="T8" s="92"/>
    </row>
    <row r="9" spans="2:20" ht="13.5" customHeight="1" x14ac:dyDescent="0.25">
      <c r="B9" s="103"/>
      <c r="C9" s="104"/>
      <c r="D9" s="154" t="s">
        <v>72</v>
      </c>
      <c r="E9" s="156"/>
      <c r="F9" s="156"/>
      <c r="G9" s="156"/>
      <c r="H9" s="156"/>
      <c r="I9" s="156"/>
      <c r="J9" s="156"/>
      <c r="K9" s="156"/>
      <c r="L9" s="156"/>
      <c r="M9" s="156"/>
      <c r="N9" s="156"/>
      <c r="O9" s="156"/>
      <c r="P9" s="157"/>
      <c r="R9" s="60" t="s">
        <v>405</v>
      </c>
      <c r="S9" s="92"/>
      <c r="T9" s="57"/>
    </row>
    <row r="10" spans="2:20" ht="13.5" customHeight="1" x14ac:dyDescent="0.25">
      <c r="B10" s="103"/>
      <c r="C10" s="104"/>
      <c r="D10" s="154" t="s">
        <v>40</v>
      </c>
      <c r="E10" s="156"/>
      <c r="F10" s="156"/>
      <c r="G10" s="156"/>
      <c r="H10" s="156"/>
      <c r="I10" s="156"/>
      <c r="J10" s="156"/>
      <c r="K10" s="156"/>
      <c r="L10" s="156"/>
      <c r="M10" s="156"/>
      <c r="N10" s="156"/>
      <c r="O10" s="156"/>
      <c r="P10" s="157"/>
      <c r="R10" s="60" t="s">
        <v>406</v>
      </c>
      <c r="S10" s="92"/>
      <c r="T10" s="57"/>
    </row>
    <row r="11" spans="2:20" ht="13.5" customHeight="1" x14ac:dyDescent="0.25">
      <c r="B11" s="103"/>
      <c r="C11" s="154" t="s">
        <v>35</v>
      </c>
      <c r="D11" s="154"/>
      <c r="E11" s="154"/>
      <c r="F11" s="154"/>
      <c r="G11" s="154"/>
      <c r="H11" s="154"/>
      <c r="I11" s="154"/>
      <c r="J11" s="154"/>
      <c r="K11" s="154"/>
      <c r="L11" s="154"/>
      <c r="M11" s="154"/>
      <c r="N11" s="154"/>
      <c r="O11" s="154"/>
      <c r="P11" s="155"/>
      <c r="R11" s="60" t="s">
        <v>112</v>
      </c>
      <c r="S11" s="92"/>
      <c r="T11" s="57"/>
    </row>
    <row r="12" spans="2:20" ht="13.5" customHeight="1" x14ac:dyDescent="0.25">
      <c r="B12" s="103"/>
      <c r="C12" s="154" t="s">
        <v>36</v>
      </c>
      <c r="D12" s="154"/>
      <c r="E12" s="154"/>
      <c r="F12" s="154"/>
      <c r="G12" s="154"/>
      <c r="H12" s="154"/>
      <c r="I12" s="154"/>
      <c r="J12" s="154"/>
      <c r="K12" s="154"/>
      <c r="L12" s="154"/>
      <c r="M12" s="154"/>
      <c r="N12" s="154"/>
      <c r="O12" s="154"/>
      <c r="P12" s="155"/>
      <c r="R12" s="60" t="s">
        <v>426</v>
      </c>
      <c r="S12" s="92"/>
      <c r="T12" s="57"/>
    </row>
    <row r="13" spans="2:20" ht="13.5" customHeight="1" x14ac:dyDescent="0.25">
      <c r="B13" s="103"/>
      <c r="C13" s="104"/>
      <c r="D13" s="104"/>
      <c r="E13" s="104"/>
      <c r="F13" s="104"/>
      <c r="G13" s="104"/>
      <c r="H13" s="104"/>
      <c r="I13" s="104"/>
      <c r="J13" s="104"/>
      <c r="K13" s="104"/>
      <c r="L13" s="104"/>
      <c r="M13" s="104"/>
      <c r="N13" s="104"/>
      <c r="O13" s="104"/>
      <c r="P13" s="105"/>
      <c r="R13" s="60" t="s">
        <v>427</v>
      </c>
      <c r="S13" s="92"/>
      <c r="T13" s="57"/>
    </row>
    <row r="14" spans="2:20" ht="13.5" customHeight="1" x14ac:dyDescent="0.25">
      <c r="B14" s="158" t="s">
        <v>37</v>
      </c>
      <c r="C14" s="159"/>
      <c r="D14" s="159"/>
      <c r="E14" s="159"/>
      <c r="F14" s="159"/>
      <c r="G14" s="159"/>
      <c r="H14" s="159"/>
      <c r="I14" s="159"/>
      <c r="J14" s="159"/>
      <c r="K14" s="159"/>
      <c r="L14" s="159"/>
      <c r="M14" s="159"/>
      <c r="N14" s="159"/>
      <c r="O14" s="159"/>
      <c r="P14" s="160"/>
      <c r="R14" s="60" t="s">
        <v>428</v>
      </c>
      <c r="S14" s="92"/>
      <c r="T14" s="57"/>
    </row>
    <row r="15" spans="2:20" ht="13.5" customHeight="1" x14ac:dyDescent="0.25">
      <c r="B15" s="103"/>
      <c r="C15" s="154" t="s">
        <v>38</v>
      </c>
      <c r="D15" s="154"/>
      <c r="E15" s="154"/>
      <c r="F15" s="154"/>
      <c r="G15" s="154"/>
      <c r="H15" s="154"/>
      <c r="I15" s="154"/>
      <c r="J15" s="154"/>
      <c r="K15" s="154"/>
      <c r="L15" s="154"/>
      <c r="M15" s="154"/>
      <c r="N15" s="154"/>
      <c r="O15" s="154"/>
      <c r="P15" s="155"/>
      <c r="R15" s="60" t="s">
        <v>429</v>
      </c>
      <c r="S15" s="92"/>
      <c r="T15" s="57"/>
    </row>
    <row r="16" spans="2:20" ht="13.5" customHeight="1" x14ac:dyDescent="0.25">
      <c r="B16" s="103"/>
      <c r="C16" s="106"/>
      <c r="D16" s="156" t="s">
        <v>74</v>
      </c>
      <c r="E16" s="156"/>
      <c r="F16" s="156"/>
      <c r="G16" s="156"/>
      <c r="H16" s="156"/>
      <c r="I16" s="156"/>
      <c r="J16" s="156"/>
      <c r="K16" s="156"/>
      <c r="L16" s="156"/>
      <c r="M16" s="156"/>
      <c r="N16" s="156"/>
      <c r="O16" s="156"/>
      <c r="P16" s="157"/>
      <c r="R16" s="60" t="s">
        <v>477</v>
      </c>
      <c r="S16" s="92"/>
      <c r="T16" s="92"/>
    </row>
    <row r="17" spans="2:20" ht="13.5" customHeight="1" x14ac:dyDescent="0.25">
      <c r="B17" s="103"/>
      <c r="C17" s="106"/>
      <c r="D17" s="107" t="s">
        <v>47</v>
      </c>
      <c r="E17" s="107"/>
      <c r="F17" s="107"/>
      <c r="G17" s="107"/>
      <c r="H17" s="107"/>
      <c r="I17" s="107"/>
      <c r="J17" s="107"/>
      <c r="K17" s="107"/>
      <c r="L17" s="107"/>
      <c r="M17" s="107"/>
      <c r="N17" s="107"/>
      <c r="O17" s="107"/>
      <c r="P17" s="108"/>
      <c r="R17" s="60" t="s">
        <v>478</v>
      </c>
      <c r="S17" s="92"/>
      <c r="T17" s="57"/>
    </row>
    <row r="18" spans="2:20" ht="13.5" customHeight="1" x14ac:dyDescent="0.25">
      <c r="B18" s="103"/>
      <c r="C18" s="104"/>
      <c r="D18" s="156" t="s">
        <v>48</v>
      </c>
      <c r="E18" s="156"/>
      <c r="F18" s="156"/>
      <c r="G18" s="156"/>
      <c r="H18" s="156"/>
      <c r="I18" s="156"/>
      <c r="J18" s="156"/>
      <c r="K18" s="156"/>
      <c r="L18" s="156"/>
      <c r="M18" s="156"/>
      <c r="N18" s="156"/>
      <c r="O18" s="156"/>
      <c r="P18" s="157"/>
      <c r="R18" s="60" t="s">
        <v>479</v>
      </c>
      <c r="S18" s="92"/>
      <c r="T18" s="92"/>
    </row>
    <row r="19" spans="2:20" ht="13.5" customHeight="1" x14ac:dyDescent="0.25">
      <c r="B19" s="103"/>
      <c r="C19" s="104"/>
      <c r="D19" s="156" t="s">
        <v>49</v>
      </c>
      <c r="E19" s="156"/>
      <c r="F19" s="156"/>
      <c r="G19" s="156"/>
      <c r="H19" s="156"/>
      <c r="I19" s="156"/>
      <c r="J19" s="156"/>
      <c r="K19" s="156"/>
      <c r="L19" s="156"/>
      <c r="M19" s="156"/>
      <c r="N19" s="156"/>
      <c r="O19" s="156"/>
      <c r="P19" s="157"/>
      <c r="R19" s="60" t="s">
        <v>480</v>
      </c>
      <c r="S19" s="92"/>
      <c r="T19" s="92"/>
    </row>
    <row r="20" spans="2:20" x14ac:dyDescent="0.25">
      <c r="B20" s="103"/>
      <c r="C20" s="104"/>
      <c r="D20" s="156" t="s">
        <v>75</v>
      </c>
      <c r="E20" s="156"/>
      <c r="F20" s="156"/>
      <c r="G20" s="156"/>
      <c r="H20" s="156"/>
      <c r="I20" s="156"/>
      <c r="J20" s="156"/>
      <c r="K20" s="156"/>
      <c r="L20" s="156"/>
      <c r="M20" s="156"/>
      <c r="N20" s="156"/>
      <c r="O20" s="156"/>
      <c r="P20" s="157"/>
      <c r="R20" s="60" t="s">
        <v>481</v>
      </c>
      <c r="S20" s="92"/>
      <c r="T20" s="92"/>
    </row>
    <row r="21" spans="2:20" x14ac:dyDescent="0.25">
      <c r="B21" s="103"/>
      <c r="C21" s="104"/>
      <c r="D21" s="156" t="s">
        <v>76</v>
      </c>
      <c r="E21" s="156"/>
      <c r="F21" s="156"/>
      <c r="G21" s="156"/>
      <c r="H21" s="156"/>
      <c r="I21" s="156"/>
      <c r="J21" s="156"/>
      <c r="K21" s="156"/>
      <c r="L21" s="156"/>
      <c r="M21" s="156"/>
      <c r="N21" s="156"/>
      <c r="O21" s="156"/>
      <c r="P21" s="157"/>
      <c r="R21" s="60" t="s">
        <v>482</v>
      </c>
      <c r="S21" s="92"/>
      <c r="T21" s="92"/>
    </row>
    <row r="22" spans="2:20" x14ac:dyDescent="0.25">
      <c r="B22" s="103"/>
      <c r="C22" s="104"/>
      <c r="D22" s="156" t="s">
        <v>77</v>
      </c>
      <c r="E22" s="156"/>
      <c r="F22" s="156"/>
      <c r="G22" s="156"/>
      <c r="H22" s="156"/>
      <c r="I22" s="156"/>
      <c r="J22" s="156"/>
      <c r="K22" s="156"/>
      <c r="L22" s="156"/>
      <c r="M22" s="156"/>
      <c r="N22" s="156"/>
      <c r="O22" s="156"/>
      <c r="P22" s="157"/>
      <c r="R22" s="60" t="s">
        <v>483</v>
      </c>
      <c r="S22" s="92"/>
      <c r="T22" s="92"/>
    </row>
    <row r="23" spans="2:20" x14ac:dyDescent="0.25">
      <c r="B23" s="103"/>
      <c r="C23" s="104"/>
      <c r="D23" s="156" t="s">
        <v>53</v>
      </c>
      <c r="E23" s="156"/>
      <c r="F23" s="156"/>
      <c r="G23" s="156"/>
      <c r="H23" s="156"/>
      <c r="I23" s="156"/>
      <c r="J23" s="156"/>
      <c r="K23" s="156"/>
      <c r="L23" s="156"/>
      <c r="M23" s="156"/>
      <c r="N23" s="156"/>
      <c r="O23" s="156"/>
      <c r="P23" s="157"/>
      <c r="R23" s="60" t="s">
        <v>484</v>
      </c>
      <c r="S23" s="92"/>
      <c r="T23" s="92"/>
    </row>
    <row r="24" spans="2:20" x14ac:dyDescent="0.25">
      <c r="B24" s="103"/>
      <c r="C24" s="104"/>
      <c r="D24" s="156" t="s">
        <v>54</v>
      </c>
      <c r="E24" s="156"/>
      <c r="F24" s="156"/>
      <c r="G24" s="156"/>
      <c r="H24" s="156"/>
      <c r="I24" s="156"/>
      <c r="J24" s="156"/>
      <c r="K24" s="156"/>
      <c r="L24" s="156"/>
      <c r="M24" s="156"/>
      <c r="N24" s="156"/>
      <c r="O24" s="156"/>
      <c r="P24" s="157"/>
      <c r="R24" s="60" t="s">
        <v>485</v>
      </c>
      <c r="S24" s="92"/>
      <c r="T24" s="92"/>
    </row>
    <row r="25" spans="2:20" x14ac:dyDescent="0.25">
      <c r="B25" s="103"/>
      <c r="C25" s="104"/>
      <c r="D25" s="156" t="s">
        <v>78</v>
      </c>
      <c r="E25" s="156"/>
      <c r="F25" s="156"/>
      <c r="G25" s="156"/>
      <c r="H25" s="156"/>
      <c r="I25" s="156"/>
      <c r="J25" s="156"/>
      <c r="K25" s="156"/>
      <c r="L25" s="156"/>
      <c r="M25" s="156"/>
      <c r="N25" s="156"/>
      <c r="O25" s="156"/>
      <c r="P25" s="157"/>
      <c r="R25" s="60" t="s">
        <v>486</v>
      </c>
      <c r="S25" s="92"/>
      <c r="T25" s="92"/>
    </row>
    <row r="26" spans="2:20" x14ac:dyDescent="0.25">
      <c r="B26" s="103"/>
      <c r="C26" s="104"/>
      <c r="D26" s="156" t="s">
        <v>79</v>
      </c>
      <c r="E26" s="156"/>
      <c r="F26" s="156"/>
      <c r="G26" s="156"/>
      <c r="H26" s="156"/>
      <c r="I26" s="156"/>
      <c r="J26" s="156"/>
      <c r="K26" s="156"/>
      <c r="L26" s="156"/>
      <c r="M26" s="156"/>
      <c r="N26" s="156"/>
      <c r="O26" s="156"/>
      <c r="P26" s="157"/>
      <c r="R26" s="60"/>
      <c r="S26" s="92"/>
      <c r="T26" s="92"/>
    </row>
    <row r="27" spans="2:20" x14ac:dyDescent="0.25">
      <c r="B27" s="103"/>
      <c r="C27" s="104"/>
      <c r="D27" s="156" t="s">
        <v>80</v>
      </c>
      <c r="E27" s="156"/>
      <c r="F27" s="156"/>
      <c r="G27" s="156"/>
      <c r="H27" s="156"/>
      <c r="I27" s="156"/>
      <c r="J27" s="156"/>
      <c r="K27" s="156"/>
      <c r="L27" s="156"/>
      <c r="M27" s="156"/>
      <c r="N27" s="156"/>
      <c r="O27" s="156"/>
      <c r="P27" s="157"/>
      <c r="R27" s="60"/>
      <c r="S27" s="92"/>
      <c r="T27" s="92"/>
    </row>
    <row r="28" spans="2:20" x14ac:dyDescent="0.25">
      <c r="B28" s="103"/>
      <c r="C28" s="104"/>
      <c r="D28" s="104"/>
      <c r="E28" s="104"/>
      <c r="F28" s="104"/>
      <c r="G28" s="104"/>
      <c r="H28" s="104"/>
      <c r="I28" s="104"/>
      <c r="J28" s="104"/>
      <c r="K28" s="104"/>
      <c r="L28" s="104"/>
      <c r="M28" s="104"/>
      <c r="N28" s="104"/>
      <c r="O28" s="104"/>
      <c r="P28" s="105"/>
      <c r="R28" s="60"/>
      <c r="S28" s="92"/>
      <c r="T28" s="92"/>
    </row>
    <row r="29" spans="2:20" x14ac:dyDescent="0.25">
      <c r="B29" s="103"/>
      <c r="C29" s="154" t="s">
        <v>39</v>
      </c>
      <c r="D29" s="154"/>
      <c r="E29" s="154"/>
      <c r="F29" s="154"/>
      <c r="G29" s="154"/>
      <c r="H29" s="154"/>
      <c r="I29" s="154"/>
      <c r="J29" s="154"/>
      <c r="K29" s="154"/>
      <c r="L29" s="154"/>
      <c r="M29" s="154"/>
      <c r="N29" s="154"/>
      <c r="O29" s="154"/>
      <c r="P29" s="155"/>
      <c r="R29" s="60"/>
      <c r="S29" s="92"/>
      <c r="T29" s="92"/>
    </row>
    <row r="30" spans="2:20" x14ac:dyDescent="0.25">
      <c r="B30" s="103"/>
      <c r="C30" s="104"/>
      <c r="D30" s="156" t="s">
        <v>81</v>
      </c>
      <c r="E30" s="156"/>
      <c r="F30" s="156"/>
      <c r="G30" s="156"/>
      <c r="H30" s="156"/>
      <c r="I30" s="156"/>
      <c r="J30" s="156"/>
      <c r="K30" s="156"/>
      <c r="L30" s="156"/>
      <c r="M30" s="156"/>
      <c r="N30" s="156"/>
      <c r="O30" s="156"/>
      <c r="P30" s="157"/>
      <c r="R30" s="60"/>
      <c r="S30" s="92"/>
      <c r="T30" s="92"/>
    </row>
    <row r="31" spans="2:20" x14ac:dyDescent="0.25">
      <c r="B31" s="103"/>
      <c r="C31" s="104"/>
      <c r="D31" s="156" t="s">
        <v>82</v>
      </c>
      <c r="E31" s="156"/>
      <c r="F31" s="156"/>
      <c r="G31" s="156"/>
      <c r="H31" s="156"/>
      <c r="I31" s="156"/>
      <c r="J31" s="156"/>
      <c r="K31" s="156"/>
      <c r="L31" s="156"/>
      <c r="M31" s="156"/>
      <c r="N31" s="156"/>
      <c r="O31" s="156"/>
      <c r="P31" s="157"/>
      <c r="R31" s="60"/>
      <c r="S31" s="92"/>
      <c r="T31" s="92"/>
    </row>
    <row r="32" spans="2:20" x14ac:dyDescent="0.25">
      <c r="B32" s="103"/>
      <c r="C32" s="104"/>
      <c r="D32" s="156" t="s">
        <v>57</v>
      </c>
      <c r="E32" s="156"/>
      <c r="F32" s="156"/>
      <c r="G32" s="156"/>
      <c r="H32" s="156"/>
      <c r="I32" s="156"/>
      <c r="J32" s="156"/>
      <c r="K32" s="156"/>
      <c r="L32" s="156"/>
      <c r="M32" s="156"/>
      <c r="N32" s="156"/>
      <c r="O32" s="156"/>
      <c r="P32" s="157"/>
      <c r="R32" s="60"/>
      <c r="S32" s="92"/>
      <c r="T32" s="92"/>
    </row>
    <row r="33" spans="2:20" x14ac:dyDescent="0.25">
      <c r="B33" s="103"/>
      <c r="C33" s="104"/>
      <c r="D33" s="156" t="s">
        <v>61</v>
      </c>
      <c r="E33" s="156"/>
      <c r="F33" s="156"/>
      <c r="G33" s="156"/>
      <c r="H33" s="156"/>
      <c r="I33" s="156"/>
      <c r="J33" s="156"/>
      <c r="K33" s="156"/>
      <c r="L33" s="156"/>
      <c r="M33" s="156"/>
      <c r="N33" s="156"/>
      <c r="O33" s="156"/>
      <c r="P33" s="157"/>
      <c r="R33" s="11"/>
      <c r="S33" s="11"/>
      <c r="T33" s="11"/>
    </row>
    <row r="34" spans="2:20" ht="24" customHeight="1" x14ac:dyDescent="0.25">
      <c r="B34" s="103"/>
      <c r="C34" s="104"/>
      <c r="D34" s="150" t="s">
        <v>58</v>
      </c>
      <c r="E34" s="150"/>
      <c r="F34" s="150"/>
      <c r="G34" s="150"/>
      <c r="H34" s="150"/>
      <c r="I34" s="150"/>
      <c r="J34" s="150"/>
      <c r="K34" s="150"/>
      <c r="L34" s="150"/>
      <c r="M34" s="150"/>
      <c r="N34" s="150"/>
      <c r="O34" s="150"/>
      <c r="P34" s="151"/>
      <c r="R34" s="11"/>
      <c r="S34" s="11"/>
      <c r="T34" s="11"/>
    </row>
    <row r="35" spans="2:20" ht="16.5" customHeight="1" x14ac:dyDescent="0.25">
      <c r="B35" s="103"/>
      <c r="C35" s="104"/>
      <c r="D35" s="150" t="s">
        <v>83</v>
      </c>
      <c r="E35" s="150"/>
      <c r="F35" s="150"/>
      <c r="G35" s="150"/>
      <c r="H35" s="150"/>
      <c r="I35" s="150"/>
      <c r="J35" s="150"/>
      <c r="K35" s="150"/>
      <c r="L35" s="150"/>
      <c r="M35" s="150"/>
      <c r="N35" s="150"/>
      <c r="O35" s="150"/>
      <c r="P35" s="151"/>
      <c r="R35" s="11"/>
      <c r="S35" s="11"/>
      <c r="T35" s="11"/>
    </row>
    <row r="36" spans="2:20" ht="15" customHeight="1" thickBot="1" x14ac:dyDescent="0.3">
      <c r="B36" s="109"/>
      <c r="C36" s="110"/>
      <c r="D36" s="152" t="s">
        <v>84</v>
      </c>
      <c r="E36" s="152"/>
      <c r="F36" s="152"/>
      <c r="G36" s="152"/>
      <c r="H36" s="152"/>
      <c r="I36" s="152"/>
      <c r="J36" s="152"/>
      <c r="K36" s="152"/>
      <c r="L36" s="152"/>
      <c r="M36" s="152"/>
      <c r="N36" s="152"/>
      <c r="O36" s="152"/>
      <c r="P36" s="153"/>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pageSetup orientation="portrait" horizontalDpi="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2017-02-23T01:54:01Z</cp:lastPrinted>
  <dcterms:created xsi:type="dcterms:W3CDTF">1996-10-14T23:33:28Z</dcterms:created>
  <dcterms:modified xsi:type="dcterms:W3CDTF">2017-03-14T01:53:37Z</dcterms:modified>
</cp:coreProperties>
</file>