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activeTab="1"/>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BR'!$A$25:$N$104</definedName>
    <definedName name="_xlnm._FilterDatabase" localSheetId="0" hidden="1">'TH-MV'!$A$16:$Q$123</definedName>
    <definedName name="Dong">IF(Loai=#REF!,ROW(Loai)-1,"")</definedName>
    <definedName name="Dong1">IF(Loai1=#REF!,ROW(Loai1)-1,"")</definedName>
    <definedName name="DSBR">'Huong dan BR'!$R$2:$S$65</definedName>
    <definedName name="DSMV">'Huong dan MV'!$R$2:$T$50</definedName>
    <definedName name="Loai">OFFSET('TH-MV'!$M$17,,,COUNTA('TH-MV'!$M$17:$M$38767))</definedName>
    <definedName name="Loai1">OFFSET('TH - BR'!$L$26,,,COUNTA('[1]TH-BR'!$L$18:$M$38745))</definedName>
    <definedName name="_xlnm.Print_Area" localSheetId="1">'TH - BR'!$B$1:$L$117</definedName>
    <definedName name="_xlnm.Print_Area" localSheetId="0">'TH-MV'!$B$1:$M$142</definedName>
    <definedName name="_xlnm.Print_Titles" localSheetId="1">'TH - BR'!$12:$15</definedName>
    <definedName name="_xlnm.Print_Titles" localSheetId="0">'TH-MV'!$12:$15</definedName>
  </definedNames>
  <calcPr calcId="144525" concurrentCalc="0"/>
</workbook>
</file>

<file path=xl/calcChain.xml><?xml version="1.0" encoding="utf-8"?>
<calcChain xmlns="http://schemas.openxmlformats.org/spreadsheetml/2006/main">
  <c r="B7" i="16" l="1"/>
  <c r="B7" i="15"/>
  <c r="J139" i="15"/>
  <c r="N14" i="15"/>
  <c r="D85" i="15"/>
  <c r="H85" i="15"/>
  <c r="D86" i="15"/>
  <c r="H86" i="15"/>
  <c r="D87" i="15"/>
  <c r="H87" i="15"/>
  <c r="D88" i="15"/>
  <c r="H88" i="15"/>
  <c r="D89" i="15"/>
  <c r="H89" i="15"/>
  <c r="D90" i="15"/>
  <c r="H90" i="15"/>
  <c r="D91" i="15"/>
  <c r="H91" i="15"/>
  <c r="D92" i="15"/>
  <c r="H92" i="15"/>
  <c r="D93" i="15"/>
  <c r="H93" i="15"/>
  <c r="D94" i="15"/>
  <c r="H94" i="15"/>
  <c r="D95" i="15"/>
  <c r="H95" i="15"/>
  <c r="D96" i="15"/>
  <c r="H96" i="15"/>
  <c r="D97" i="15"/>
  <c r="H97" i="15"/>
  <c r="D98" i="15"/>
  <c r="H98" i="15"/>
  <c r="D99" i="15"/>
  <c r="H99" i="15"/>
  <c r="D100" i="15"/>
  <c r="H100" i="15"/>
  <c r="D101" i="15"/>
  <c r="H101" i="15"/>
  <c r="D102" i="15"/>
  <c r="H102" i="15"/>
  <c r="D103" i="15"/>
  <c r="H103" i="15"/>
  <c r="J124"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104" i="15"/>
  <c r="H105" i="15"/>
  <c r="H106" i="15"/>
  <c r="H107" i="15"/>
  <c r="H108" i="15"/>
  <c r="H109" i="15"/>
  <c r="H110" i="15"/>
  <c r="H111" i="15"/>
  <c r="H112" i="15"/>
  <c r="H113" i="15"/>
  <c r="H114" i="15"/>
  <c r="H115" i="15"/>
  <c r="H116" i="15"/>
  <c r="H117" i="15"/>
  <c r="H118" i="15"/>
  <c r="H119" i="15"/>
  <c r="H120" i="15"/>
  <c r="H121" i="15"/>
  <c r="H122" i="15"/>
  <c r="B94" i="15"/>
  <c r="B93" i="15"/>
  <c r="B92" i="15"/>
  <c r="B91" i="15"/>
  <c r="B90" i="15"/>
  <c r="B89" i="15"/>
  <c r="B88" i="15"/>
  <c r="B87" i="15"/>
  <c r="B86" i="15"/>
  <c r="B85" i="15"/>
  <c r="D84" i="15"/>
  <c r="B84" i="15"/>
  <c r="D83" i="15"/>
  <c r="B83"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26" i="16"/>
  <c r="B38" i="15"/>
  <c r="D38" i="15"/>
  <c r="D37" i="15"/>
  <c r="B23" i="15"/>
  <c r="B24" i="15"/>
  <c r="B25" i="15"/>
  <c r="B26" i="15"/>
  <c r="B27" i="15"/>
  <c r="B28" i="15"/>
  <c r="B29" i="15"/>
  <c r="B30" i="15"/>
  <c r="B31" i="15"/>
  <c r="B32" i="15"/>
  <c r="B33" i="15"/>
  <c r="B34" i="15"/>
  <c r="B35" i="15"/>
  <c r="B36" i="15"/>
  <c r="B37"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8" i="15"/>
  <c r="B19" i="15"/>
  <c r="B20" i="15"/>
  <c r="B21" i="15"/>
  <c r="B22" i="15"/>
  <c r="B17" i="15"/>
  <c r="I114" i="16"/>
  <c r="K106" i="16"/>
  <c r="H112" i="16"/>
  <c r="J106" i="16"/>
  <c r="H111" i="16"/>
  <c r="L124" i="15"/>
  <c r="H138" i="15"/>
  <c r="H137" i="15"/>
  <c r="D19" i="15"/>
  <c r="D20" i="15"/>
  <c r="D21" i="15"/>
  <c r="D22" i="15"/>
  <c r="D23" i="15"/>
  <c r="D24" i="15"/>
  <c r="D25" i="15"/>
  <c r="D26" i="15"/>
  <c r="D27" i="15"/>
  <c r="D28" i="15"/>
  <c r="D29" i="15"/>
  <c r="D30" i="15"/>
  <c r="D31" i="15"/>
  <c r="D32" i="15"/>
  <c r="D33" i="15"/>
  <c r="D34" i="15"/>
  <c r="D35" i="15"/>
  <c r="D36"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104" i="15"/>
  <c r="D105" i="15"/>
  <c r="D106" i="15"/>
  <c r="D107" i="15"/>
  <c r="D108" i="15"/>
  <c r="D109" i="15"/>
  <c r="D110" i="15"/>
  <c r="D111" i="15"/>
  <c r="D112" i="15"/>
  <c r="D113" i="15"/>
  <c r="D114" i="15"/>
  <c r="D115" i="15"/>
  <c r="D116" i="15"/>
  <c r="D117" i="15"/>
  <c r="D118" i="15"/>
  <c r="D119" i="15"/>
  <c r="D120" i="15"/>
  <c r="D121" i="15"/>
  <c r="D122"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<sst xmlns="http://schemas.openxmlformats.org/spreadsheetml/2006/main" count="879" uniqueCount="529">
  <si>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</si>
  <si>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</si>
  <si>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</si>
  <si>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</si>
  <si>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</si>
  <si>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</si>
  <si>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</si>
  <si>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</si>
  <si>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</si>
  <si>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</si>
  <si>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</si>
  <si>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</si>
  <si>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</si>
  <si>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</si>
  <si>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</si>
  <si>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</si>
  <si>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</si>
  <si>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</si>
  <si>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</si>
  <si>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</si>
  <si>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</si>
  <si>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</si>
  <si>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</si>
  <si>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</si>
  <si>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</si>
  <si>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</si>
  <si>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</si>
  <si>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</si>
  <si>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</si>
  <si>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</si>
  <si>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</si>
  <si>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</si>
  <si>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</si>
  <si>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</si>
  <si>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</si>
  <si>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</si>
  <si>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</si>
  <si>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</si>
  <si>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</si>
  <si>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</si>
  <si>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</si>
  <si>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</si>
  <si>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</si>
  <si>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</si>
  <si>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</si>
  <si>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</si>
  <si>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</si>
  <si>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</si>
  <si>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</si>
  <si>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</si>
  <si>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</si>
  <si>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</si>
  <si>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</si>
  <si>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</si>
  <si>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</si>
  <si>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</si>
  <si>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</si>
  <si>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</si>
  <si>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</si>
  <si>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</si>
  <si>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</si>
  <si>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</si>
  <si>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</si>
  <si>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</si>
  <si>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</si>
  <si>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</si>
  <si>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</si>
  <si>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</si>
  <si>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</si>
  <si>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</si>
  <si>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</si>
  <si>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</si>
  <si>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</si>
  <si>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</si>
  <si>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</si>
  <si>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</si>
  <si>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</si>
  <si>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</si>
  <si>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</si>
  <si>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</si>
  <si>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</si>
  <si>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</si>
  <si>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</si>
  <si>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</si>
  <si>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</si>
  <si>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KN/12P</t>
  </si>
  <si>
    <t>0000512</t>
  </si>
  <si>
    <t>Cty TNHH SX TM Kim Dung Phát</t>
  </si>
  <si>
    <t>0000087</t>
  </si>
  <si>
    <t>Phí chuyển tiền</t>
  </si>
  <si>
    <t>0313226291</t>
  </si>
  <si>
    <t>0310686815</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</si>
  <si>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</si>
  <si>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</si>
  <si>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</si>
  <si>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</si>
  <si>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TM DV Toàn Thắng Ô Tô</t>
  </si>
  <si>
    <t>DNTN Tiến Nam</t>
  </si>
  <si>
    <t>Cty TNHH MTV Phần Mềm Tốt</t>
  </si>
  <si>
    <t>Cty TNHH In Ấn Huy Duy Phát</t>
  </si>
  <si>
    <t>Cty Xăng Dầu Long An</t>
  </si>
  <si>
    <t>Cty TNHH Long Thịnh Vina</t>
  </si>
  <si>
    <t>Cty TNHH MTV SX TM DV Phương Nam Khoa</t>
  </si>
  <si>
    <t>Cty TNHH SX TM DV Quang Mạnh</t>
  </si>
  <si>
    <t>Cty TNHH SX-TM Daky</t>
  </si>
  <si>
    <t>0000083</t>
  </si>
  <si>
    <t>Cty TNHH MTV SX TM DV Thắng Hà Long An</t>
  </si>
  <si>
    <t>0000082</t>
  </si>
  <si>
    <t>NH TMCP Vietcombank</t>
  </si>
  <si>
    <t>DNTN SX TM DV Dây Đông Nam</t>
  </si>
  <si>
    <t>0301600032</t>
  </si>
  <si>
    <t>Cty TNHH Cơ Khí Bao Bì Huỳnh Hưng</t>
  </si>
  <si>
    <t>0312070588</t>
  </si>
  <si>
    <t>Cty TNHH MTV Khởi Nguyên An</t>
  </si>
  <si>
    <t>3702076037</t>
  </si>
  <si>
    <t>0312741934</t>
  </si>
  <si>
    <t>Cty TNHH SX TM Giấy Ánh Dương</t>
  </si>
  <si>
    <t>0312627519</t>
  </si>
  <si>
    <t>DNTN SX TM DV Và Xây Dựng Tân Phú Thịnh</t>
  </si>
  <si>
    <t>0304302965</t>
  </si>
  <si>
    <t>Cty TNHH SX TM DV Giấy An Sương</t>
  </si>
  <si>
    <t>0312106139</t>
  </si>
  <si>
    <t>3600772839</t>
  </si>
  <si>
    <t>1101329547</t>
  </si>
  <si>
    <t>0312268002</t>
  </si>
  <si>
    <t>Cty TNHH MTV Hào Hiệp</t>
  </si>
  <si>
    <t>1100816040</t>
  </si>
  <si>
    <t>0100109106-065</t>
  </si>
  <si>
    <t>Cty TNHH Thiện Khang</t>
  </si>
  <si>
    <t>0310038074</t>
  </si>
  <si>
    <t>0313218533</t>
  </si>
  <si>
    <t>0313261539</t>
  </si>
  <si>
    <t>1100108351</t>
  </si>
  <si>
    <t>1101810475</t>
  </si>
  <si>
    <t>0309999299</t>
  </si>
  <si>
    <t>0313728742</t>
  </si>
  <si>
    <t>0304443211</t>
  </si>
  <si>
    <t>0000051</t>
  </si>
  <si>
    <t>Cty TNHH TMDV VPP Khang Lê</t>
  </si>
  <si>
    <t>0000059</t>
  </si>
  <si>
    <t>Cty TNHH SXTM&amp;DV Vĩnh Khải Tấn</t>
  </si>
  <si>
    <t>Cty TNHH Công Nghiệp Việt Nhật</t>
  </si>
  <si>
    <t>0000064</t>
  </si>
  <si>
    <t>0000013</t>
  </si>
  <si>
    <t>CN Cty CP Nhà Hàng Gói và Cuốn</t>
  </si>
  <si>
    <t>0000074</t>
  </si>
  <si>
    <t>0000026</t>
  </si>
  <si>
    <t>Chi Nhánh DNTN Nam Trường Tín</t>
  </si>
  <si>
    <t>1101775686</t>
  </si>
  <si>
    <t>0311640919-001</t>
  </si>
  <si>
    <t>0313796397</t>
  </si>
  <si>
    <t>0312617630</t>
  </si>
  <si>
    <t>0305166722</t>
  </si>
  <si>
    <t>0303988050-010</t>
  </si>
  <si>
    <t>0303680315-001</t>
  </si>
  <si>
    <t>DP/16P</t>
  </si>
  <si>
    <t>Cty TNHH Greenled</t>
  </si>
  <si>
    <t>Cty TNHH SX TM DV Tân Nam An</t>
  </si>
  <si>
    <t>Cty TNHH Bao Bì Tiên Phong</t>
  </si>
  <si>
    <t>Cty TNHH Tân Hải Hòa</t>
  </si>
  <si>
    <t>Cty Cổ Phần Đất Sắt</t>
  </si>
  <si>
    <t>Cty TNHH SX TM DV Quà Việt</t>
  </si>
  <si>
    <t>Cty TNHH Công Nghệ Cao Su Nhựa Độc Lập</t>
  </si>
  <si>
    <t>Cty TNHH Thy Phát</t>
  </si>
  <si>
    <t>Cty TNHH SX TM An Gia Phú</t>
  </si>
  <si>
    <t>Cty TNHH Thiên Thành</t>
  </si>
  <si>
    <t>Cty TNHH GT Line Á Châu</t>
  </si>
  <si>
    <t>Cty TNHH Cao Nghệ Vina</t>
  </si>
  <si>
    <t>Cty TNHH Xuất Nhập Khẩu Vimex</t>
  </si>
  <si>
    <t>Cty TNHH MTV DV Quảng Cáo Lu Bi</t>
  </si>
  <si>
    <t>Cty TNHH SX TM DV XNK Hiệp Phát VN</t>
  </si>
  <si>
    <t>Cty TNHH SXTM Phú Hưng Cường</t>
  </si>
  <si>
    <t>Cty TNHH Công Nghệ Bao Bì Taisho &amp;7</t>
  </si>
  <si>
    <t>Cty TNHH MTV SX Bình Minh L.A</t>
  </si>
  <si>
    <t>Cty TNHH TM DV Và Kỹ Thuật Tiến Phương</t>
  </si>
  <si>
    <t>Cty TNHH MTV TM Trường Phúc</t>
  </si>
  <si>
    <t>Cty TNHH SX TM Văn Phòng Phẩm Trần Vĩnh Phát</t>
  </si>
  <si>
    <t>0000085</t>
  </si>
  <si>
    <t>0000089</t>
  </si>
  <si>
    <t>Cty TNHH Trái Cây Mekong</t>
  </si>
  <si>
    <t>Cty TNHH Hải Sản An Lạc</t>
  </si>
  <si>
    <t>Cty TNHH Bao Bì Giấy Sài Gòn</t>
  </si>
  <si>
    <t>Cty Cổ Phần In Số 7</t>
  </si>
  <si>
    <t>Cty TNHH TM DV Phi Nguyễn</t>
  </si>
  <si>
    <t>Cty TNHH Đầu Tư Thương Mại Shourai</t>
  </si>
  <si>
    <t>Cty TNHH MTV XNK Trưng Vương</t>
  </si>
  <si>
    <t>Cty TNHH SXTM &amp; XNK Thiên Minh</t>
  </si>
  <si>
    <t>Cty Cổ Phần Vinshoes</t>
  </si>
  <si>
    <t>Cty TNHH TM Kyong Tun Việt Nam</t>
  </si>
  <si>
    <t>Cty TNHH Lương Thực Tấn Vương</t>
  </si>
  <si>
    <t>Cty TNHH May Nhật Anh</t>
  </si>
  <si>
    <t>Cty CP Kỹ Nghệ Thực Phẩm Việt Nam</t>
  </si>
  <si>
    <t>Cty TNHH Bao Bì Huỳnh Long</t>
  </si>
  <si>
    <t>1201062551</t>
  </si>
  <si>
    <t>0311674668</t>
  </si>
  <si>
    <t>0302088113</t>
  </si>
  <si>
    <t>0305135072</t>
  </si>
  <si>
    <t>0305811563</t>
  </si>
  <si>
    <t>0306194698</t>
  </si>
  <si>
    <t>DNTN SX TM DV Hưng Xuân Phát</t>
  </si>
  <si>
    <t>1101700031</t>
  </si>
  <si>
    <t>Cty TNHH SX TM Nhựa Đại Dương</t>
  </si>
  <si>
    <t>0304221106</t>
  </si>
  <si>
    <t>0309539439</t>
  </si>
  <si>
    <t>0302020771</t>
  </si>
  <si>
    <t>Cty TNHH Bao Bì Uy Tín</t>
  </si>
  <si>
    <t>1100934340</t>
  </si>
  <si>
    <t>0312552937</t>
  </si>
  <si>
    <t>Cty TNHH XNK Chế Biến Thực Phẩm Hoàng Thiên Hương</t>
  </si>
  <si>
    <t>0305929759</t>
  </si>
  <si>
    <t>Cty TNHH Giấy Văn Phòng Phẩm Thành Công</t>
  </si>
  <si>
    <t>0302868346</t>
  </si>
  <si>
    <t>1101334635</t>
  </si>
  <si>
    <t>Cty TNHH SJ Globol</t>
  </si>
  <si>
    <t>0312835526</t>
  </si>
  <si>
    <t>0311915553</t>
  </si>
  <si>
    <t>0311138829</t>
  </si>
  <si>
    <t>0303930325</t>
  </si>
  <si>
    <t>0303173202</t>
  </si>
  <si>
    <t>Cty TNHH TM &amp; DV Tân An Khang</t>
  </si>
  <si>
    <t>3600668919</t>
  </si>
  <si>
    <t>Cty TNHH Công Nghệ DDT</t>
  </si>
  <si>
    <t>0313039397</t>
  </si>
  <si>
    <t>1601265958</t>
  </si>
  <si>
    <t>Cty TNHH TM SX Nhựa Khai Tường</t>
  </si>
  <si>
    <t>0312986405</t>
  </si>
  <si>
    <t>Cty TNHH Thức Ăn Chăn Nuôi Kyodo Sojitz</t>
  </si>
  <si>
    <t>1101396102</t>
  </si>
  <si>
    <t>Cty TNHH SX TM Dân Nghiệp Phát</t>
  </si>
  <si>
    <t>0313555835</t>
  </si>
  <si>
    <t>0304354787</t>
  </si>
  <si>
    <t>Cty TNHH SX TM Tai Việt Hồng</t>
  </si>
  <si>
    <t>0305109410</t>
  </si>
  <si>
    <t>Cty TNHH MTV SX TM XNK Phước Thạnh</t>
  </si>
  <si>
    <t>2100469222</t>
  </si>
  <si>
    <t>Cty Cổ Phần Bao Bì Thanh Bình PAC</t>
  </si>
  <si>
    <t>3900443874</t>
  </si>
  <si>
    <t>Cty TNHH Mugegawa Seiko Việt Nam</t>
  </si>
  <si>
    <t>0311028840</t>
  </si>
  <si>
    <t>0313155900</t>
  </si>
  <si>
    <t>Cty TNHH Bao Bì Nhựa Hoàng Thiên</t>
  </si>
  <si>
    <t>0312109605</t>
  </si>
  <si>
    <t>Cty TNHH Joosung Vina</t>
  </si>
  <si>
    <t>1101654138</t>
  </si>
  <si>
    <t>Cty TNHH SX TM Đặng Thanh Bình</t>
  </si>
  <si>
    <t>0312112414</t>
  </si>
  <si>
    <t>Cty TNHH SX TM DV Lan Hạnh</t>
  </si>
  <si>
    <t>3700314818</t>
  </si>
  <si>
    <t>0310228188</t>
  </si>
  <si>
    <t>0311553254</t>
  </si>
  <si>
    <t>0304449855</t>
  </si>
  <si>
    <t>3501890648</t>
  </si>
  <si>
    <t>0313449932</t>
  </si>
  <si>
    <t>0303224432</t>
  </si>
  <si>
    <t>0301895555</t>
  </si>
  <si>
    <t>1100878093</t>
  </si>
  <si>
    <t>6300249140</t>
  </si>
  <si>
    <t>0300466144</t>
  </si>
  <si>
    <t>0314103447</t>
  </si>
  <si>
    <t>1601879764</t>
  </si>
  <si>
    <t>1100780108</t>
  </si>
  <si>
    <t>0311362281</t>
  </si>
  <si>
    <t>0300627384</t>
  </si>
  <si>
    <t>0313281976</t>
  </si>
  <si>
    <t>0311463667</t>
  </si>
  <si>
    <t>QM/16P</t>
  </si>
  <si>
    <t>TT/15P</t>
  </si>
  <si>
    <t>KL/16P</t>
  </si>
  <si>
    <t>AE/16E</t>
  </si>
  <si>
    <t>TH/15P</t>
  </si>
  <si>
    <t>AA/15P</t>
  </si>
  <si>
    <t>KT/16P</t>
  </si>
  <si>
    <t>VN/16P</t>
  </si>
  <si>
    <t>LP/15P</t>
  </si>
  <si>
    <t>MH/16P</t>
  </si>
  <si>
    <t>0000241</t>
  </si>
  <si>
    <t>Chi Nhánh DNTN Lợi Lộc Phước 1</t>
  </si>
  <si>
    <t>Cty TNHH MTV Hoàng Gia -Mỹ Hạnh</t>
  </si>
  <si>
    <t>Cty CP Bưu Chính Viettel</t>
  </si>
  <si>
    <t>0000009</t>
  </si>
  <si>
    <t>0000010</t>
  </si>
  <si>
    <t>Cty TNHH TMDV Đại Phú Hào Đức Hòa</t>
  </si>
  <si>
    <t>Cty TNHH TM DV Top Marketing</t>
  </si>
  <si>
    <t>0131857</t>
  </si>
  <si>
    <t>0131859</t>
  </si>
  <si>
    <t>0039411</t>
  </si>
  <si>
    <t>0137212</t>
  </si>
  <si>
    <t>0019316</t>
  </si>
  <si>
    <t>0137223</t>
  </si>
  <si>
    <t>0031926</t>
  </si>
  <si>
    <t>0031292</t>
  </si>
  <si>
    <t>0141118</t>
  </si>
  <si>
    <t>003594</t>
  </si>
  <si>
    <t>0000772</t>
  </si>
  <si>
    <t>004497</t>
  </si>
  <si>
    <t>0502125</t>
  </si>
  <si>
    <t>0000837</t>
  </si>
  <si>
    <t>0007752</t>
  </si>
  <si>
    <t>3721317</t>
  </si>
  <si>
    <t>023949</t>
  </si>
  <si>
    <t>004988</t>
  </si>
  <si>
    <t>005335</t>
  </si>
  <si>
    <t>0136024</t>
  </si>
  <si>
    <t>126242</t>
  </si>
  <si>
    <t>005556</t>
  </si>
  <si>
    <t>005606</t>
  </si>
  <si>
    <t>029856</t>
  </si>
  <si>
    <t>3750979</t>
  </si>
  <si>
    <t>006200</t>
  </si>
  <si>
    <t>0000002</t>
  </si>
  <si>
    <t>0830273</t>
  </si>
  <si>
    <t>0866533</t>
  </si>
  <si>
    <t>0866592</t>
  </si>
  <si>
    <t>007095</t>
  </si>
  <si>
    <t>0866665</t>
  </si>
  <si>
    <t>ACB</t>
  </si>
  <si>
    <t>007436</t>
  </si>
  <si>
    <t>0097651</t>
  </si>
  <si>
    <t>151326</t>
  </si>
  <si>
    <t>0221006; 0221008</t>
  </si>
  <si>
    <t>0328139</t>
  </si>
  <si>
    <t>0001369</t>
  </si>
  <si>
    <t>024792</t>
  </si>
  <si>
    <t>008896</t>
  </si>
  <si>
    <t>009012</t>
  </si>
  <si>
    <t>009510</t>
  </si>
  <si>
    <t>009536</t>
  </si>
  <si>
    <t>009860</t>
  </si>
  <si>
    <t>9860127</t>
  </si>
  <si>
    <t>0883102</t>
  </si>
  <si>
    <t>0000676</t>
  </si>
  <si>
    <t>0000809</t>
  </si>
  <si>
    <t>0001403</t>
  </si>
  <si>
    <t>1135305</t>
  </si>
  <si>
    <t>Cty CP Quạt Việt Nam</t>
  </si>
  <si>
    <t>Cty TNHH TM Hà Anh</t>
  </si>
  <si>
    <t>Cửa Hàng Phong Vũ</t>
  </si>
  <si>
    <t>Văn Phòng Luật sư An Luật</t>
  </si>
  <si>
    <t>Cty TNHH MTV Giao Dịch</t>
  </si>
  <si>
    <t>Cty TNHH Sakata Inx Việt Nam</t>
  </si>
  <si>
    <t>Cty TNHH TM Thịnh Phú</t>
  </si>
  <si>
    <t>Điện lực TPHCM</t>
  </si>
  <si>
    <t>Cty CP In Bến Tre</t>
  </si>
  <si>
    <t>Cty TM SX Cơ Khí Tự Cường</t>
  </si>
  <si>
    <t>Viễn Thông TPHCM</t>
  </si>
  <si>
    <t>Trung Tâm Điện Thoại SPT</t>
  </si>
  <si>
    <t>Cty Cp Phát Hành Sách TPHCM</t>
  </si>
  <si>
    <t>Cty TNHH Việt Tinh</t>
  </si>
  <si>
    <t>Xăng dầu Khu Vực II TNHH MTV - Petrolimex</t>
  </si>
  <si>
    <t>Cty CP Thương Mại Thế Giới Điện Tử</t>
  </si>
  <si>
    <t>Cty CP SX TM DV Đức Quân</t>
  </si>
  <si>
    <t>Quạt trần đảo Asiavina</t>
  </si>
  <si>
    <t>Quạt lửng Asiavina</t>
  </si>
  <si>
    <t>Phí khắc dấu</t>
  </si>
  <si>
    <t>Quạt đứng Asiavina D16011-TT</t>
  </si>
  <si>
    <t>Máy in, máy fax, đt bàn</t>
  </si>
  <si>
    <t>Quạt treo Quatvina power L-đen, Asiavina D-TT</t>
  </si>
  <si>
    <t>Phí DV đăng ký thành lập doanh nghiệp</t>
  </si>
  <si>
    <t>Đăng bố cáo doanh nghiệp lên báo TT Giao Dịch</t>
  </si>
  <si>
    <t>Quạt đứng Quatvina power D20001-đen, Asiavina D16010-TT</t>
  </si>
  <si>
    <t>Mực in VFLEX 1563 Black-378, VFLEX 6417 Green Chrome Green C</t>
  </si>
  <si>
    <t>Ethylen Vinyl Acctate TP</t>
  </si>
  <si>
    <t>Mực in V-FLEX Red-R032</t>
  </si>
  <si>
    <t>Tiền điện</t>
  </si>
  <si>
    <t>Chi phí in hóa đơn</t>
  </si>
  <si>
    <t>Máy chap khe khổ 2m</t>
  </si>
  <si>
    <t>Dịch vụ viễn thông</t>
  </si>
  <si>
    <t>Mực in V-FLEX 6529 Blue</t>
  </si>
  <si>
    <t>Mực in V-FLEX 6413 Blue-Process Blue C, VFLEX 1563 Black-378</t>
  </si>
  <si>
    <t>Giấy excel</t>
  </si>
  <si>
    <t>Mực in VFLEX 1563 Black-378</t>
  </si>
  <si>
    <t>Mực in VFLEX 6529 Blue</t>
  </si>
  <si>
    <t>Hộp mực in</t>
  </si>
  <si>
    <t>Difsel 0.05S, lệ phí xăng dầu</t>
  </si>
  <si>
    <t>PC để bàn, màn hình</t>
  </si>
  <si>
    <t>Phí KD</t>
  </si>
  <si>
    <t>Mực in FW - Xanh, FW - Đỏ, FW - Đen</t>
  </si>
  <si>
    <t>Mực in V-FLEX 7844 Dark Blue</t>
  </si>
  <si>
    <t>Mực in V-FLEX 7951 Violet</t>
  </si>
  <si>
    <t>Mực in V-FLEX Red-R032, V-FLEX 6413 Blue-Process Blue C</t>
  </si>
  <si>
    <t>Mực in V-FLEX Red-R032, VFLEX 1563 Black-378</t>
  </si>
  <si>
    <t>Mực in V-FLEX 8037 Green 553U</t>
  </si>
  <si>
    <t>0024578</t>
  </si>
  <si>
    <t>DNTN TM SX &amp; DV Kim Ô</t>
  </si>
  <si>
    <t>Máy In</t>
  </si>
  <si>
    <t>Cơ Sở Kéo Kẽm Thành Dũng</t>
  </si>
  <si>
    <t>DNTN SX-TM-DV Dây Đông Nam</t>
  </si>
  <si>
    <t>DNTN Thương Mại Dịch Vụ Anh Phi</t>
  </si>
  <si>
    <t>DNTN Thương Mại Dịch Vụ Mãn Thành</t>
  </si>
  <si>
    <t>0022138</t>
  </si>
  <si>
    <t>0000019</t>
  </si>
  <si>
    <t>0001022</t>
  </si>
  <si>
    <t>0052045</t>
  </si>
  <si>
    <t>0052086</t>
  </si>
  <si>
    <t>0006648</t>
  </si>
  <si>
    <t>0000304</t>
  </si>
  <si>
    <t>0006676</t>
  </si>
  <si>
    <t>Kẽm đóng bao bì</t>
  </si>
  <si>
    <t>Dây nylon</t>
  </si>
  <si>
    <t>Bản in cao su</t>
  </si>
  <si>
    <t>002127</t>
  </si>
  <si>
    <t>002129</t>
  </si>
  <si>
    <t>002130</t>
  </si>
  <si>
    <t>002154</t>
  </si>
  <si>
    <t>002228</t>
  </si>
  <si>
    <t>002364</t>
  </si>
  <si>
    <t>002390</t>
  </si>
  <si>
    <t>002417</t>
  </si>
  <si>
    <t>002441</t>
  </si>
  <si>
    <t>002443</t>
  </si>
  <si>
    <t>002539</t>
  </si>
  <si>
    <t>002585</t>
  </si>
  <si>
    <t>002586</t>
  </si>
  <si>
    <t>002875</t>
  </si>
  <si>
    <t>0000055</t>
  </si>
  <si>
    <t>0000203</t>
  </si>
  <si>
    <t>0000206</t>
  </si>
  <si>
    <t>0000058</t>
  </si>
  <si>
    <t>002892</t>
  </si>
  <si>
    <t>0000209</t>
  </si>
  <si>
    <t>0000212</t>
  </si>
  <si>
    <t>002929</t>
  </si>
  <si>
    <t>0000225</t>
  </si>
  <si>
    <t>002979</t>
  </si>
  <si>
    <t>0000080</t>
  </si>
  <si>
    <t>0000229</t>
  </si>
  <si>
    <t>0000235</t>
  </si>
  <si>
    <t>0000238</t>
  </si>
  <si>
    <t>0000514</t>
  </si>
  <si>
    <t>0000518</t>
  </si>
  <si>
    <t>0000523</t>
  </si>
  <si>
    <t>0000526</t>
  </si>
  <si>
    <t>0006125</t>
  </si>
  <si>
    <t>0000531</t>
  </si>
  <si>
    <t>0006885</t>
  </si>
  <si>
    <t>Cty CP Hợp Tác Kinh Tế &amp; Xuất Nhập Khẩu</t>
  </si>
  <si>
    <t>Cty TNHH MTV Ánh Minh Huy</t>
  </si>
  <si>
    <t>Cty TNHH Bao Bì Giấy Chung Hưng</t>
  </si>
  <si>
    <t>Cty TNHH SX-TM Bao Bì Phương Nam</t>
  </si>
  <si>
    <t>Giấy tấm</t>
  </si>
  <si>
    <t>Giấy carton</t>
  </si>
  <si>
    <t>Giấy 5 lớp</t>
  </si>
  <si>
    <t>0000003</t>
  </si>
  <si>
    <t>0000004</t>
  </si>
  <si>
    <t>0000007</t>
  </si>
  <si>
    <t>0000008</t>
  </si>
  <si>
    <t>0000011</t>
  </si>
  <si>
    <t>0000012</t>
  </si>
  <si>
    <t>0000014</t>
  </si>
  <si>
    <t>0000015</t>
  </si>
  <si>
    <t>0000016</t>
  </si>
  <si>
    <t>0000017</t>
  </si>
  <si>
    <t>0000018</t>
  </si>
  <si>
    <t>0000020</t>
  </si>
  <si>
    <t>0000021</t>
  </si>
  <si>
    <t>0000022</t>
  </si>
  <si>
    <t>0000023</t>
  </si>
  <si>
    <t>0000024</t>
  </si>
  <si>
    <t>0000025</t>
  </si>
  <si>
    <t>0000027</t>
  </si>
  <si>
    <t>0000029</t>
  </si>
  <si>
    <t>0000030</t>
  </si>
  <si>
    <t>0000034</t>
  </si>
  <si>
    <t>0000035</t>
  </si>
  <si>
    <t>0000036</t>
  </si>
  <si>
    <t>0000037</t>
  </si>
  <si>
    <t>0000038</t>
  </si>
  <si>
    <t>0000039</t>
  </si>
  <si>
    <t>0000040</t>
  </si>
  <si>
    <t>0000041</t>
  </si>
  <si>
    <t>0000042</t>
  </si>
  <si>
    <t>0000043</t>
  </si>
  <si>
    <t>0000044</t>
  </si>
  <si>
    <t>0000046</t>
  </si>
  <si>
    <t>0000047</t>
  </si>
  <si>
    <t>0000048</t>
  </si>
  <si>
    <t>0000049</t>
  </si>
  <si>
    <t>0000050</t>
  </si>
  <si>
    <t>0000052</t>
  </si>
  <si>
    <t>0000053</t>
  </si>
  <si>
    <t>0000054</t>
  </si>
  <si>
    <t>0000056</t>
  </si>
  <si>
    <t>0000057</t>
  </si>
  <si>
    <t>0000060</t>
  </si>
  <si>
    <t>0000061</t>
  </si>
  <si>
    <t>0000062</t>
  </si>
  <si>
    <t>0000063</t>
  </si>
  <si>
    <t>0000065</t>
  </si>
  <si>
    <t>0000066</t>
  </si>
  <si>
    <t>0000067</t>
  </si>
  <si>
    <t>0000068</t>
  </si>
  <si>
    <t>0000069</t>
  </si>
  <si>
    <t>0000070</t>
  </si>
  <si>
    <t>0000071</t>
  </si>
  <si>
    <t>0000072</t>
  </si>
  <si>
    <t>0000073</t>
  </si>
  <si>
    <t>0000075</t>
  </si>
  <si>
    <t>0000076</t>
  </si>
  <si>
    <t>0000077</t>
  </si>
  <si>
    <t>0000078</t>
  </si>
  <si>
    <t>0000079</t>
  </si>
  <si>
    <t>0000081</t>
  </si>
  <si>
    <t>0000084</t>
  </si>
  <si>
    <t>0000086</t>
  </si>
  <si>
    <t>0000088</t>
  </si>
  <si>
    <t>Cty Liên Doanh Wufeng VN</t>
  </si>
  <si>
    <t>Cty TNHH CN-TM Phước Bình</t>
  </si>
  <si>
    <t>Cty TNHH Sản Xuất Hòa Phong</t>
  </si>
  <si>
    <t>Cty TNHH SX TM Hoa Hướng Dương</t>
  </si>
  <si>
    <t>Cty TNHH Ngô Gia Nam</t>
  </si>
  <si>
    <t>Cty TNHH NHS Nhan Hoa</t>
  </si>
  <si>
    <t>Cty TNHH SXTNDV Lê Trần</t>
  </si>
  <si>
    <t>Cty TNHH SXTM Hưng Lợi</t>
  </si>
  <si>
    <t>Cty TNHH SX-TM Bao Bì Phước Lộc</t>
  </si>
  <si>
    <t>Cty TNHH TM DV An Vinh</t>
  </si>
  <si>
    <t>Cty TNHH Khắc Việt</t>
  </si>
  <si>
    <t>Cty TNHH TN DV An Tường</t>
  </si>
  <si>
    <t>Cty CP Tuấn Ân Long An</t>
  </si>
  <si>
    <t>Cty TNHH An Đại Phú</t>
  </si>
  <si>
    <t>Thùng 5 lớp</t>
  </si>
  <si>
    <t>Thùng 3 lớp</t>
  </si>
  <si>
    <t>Thùng</t>
  </si>
  <si>
    <t>bô vĩ thùng</t>
  </si>
  <si>
    <t xml:space="preserve">thùng </t>
  </si>
  <si>
    <t>giấy</t>
  </si>
  <si>
    <t>KNV</t>
  </si>
  <si>
    <t>thùng</t>
  </si>
  <si>
    <t>Người nộp thuế: CÔNG TY TNHH SX TM KIM DUNG PHÁT</t>
  </si>
  <si>
    <t>Mã số thuế: 0310686815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</si>
</sst>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2"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6">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49" fontId="9" fillId="0" borderId="10" xfId="0" applyNumberFormat="1" applyFont="1" applyBorder="1" applyAlignment="1">
      <alignment horizontal="center"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143"/>
  <sheetViews>
    <sheetView topLeftCell="A12" zoomScale="90" zoomScaleNormal="90" workbookViewId="0">
      <pane ySplit="5" topLeftCell="A17" activePane="bottomLeft" state="frozen"/>
      <selection activeCell="A12" sqref="A12"/>
      <selection pane="bottomLeft" activeCell="G8" sqref="G8"/>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55.7109375" style="1" customWidth="1"/>
    <col min="8" max="8" width="15.5703125" style="1" customWidth="1"/>
    <col min="9" max="9" width="35.7109375" style="1" customWidth="1"/>
    <col min="10" max="10" width="14.28515625" style="1" customWidth="1"/>
    <col min="11" max="11" width="5.28515625" style="1" customWidth="1"/>
    <col min="12" max="12" width="14.7109375" style="1" customWidth="1"/>
    <col min="13" max="14" width="6.85546875" style="1" customWidth="1"/>
    <col min="15" max="15" width="6.42578125" style="1" customWidth="1"/>
    <col min="16" max="16" width="16" style="1" bestFit="1" customWidth="1"/>
    <col min="17" max="16384" width="9.140625" style="1"/>
  </cols>
  <sheetData>
    <row r="1" spans="1:15" s="37" customFormat="1" x14ac:dyDescent="0.2">
      <c r="D1" s="38"/>
      <c r="E1" s="39"/>
      <c r="F1" s="38"/>
      <c r="G1" s="38"/>
      <c r="H1" s="38"/>
      <c r="I1" s="38"/>
      <c r="K1" s="40"/>
      <c r="M1" s="38"/>
    </row>
    <row r="2" spans="1:15" s="37" customFormat="1" x14ac:dyDescent="0.2">
      <c r="D2" s="38"/>
      <c r="E2" s="39"/>
      <c r="F2" s="38"/>
      <c r="G2" s="38"/>
      <c r="H2" s="38"/>
      <c r="I2" s="38"/>
      <c r="K2" s="40"/>
      <c r="M2" s="38"/>
    </row>
    <row r="3" spans="1:15" s="37" customFormat="1" x14ac:dyDescent="0.2">
      <c r="B3" s="41"/>
      <c r="C3" s="41"/>
      <c r="D3" s="38"/>
      <c r="E3" s="39"/>
      <c r="F3" s="38"/>
      <c r="G3" s="38"/>
      <c r="H3" s="38"/>
      <c r="I3" s="38"/>
      <c r="K3" s="40"/>
      <c r="M3" s="38"/>
    </row>
    <row r="4" spans="1:15" s="37" customFormat="1" ht="30.75" customHeight="1" x14ac:dyDescent="0.2">
      <c r="B4" s="127" t="s">
        <v>62</v>
      </c>
      <c r="C4" s="127"/>
      <c r="D4" s="127"/>
      <c r="E4" s="127"/>
      <c r="F4" s="127"/>
      <c r="G4" s="127"/>
      <c r="H4" s="127"/>
      <c r="I4" s="127"/>
      <c r="J4" s="127"/>
      <c r="K4" s="127"/>
      <c r="L4" s="127"/>
      <c r="M4" s="127"/>
    </row>
    <row r="5" spans="1:15" s="37" customFormat="1" hidden="1" x14ac:dyDescent="0.2">
      <c r="A5" s="37" t="s">
        <v>63</v>
      </c>
      <c r="B5" s="128"/>
      <c r="C5" s="128"/>
      <c r="D5" s="128"/>
      <c r="E5" s="128"/>
      <c r="F5" s="128"/>
      <c r="G5" s="128"/>
      <c r="H5" s="128"/>
      <c r="I5" s="128"/>
      <c r="J5" s="128"/>
      <c r="K5" s="128"/>
      <c r="L5" s="128"/>
      <c r="M5" s="128"/>
    </row>
    <row r="6" spans="1:15" s="37" customFormat="1" ht="23.25" customHeight="1" x14ac:dyDescent="0.2">
      <c r="B6" s="129" t="s">
        <v>0</v>
      </c>
      <c r="C6" s="129"/>
      <c r="D6" s="129"/>
      <c r="E6" s="129"/>
      <c r="F6" s="129"/>
      <c r="G6" s="129"/>
      <c r="H6" s="129"/>
      <c r="I6" s="129"/>
      <c r="J6" s="129"/>
      <c r="K6" s="129"/>
      <c r="L6" s="129"/>
      <c r="M6" s="129"/>
    </row>
    <row r="7" spans="1:15" s="37" customFormat="1" x14ac:dyDescent="0.2">
      <c r="B7" s="129" t="str">
        <f>"Kỳ tính thuế: "&amp;IF(LEFT(O14,1)="Q","Quý "&amp;RIGHT(O14,1),"Tháng "&amp;O14)&amp;" Năm "&amp;YEAR(F28)</f>
        <v>Kỳ tính thuế: Tháng 2 Năm 2011</v>
      </c>
      <c r="C7" s="129"/>
      <c r="D7" s="129"/>
      <c r="E7" s="129"/>
      <c r="F7" s="129"/>
      <c r="G7" s="129"/>
      <c r="H7" s="129"/>
      <c r="I7" s="129"/>
      <c r="J7" s="129"/>
      <c r="K7" s="129"/>
      <c r="L7" s="129"/>
      <c r="M7" s="129"/>
    </row>
    <row r="8" spans="1:15" s="37" customFormat="1" x14ac:dyDescent="0.2">
      <c r="B8" s="39"/>
      <c r="C8" s="39"/>
      <c r="D8" s="38"/>
      <c r="E8" s="39"/>
      <c r="F8" s="38"/>
      <c r="G8" s="38"/>
      <c r="H8" s="38"/>
      <c r="I8" s="38"/>
      <c r="K8" s="40"/>
      <c r="M8" s="38"/>
    </row>
    <row r="9" spans="1:15" s="37" customFormat="1" x14ac:dyDescent="0.2">
      <c r="B9" s="15" t="s">
        <v>527</v>
      </c>
    </row>
    <row r="10" spans="1:15" s="37" customFormat="1" x14ac:dyDescent="0.2">
      <c r="B10" s="15" t="s">
        <v>528</v>
      </c>
    </row>
    <row r="11" spans="1:15" s="37" customFormat="1" x14ac:dyDescent="0.2">
      <c r="B11" s="130" t="s">
        <v>1</v>
      </c>
      <c r="C11" s="130"/>
      <c r="D11" s="130"/>
      <c r="E11" s="130"/>
      <c r="F11" s="130"/>
      <c r="G11" s="130"/>
      <c r="H11" s="130"/>
      <c r="I11" s="130"/>
      <c r="J11" s="130"/>
      <c r="K11" s="130"/>
      <c r="L11" s="130"/>
      <c r="M11" s="130"/>
    </row>
    <row r="12" spans="1:15" s="37" customFormat="1" ht="12.75" customHeight="1" x14ac:dyDescent="0.2">
      <c r="B12" s="122" t="s">
        <v>2</v>
      </c>
      <c r="C12" s="123"/>
      <c r="D12" s="123"/>
      <c r="E12" s="123"/>
      <c r="F12" s="124"/>
      <c r="G12" s="120" t="s">
        <v>64</v>
      </c>
      <c r="H12" s="120" t="s">
        <v>65</v>
      </c>
      <c r="I12" s="120" t="s">
        <v>4</v>
      </c>
      <c r="J12" s="120" t="s">
        <v>66</v>
      </c>
      <c r="K12" s="121" t="s">
        <v>67</v>
      </c>
      <c r="L12" s="120" t="s">
        <v>5</v>
      </c>
      <c r="M12" s="120" t="s">
        <v>6</v>
      </c>
    </row>
    <row r="13" spans="1:15" s="37" customFormat="1" ht="4.5" customHeight="1" x14ac:dyDescent="0.2">
      <c r="B13" s="122"/>
      <c r="C13" s="125"/>
      <c r="D13" s="125"/>
      <c r="E13" s="125"/>
      <c r="F13" s="126"/>
      <c r="G13" s="120"/>
      <c r="H13" s="120"/>
      <c r="I13" s="120"/>
      <c r="J13" s="120"/>
      <c r="K13" s="121"/>
      <c r="L13" s="120"/>
      <c r="M13" s="120"/>
    </row>
    <row r="14" spans="1:15" s="37" customFormat="1" ht="43.5" customHeight="1" x14ac:dyDescent="0.2">
      <c r="B14" s="122"/>
      <c r="C14" s="42" t="s">
        <v>43</v>
      </c>
      <c r="D14" s="42" t="s">
        <v>7</v>
      </c>
      <c r="E14" s="42" t="s">
        <v>8</v>
      </c>
      <c r="F14" s="42" t="s">
        <v>9</v>
      </c>
      <c r="G14" s="120"/>
      <c r="H14" s="120"/>
      <c r="I14" s="120"/>
      <c r="J14" s="120"/>
      <c r="K14" s="121"/>
      <c r="L14" s="120"/>
      <c r="M14" s="120"/>
      <c r="N14" s="119" t="str">
        <f>IF(OR($O$14=4,$O$14=6,$O$14=9,$O$14=11),"30",IF($O$14=2,"28","31"))</f>
        <v>28</v>
      </c>
      <c r="O14" s="118">
        <v>2</v>
      </c>
    </row>
    <row r="15" spans="1:15" s="37" customFormat="1" x14ac:dyDescent="0.2">
      <c r="B15" s="43" t="s">
        <v>19</v>
      </c>
      <c r="C15" s="44" t="s">
        <v>20</v>
      </c>
      <c r="D15" s="45" t="s">
        <v>21</v>
      </c>
      <c r="E15" s="44" t="s">
        <v>22</v>
      </c>
      <c r="F15" s="44" t="s">
        <v>23</v>
      </c>
      <c r="G15" s="44" t="s">
        <v>24</v>
      </c>
      <c r="H15" s="44" t="s">
        <v>25</v>
      </c>
      <c r="I15" s="45" t="s">
        <v>26</v>
      </c>
      <c r="J15" s="46" t="s">
        <v>27</v>
      </c>
      <c r="K15" s="45" t="s">
        <v>28</v>
      </c>
      <c r="L15" s="44" t="s">
        <v>44</v>
      </c>
      <c r="M15" s="44" t="s">
        <v>68</v>
      </c>
    </row>
    <row r="16" spans="1:15" s="37" customFormat="1" ht="21.75" customHeight="1" x14ac:dyDescent="0.2">
      <c r="B16" s="47" t="s">
        <v>69</v>
      </c>
      <c r="C16" s="47"/>
      <c r="D16" s="47"/>
      <c r="E16" s="47"/>
      <c r="F16" s="47"/>
      <c r="G16" s="47"/>
      <c r="H16" s="47"/>
      <c r="I16" s="47"/>
      <c r="J16" s="47"/>
      <c r="K16" s="47"/>
      <c r="L16" s="47"/>
      <c r="M16" s="47"/>
    </row>
    <row r="17" spans="2:17" s="37" customFormat="1" ht="21.75" customHeight="1" x14ac:dyDescent="0.2">
      <c r="B17" s="48">
        <f>IF(G17&lt;&gt;"",ROW()-16,"")</f>
        <v>1</v>
      </c>
      <c r="C17" s="49"/>
      <c r="D17" s="50" t="str">
        <f t="shared" ref="D17:D80" si="0">IF(ISNA(VLOOKUP(G17,DSMV,3,0)),"",VLOOKUP(G17,DSMV,3,0))</f>
        <v/>
      </c>
      <c r="E17" s="51" t="s">
        <v>283</v>
      </c>
      <c r="F17" s="90">
        <v>40630</v>
      </c>
      <c r="G17" s="52" t="s">
        <v>334</v>
      </c>
      <c r="H17" s="92" t="str">
        <f t="shared" ref="H17:H80" si="1">IF(ISNA(VLOOKUP(G17,DSMV,2,0)),"",VLOOKUP(G17,DSMV,2,0))</f>
        <v/>
      </c>
      <c r="I17" s="53" t="s">
        <v>351</v>
      </c>
      <c r="J17" s="54">
        <v>318182</v>
      </c>
      <c r="K17" s="55">
        <v>0.1</v>
      </c>
      <c r="L17" s="54">
        <v>31818</v>
      </c>
      <c r="M17" s="64">
        <v>4</v>
      </c>
      <c r="N17" s="56"/>
      <c r="O17" s="57"/>
      <c r="P17" s="56"/>
      <c r="Q17" s="58"/>
    </row>
    <row r="18" spans="2:17" s="37" customFormat="1" ht="21.75" customHeight="1" x14ac:dyDescent="0.2">
      <c r="B18" s="48">
        <f t="shared" ref="B18:B81" si="2">IF(G18&lt;&gt;"",ROW()-16,"")</f>
        <v>2</v>
      </c>
      <c r="C18" s="59"/>
      <c r="D18" s="60" t="str">
        <f t="shared" si="0"/>
        <v/>
      </c>
      <c r="E18" s="61" t="s">
        <v>284</v>
      </c>
      <c r="F18" s="91">
        <v>40631</v>
      </c>
      <c r="G18" s="11" t="s">
        <v>334</v>
      </c>
      <c r="H18" s="93" t="str">
        <f t="shared" si="1"/>
        <v/>
      </c>
      <c r="I18" s="62" t="s">
        <v>352</v>
      </c>
      <c r="J18" s="63">
        <v>377273</v>
      </c>
      <c r="K18" s="55">
        <v>0.1</v>
      </c>
      <c r="L18" s="63">
        <v>37727</v>
      </c>
      <c r="M18" s="64">
        <v>4</v>
      </c>
      <c r="N18" s="56"/>
      <c r="O18" s="57"/>
      <c r="P18" s="56"/>
      <c r="Q18" s="58"/>
    </row>
    <row r="19" spans="2:17" s="37" customFormat="1" ht="21.75" customHeight="1" x14ac:dyDescent="0.2">
      <c r="B19" s="48">
        <f t="shared" si="2"/>
        <v>3</v>
      </c>
      <c r="C19" s="59"/>
      <c r="D19" s="60" t="str">
        <f t="shared" si="0"/>
        <v/>
      </c>
      <c r="E19" s="59" t="s">
        <v>285</v>
      </c>
      <c r="F19" s="91">
        <v>40619</v>
      </c>
      <c r="G19" s="62" t="s">
        <v>335</v>
      </c>
      <c r="H19" s="93" t="str">
        <f t="shared" si="1"/>
        <v/>
      </c>
      <c r="I19" s="62" t="s">
        <v>353</v>
      </c>
      <c r="J19" s="63">
        <v>363636</v>
      </c>
      <c r="K19" s="55">
        <v>0.1</v>
      </c>
      <c r="L19" s="63">
        <v>36364</v>
      </c>
      <c r="M19" s="64">
        <v>4</v>
      </c>
      <c r="N19" s="56"/>
      <c r="O19" s="57"/>
      <c r="P19" s="56"/>
    </row>
    <row r="20" spans="2:17" s="37" customFormat="1" ht="21.75" customHeight="1" x14ac:dyDescent="0.2">
      <c r="B20" s="48">
        <f t="shared" si="2"/>
        <v>4</v>
      </c>
      <c r="C20" s="59"/>
      <c r="D20" s="60" t="str">
        <f t="shared" si="0"/>
        <v/>
      </c>
      <c r="E20" s="59" t="s">
        <v>286</v>
      </c>
      <c r="F20" s="91">
        <v>40636</v>
      </c>
      <c r="G20" s="62" t="s">
        <v>334</v>
      </c>
      <c r="H20" s="93" t="str">
        <f t="shared" si="1"/>
        <v/>
      </c>
      <c r="I20" s="62" t="s">
        <v>354</v>
      </c>
      <c r="J20" s="63">
        <v>472727</v>
      </c>
      <c r="K20" s="55">
        <v>0.1</v>
      </c>
      <c r="L20" s="63">
        <v>47273</v>
      </c>
      <c r="M20" s="64">
        <v>4</v>
      </c>
      <c r="N20" s="56"/>
      <c r="O20" s="57"/>
      <c r="P20" s="56"/>
    </row>
    <row r="21" spans="2:17" s="37" customFormat="1" ht="21.75" customHeight="1" x14ac:dyDescent="0.2">
      <c r="B21" s="48">
        <f t="shared" si="2"/>
        <v>5</v>
      </c>
      <c r="C21" s="59"/>
      <c r="D21" s="60" t="str">
        <f t="shared" si="0"/>
        <v/>
      </c>
      <c r="E21" s="59" t="s">
        <v>287</v>
      </c>
      <c r="F21" s="91">
        <v>40637</v>
      </c>
      <c r="G21" s="62" t="s">
        <v>336</v>
      </c>
      <c r="H21" s="93" t="str">
        <f t="shared" si="1"/>
        <v/>
      </c>
      <c r="I21" s="62" t="s">
        <v>355</v>
      </c>
      <c r="J21" s="13">
        <v>6299080</v>
      </c>
      <c r="K21" s="55">
        <v>0.1</v>
      </c>
      <c r="L21" s="63">
        <v>629908</v>
      </c>
      <c r="M21" s="64">
        <v>4</v>
      </c>
      <c r="N21" s="56"/>
      <c r="O21" s="57"/>
      <c r="P21" s="56"/>
    </row>
    <row r="22" spans="2:17" s="37" customFormat="1" ht="21.75" customHeight="1" x14ac:dyDescent="0.2">
      <c r="B22" s="48">
        <f t="shared" si="2"/>
        <v>6</v>
      </c>
      <c r="C22" s="59"/>
      <c r="D22" s="60" t="str">
        <f t="shared" si="0"/>
        <v/>
      </c>
      <c r="E22" s="59" t="s">
        <v>288</v>
      </c>
      <c r="F22" s="91">
        <v>40638</v>
      </c>
      <c r="G22" s="62" t="s">
        <v>334</v>
      </c>
      <c r="H22" s="93" t="str">
        <f t="shared" si="1"/>
        <v/>
      </c>
      <c r="I22" s="62" t="s">
        <v>356</v>
      </c>
      <c r="J22" s="63">
        <v>618181</v>
      </c>
      <c r="K22" s="55">
        <v>0.1</v>
      </c>
      <c r="L22" s="63">
        <v>61818</v>
      </c>
      <c r="M22" s="64">
        <v>4</v>
      </c>
      <c r="N22" s="56"/>
      <c r="O22" s="57"/>
      <c r="P22" s="56"/>
    </row>
    <row r="23" spans="2:17" s="37" customFormat="1" ht="21.75" customHeight="1" x14ac:dyDescent="0.2">
      <c r="B23" s="48">
        <f t="shared" si="2"/>
        <v>7</v>
      </c>
      <c r="C23" s="59"/>
      <c r="D23" s="60" t="str">
        <f t="shared" si="0"/>
        <v/>
      </c>
      <c r="E23" s="59" t="s">
        <v>289</v>
      </c>
      <c r="F23" s="91">
        <v>40638</v>
      </c>
      <c r="G23" s="62" t="s">
        <v>337</v>
      </c>
      <c r="H23" s="93" t="str">
        <f t="shared" si="1"/>
        <v/>
      </c>
      <c r="I23" s="62" t="s">
        <v>357</v>
      </c>
      <c r="J23" s="63">
        <v>2000000</v>
      </c>
      <c r="K23" s="55">
        <v>0.1</v>
      </c>
      <c r="L23" s="63">
        <v>200000</v>
      </c>
      <c r="M23" s="64">
        <v>4</v>
      </c>
      <c r="N23" s="56"/>
      <c r="O23" s="57"/>
      <c r="P23" s="56"/>
    </row>
    <row r="24" spans="2:17" s="37" customFormat="1" ht="21.75" customHeight="1" x14ac:dyDescent="0.2">
      <c r="B24" s="48">
        <f t="shared" si="2"/>
        <v>8</v>
      </c>
      <c r="C24" s="59"/>
      <c r="D24" s="60" t="str">
        <f t="shared" si="0"/>
        <v/>
      </c>
      <c r="E24" s="59" t="s">
        <v>290</v>
      </c>
      <c r="F24" s="91">
        <v>40638</v>
      </c>
      <c r="G24" s="62" t="s">
        <v>338</v>
      </c>
      <c r="H24" s="93" t="str">
        <f t="shared" si="1"/>
        <v/>
      </c>
      <c r="I24" s="62" t="s">
        <v>358</v>
      </c>
      <c r="J24" s="63">
        <v>108000</v>
      </c>
      <c r="K24" s="55">
        <v>0.1</v>
      </c>
      <c r="L24" s="63">
        <v>10800</v>
      </c>
      <c r="M24" s="64">
        <v>4</v>
      </c>
      <c r="N24" s="56"/>
      <c r="O24" s="57"/>
    </row>
    <row r="25" spans="2:17" s="37" customFormat="1" ht="21.75" customHeight="1" x14ac:dyDescent="0.2">
      <c r="B25" s="48">
        <f t="shared" si="2"/>
        <v>9</v>
      </c>
      <c r="C25" s="65"/>
      <c r="D25" s="60" t="str">
        <f t="shared" si="0"/>
        <v/>
      </c>
      <c r="E25" s="59" t="s">
        <v>291</v>
      </c>
      <c r="F25" s="91">
        <v>40644</v>
      </c>
      <c r="G25" s="62" t="s">
        <v>334</v>
      </c>
      <c r="H25" s="93" t="str">
        <f t="shared" si="1"/>
        <v/>
      </c>
      <c r="I25" s="62" t="s">
        <v>359</v>
      </c>
      <c r="J25" s="63">
        <v>1409091</v>
      </c>
      <c r="K25" s="55">
        <v>0.1</v>
      </c>
      <c r="L25" s="63">
        <v>140909</v>
      </c>
      <c r="M25" s="64">
        <v>4</v>
      </c>
      <c r="N25" s="56"/>
      <c r="O25" s="57"/>
    </row>
    <row r="26" spans="2:17" s="37" customFormat="1" ht="21.75" customHeight="1" x14ac:dyDescent="0.2">
      <c r="B26" s="48">
        <f t="shared" si="2"/>
        <v>10</v>
      </c>
      <c r="C26" s="65"/>
      <c r="D26" s="60" t="str">
        <f t="shared" si="0"/>
        <v/>
      </c>
      <c r="E26" s="59" t="s">
        <v>292</v>
      </c>
      <c r="F26" s="91">
        <v>40649</v>
      </c>
      <c r="G26" s="62" t="s">
        <v>339</v>
      </c>
      <c r="H26" s="93" t="str">
        <f t="shared" si="1"/>
        <v/>
      </c>
      <c r="I26" s="62" t="s">
        <v>360</v>
      </c>
      <c r="J26" s="63">
        <v>2180000</v>
      </c>
      <c r="K26" s="55">
        <v>0.1</v>
      </c>
      <c r="L26" s="63">
        <v>218000</v>
      </c>
      <c r="M26" s="64">
        <v>4</v>
      </c>
      <c r="N26" s="56"/>
      <c r="O26" s="57"/>
    </row>
    <row r="27" spans="2:17" s="37" customFormat="1" ht="21.75" customHeight="1" x14ac:dyDescent="0.2">
      <c r="B27" s="48">
        <f t="shared" si="2"/>
        <v>11</v>
      </c>
      <c r="C27" s="65"/>
      <c r="D27" s="60" t="str">
        <f t="shared" si="0"/>
        <v/>
      </c>
      <c r="E27" s="59" t="s">
        <v>293</v>
      </c>
      <c r="F27" s="91">
        <v>40656</v>
      </c>
      <c r="G27" s="62" t="s">
        <v>340</v>
      </c>
      <c r="H27" s="93" t="str">
        <f t="shared" si="1"/>
        <v/>
      </c>
      <c r="I27" s="62" t="s">
        <v>361</v>
      </c>
      <c r="J27" s="63">
        <v>2300000</v>
      </c>
      <c r="K27" s="55">
        <v>0.1</v>
      </c>
      <c r="L27" s="63">
        <v>230000</v>
      </c>
      <c r="M27" s="64">
        <v>4</v>
      </c>
      <c r="N27" s="56"/>
      <c r="O27" s="57"/>
    </row>
    <row r="28" spans="2:17" s="37" customFormat="1" ht="21.75" customHeight="1" x14ac:dyDescent="0.2">
      <c r="B28" s="48">
        <f t="shared" si="2"/>
        <v>12</v>
      </c>
      <c r="C28" s="65"/>
      <c r="D28" s="60" t="str">
        <f t="shared" si="0"/>
        <v/>
      </c>
      <c r="E28" s="59" t="s">
        <v>294</v>
      </c>
      <c r="F28" s="91">
        <v>40673</v>
      </c>
      <c r="G28" s="62" t="s">
        <v>339</v>
      </c>
      <c r="H28" s="93" t="str">
        <f t="shared" si="1"/>
        <v/>
      </c>
      <c r="I28" s="62" t="s">
        <v>362</v>
      </c>
      <c r="J28" s="63">
        <v>2720000</v>
      </c>
      <c r="K28" s="55">
        <v>0.1</v>
      </c>
      <c r="L28" s="63">
        <v>272000</v>
      </c>
      <c r="M28" s="64">
        <v>5</v>
      </c>
      <c r="N28" s="56"/>
      <c r="O28" s="57"/>
    </row>
    <row r="29" spans="2:17" s="37" customFormat="1" ht="21.75" customHeight="1" x14ac:dyDescent="0.2">
      <c r="B29" s="48">
        <f t="shared" si="2"/>
        <v>13</v>
      </c>
      <c r="C29" s="65"/>
      <c r="D29" s="60" t="str">
        <f t="shared" si="0"/>
        <v/>
      </c>
      <c r="E29" s="59" t="s">
        <v>295</v>
      </c>
      <c r="F29" s="91">
        <v>40675</v>
      </c>
      <c r="G29" s="62" t="s">
        <v>341</v>
      </c>
      <c r="H29" s="93" t="str">
        <f t="shared" si="1"/>
        <v/>
      </c>
      <c r="I29" s="62" t="s">
        <v>363</v>
      </c>
      <c r="J29" s="63">
        <v>774520</v>
      </c>
      <c r="K29" s="55">
        <v>0.1</v>
      </c>
      <c r="L29" s="63">
        <v>77452</v>
      </c>
      <c r="M29" s="64">
        <v>5</v>
      </c>
      <c r="N29" s="56"/>
      <c r="O29" s="57"/>
    </row>
    <row r="30" spans="2:17" s="37" customFormat="1" ht="21.75" customHeight="1" x14ac:dyDescent="0.2">
      <c r="B30" s="48">
        <f t="shared" si="2"/>
        <v>14</v>
      </c>
      <c r="C30" s="65"/>
      <c r="D30" s="60" t="str">
        <f t="shared" si="0"/>
        <v/>
      </c>
      <c r="E30" s="59" t="s">
        <v>296</v>
      </c>
      <c r="F30" s="91">
        <v>40679</v>
      </c>
      <c r="G30" s="62" t="s">
        <v>342</v>
      </c>
      <c r="H30" s="93" t="str">
        <f t="shared" si="1"/>
        <v/>
      </c>
      <c r="I30" s="62" t="s">
        <v>364</v>
      </c>
      <c r="J30" s="63">
        <v>2700000</v>
      </c>
      <c r="K30" s="55">
        <v>0.1</v>
      </c>
      <c r="L30" s="63">
        <v>270000</v>
      </c>
      <c r="M30" s="64">
        <v>5</v>
      </c>
      <c r="N30" s="56"/>
      <c r="O30" s="57"/>
    </row>
    <row r="31" spans="2:17" s="37" customFormat="1" ht="21.75" customHeight="1" x14ac:dyDescent="0.2">
      <c r="B31" s="48">
        <f t="shared" si="2"/>
        <v>15</v>
      </c>
      <c r="C31" s="65"/>
      <c r="D31" s="60" t="str">
        <f t="shared" si="0"/>
        <v/>
      </c>
      <c r="E31" s="59" t="s">
        <v>297</v>
      </c>
      <c r="F31" s="91">
        <v>40682</v>
      </c>
      <c r="G31" s="62" t="s">
        <v>343</v>
      </c>
      <c r="H31" s="93" t="str">
        <f t="shared" si="1"/>
        <v/>
      </c>
      <c r="I31" s="62" t="s">
        <v>365</v>
      </c>
      <c r="J31" s="63">
        <v>18000000</v>
      </c>
      <c r="K31" s="55">
        <v>0.1</v>
      </c>
      <c r="L31" s="63">
        <v>1800000</v>
      </c>
      <c r="M31" s="64">
        <v>5</v>
      </c>
      <c r="N31" s="56"/>
      <c r="O31" s="57"/>
    </row>
    <row r="32" spans="2:17" s="37" customFormat="1" ht="21.75" customHeight="1" x14ac:dyDescent="0.2">
      <c r="B32" s="48">
        <f t="shared" si="2"/>
        <v>16</v>
      </c>
      <c r="C32" s="65"/>
      <c r="D32" s="60" t="str">
        <f t="shared" si="0"/>
        <v/>
      </c>
      <c r="E32" s="59" t="s">
        <v>298</v>
      </c>
      <c r="F32" s="91">
        <v>40689</v>
      </c>
      <c r="G32" s="62" t="s">
        <v>344</v>
      </c>
      <c r="H32" s="93" t="str">
        <f t="shared" si="1"/>
        <v/>
      </c>
      <c r="I32" s="62" t="s">
        <v>366</v>
      </c>
      <c r="J32" s="63">
        <v>494235</v>
      </c>
      <c r="K32" s="55">
        <v>0.1</v>
      </c>
      <c r="L32" s="63">
        <v>49425</v>
      </c>
      <c r="M32" s="64">
        <v>5</v>
      </c>
      <c r="N32" s="56"/>
      <c r="O32" s="57"/>
    </row>
    <row r="33" spans="2:15" s="37" customFormat="1" ht="21.75" customHeight="1" x14ac:dyDescent="0.2">
      <c r="B33" s="48">
        <f t="shared" si="2"/>
        <v>17</v>
      </c>
      <c r="C33" s="65"/>
      <c r="D33" s="60" t="str">
        <f t="shared" si="0"/>
        <v/>
      </c>
      <c r="E33" s="59" t="s">
        <v>299</v>
      </c>
      <c r="F33" s="91">
        <v>40689</v>
      </c>
      <c r="G33" s="62" t="s">
        <v>345</v>
      </c>
      <c r="H33" s="93" t="str">
        <f t="shared" si="1"/>
        <v/>
      </c>
      <c r="I33" s="62" t="s">
        <v>366</v>
      </c>
      <c r="J33" s="63">
        <v>467016</v>
      </c>
      <c r="K33" s="55">
        <v>0.1</v>
      </c>
      <c r="L33" s="63">
        <v>46702</v>
      </c>
      <c r="M33" s="64">
        <v>5</v>
      </c>
      <c r="N33" s="56"/>
      <c r="O33" s="57"/>
    </row>
    <row r="34" spans="2:15" s="37" customFormat="1" ht="21.75" customHeight="1" x14ac:dyDescent="0.2">
      <c r="B34" s="48">
        <f t="shared" si="2"/>
        <v>18</v>
      </c>
      <c r="C34" s="65"/>
      <c r="D34" s="60" t="str">
        <f t="shared" si="0"/>
        <v/>
      </c>
      <c r="E34" s="59" t="s">
        <v>300</v>
      </c>
      <c r="F34" s="91">
        <v>40690</v>
      </c>
      <c r="G34" s="62" t="s">
        <v>339</v>
      </c>
      <c r="H34" s="93" t="str">
        <f t="shared" si="1"/>
        <v/>
      </c>
      <c r="I34" s="62" t="s">
        <v>367</v>
      </c>
      <c r="J34" s="63">
        <v>1340000</v>
      </c>
      <c r="K34" s="55">
        <v>0.1</v>
      </c>
      <c r="L34" s="63">
        <v>134000</v>
      </c>
      <c r="M34" s="64">
        <v>5</v>
      </c>
      <c r="N34" s="56"/>
      <c r="O34" s="57"/>
    </row>
    <row r="35" spans="2:15" s="37" customFormat="1" ht="21.75" customHeight="1" x14ac:dyDescent="0.2">
      <c r="B35" s="48">
        <f t="shared" si="2"/>
        <v>19</v>
      </c>
      <c r="C35" s="65"/>
      <c r="D35" s="60" t="str">
        <f t="shared" si="0"/>
        <v/>
      </c>
      <c r="E35" s="59" t="s">
        <v>301</v>
      </c>
      <c r="F35" s="91">
        <v>40700</v>
      </c>
      <c r="G35" s="62" t="s">
        <v>339</v>
      </c>
      <c r="H35" s="93" t="str">
        <f t="shared" si="1"/>
        <v/>
      </c>
      <c r="I35" s="62" t="s">
        <v>368</v>
      </c>
      <c r="J35" s="63">
        <v>2980000</v>
      </c>
      <c r="K35" s="55">
        <v>0.1</v>
      </c>
      <c r="L35" s="63">
        <v>298000</v>
      </c>
      <c r="M35" s="64">
        <v>6</v>
      </c>
      <c r="N35" s="56"/>
      <c r="O35" s="57"/>
    </row>
    <row r="36" spans="2:15" s="37" customFormat="1" ht="21.75" customHeight="1" x14ac:dyDescent="0.2">
      <c r="B36" s="48">
        <f t="shared" si="2"/>
        <v>20</v>
      </c>
      <c r="C36" s="65"/>
      <c r="D36" s="60" t="str">
        <f t="shared" si="0"/>
        <v/>
      </c>
      <c r="E36" s="59" t="s">
        <v>302</v>
      </c>
      <c r="F36" s="91">
        <v>40705</v>
      </c>
      <c r="G36" s="62" t="s">
        <v>341</v>
      </c>
      <c r="H36" s="93" t="str">
        <f t="shared" si="1"/>
        <v/>
      </c>
      <c r="I36" s="62" t="s">
        <v>363</v>
      </c>
      <c r="J36" s="63">
        <v>888420</v>
      </c>
      <c r="K36" s="55">
        <v>0.1</v>
      </c>
      <c r="L36" s="63">
        <v>88842</v>
      </c>
      <c r="M36" s="64">
        <v>6</v>
      </c>
      <c r="N36" s="56"/>
      <c r="O36" s="57"/>
    </row>
    <row r="37" spans="2:15" s="37" customFormat="1" ht="21.75" customHeight="1" x14ac:dyDescent="0.2">
      <c r="B37" s="48">
        <f t="shared" si="2"/>
        <v>21</v>
      </c>
      <c r="C37" s="65"/>
      <c r="D37" s="60" t="str">
        <f>IF(ISNA(VLOOKUP(G37,DSMV,3,0)),"",VLOOKUP(G37,DSMV,3,0))</f>
        <v/>
      </c>
      <c r="E37" s="59" t="s">
        <v>303</v>
      </c>
      <c r="F37" s="91">
        <v>40707</v>
      </c>
      <c r="G37" s="62" t="s">
        <v>346</v>
      </c>
      <c r="H37" s="93" t="str">
        <f t="shared" si="1"/>
        <v/>
      </c>
      <c r="I37" s="62" t="s">
        <v>369</v>
      </c>
      <c r="J37" s="63">
        <v>125455</v>
      </c>
      <c r="K37" s="55">
        <v>0.1</v>
      </c>
      <c r="L37" s="63">
        <v>12545</v>
      </c>
      <c r="M37" s="64">
        <v>6</v>
      </c>
      <c r="N37" s="56"/>
      <c r="O37" s="57"/>
    </row>
    <row r="38" spans="2:15" s="37" customFormat="1" ht="21.75" customHeight="1" x14ac:dyDescent="0.2">
      <c r="B38" s="48">
        <f>IF(G38&lt;&gt;"",ROW()-16,"")</f>
        <v>22</v>
      </c>
      <c r="C38" s="65"/>
      <c r="D38" s="60" t="str">
        <f>IF(ISNA(VLOOKUP(G38,DSMV,3,0)),"",VLOOKUP(G38,DSMV,3,0))</f>
        <v/>
      </c>
      <c r="E38" s="59" t="s">
        <v>304</v>
      </c>
      <c r="F38" s="91">
        <v>40708</v>
      </c>
      <c r="G38" s="62" t="s">
        <v>339</v>
      </c>
      <c r="H38" s="93" t="str">
        <f t="shared" si="1"/>
        <v/>
      </c>
      <c r="I38" s="62" t="s">
        <v>370</v>
      </c>
      <c r="J38" s="63">
        <v>1600000</v>
      </c>
      <c r="K38" s="55">
        <v>0.1</v>
      </c>
      <c r="L38" s="63">
        <v>160000</v>
      </c>
      <c r="M38" s="64">
        <v>6</v>
      </c>
      <c r="N38" s="56"/>
      <c r="O38" s="57"/>
    </row>
    <row r="39" spans="2:15" s="37" customFormat="1" ht="21.75" customHeight="1" x14ac:dyDescent="0.2">
      <c r="B39" s="48">
        <f t="shared" si="2"/>
        <v>23</v>
      </c>
      <c r="C39" s="65"/>
      <c r="D39" s="60" t="str">
        <f t="shared" si="0"/>
        <v/>
      </c>
      <c r="E39" s="59" t="s">
        <v>305</v>
      </c>
      <c r="F39" s="91">
        <v>40710</v>
      </c>
      <c r="G39" s="62" t="s">
        <v>339</v>
      </c>
      <c r="H39" s="93" t="str">
        <f t="shared" si="1"/>
        <v/>
      </c>
      <c r="I39" s="62" t="s">
        <v>367</v>
      </c>
      <c r="J39" s="63">
        <v>1340000</v>
      </c>
      <c r="K39" s="55">
        <v>0.1</v>
      </c>
      <c r="L39" s="63">
        <v>134000</v>
      </c>
      <c r="M39" s="64">
        <v>6</v>
      </c>
      <c r="N39" s="56"/>
      <c r="O39" s="57"/>
    </row>
    <row r="40" spans="2:15" s="37" customFormat="1" ht="21.75" customHeight="1" x14ac:dyDescent="0.2">
      <c r="B40" s="48">
        <f t="shared" si="2"/>
        <v>24</v>
      </c>
      <c r="C40" s="65"/>
      <c r="D40" s="60" t="str">
        <f t="shared" si="0"/>
        <v/>
      </c>
      <c r="E40" s="59" t="s">
        <v>306</v>
      </c>
      <c r="F40" s="91">
        <v>40724</v>
      </c>
      <c r="G40" s="62" t="s">
        <v>345</v>
      </c>
      <c r="H40" s="93" t="str">
        <f t="shared" si="1"/>
        <v/>
      </c>
      <c r="I40" s="62" t="s">
        <v>366</v>
      </c>
      <c r="J40" s="63">
        <v>1127386</v>
      </c>
      <c r="K40" s="55">
        <v>0.1</v>
      </c>
      <c r="L40" s="63">
        <v>112739</v>
      </c>
      <c r="M40" s="64">
        <v>6</v>
      </c>
      <c r="N40" s="56"/>
      <c r="O40" s="57"/>
    </row>
    <row r="41" spans="2:15" s="37" customFormat="1" ht="21.75" customHeight="1" x14ac:dyDescent="0.2">
      <c r="B41" s="48">
        <f t="shared" si="2"/>
        <v>25</v>
      </c>
      <c r="C41" s="65"/>
      <c r="D41" s="60" t="str">
        <f t="shared" si="0"/>
        <v/>
      </c>
      <c r="E41" s="59" t="s">
        <v>307</v>
      </c>
      <c r="F41" s="91">
        <v>40724</v>
      </c>
      <c r="G41" s="62" t="s">
        <v>344</v>
      </c>
      <c r="H41" s="93" t="str">
        <f t="shared" si="1"/>
        <v/>
      </c>
      <c r="I41" s="62" t="s">
        <v>366</v>
      </c>
      <c r="J41" s="63">
        <v>234053</v>
      </c>
      <c r="K41" s="55">
        <v>0.1</v>
      </c>
      <c r="L41" s="63">
        <v>23406</v>
      </c>
      <c r="M41" s="64">
        <v>6</v>
      </c>
      <c r="N41" s="56"/>
      <c r="O41" s="57"/>
    </row>
    <row r="42" spans="2:15" s="37" customFormat="1" ht="21.75" customHeight="1" x14ac:dyDescent="0.2">
      <c r="B42" s="48">
        <f t="shared" si="2"/>
        <v>26</v>
      </c>
      <c r="C42" s="65"/>
      <c r="D42" s="60" t="str">
        <f t="shared" si="0"/>
        <v/>
      </c>
      <c r="E42" s="59" t="s">
        <v>308</v>
      </c>
      <c r="F42" s="91">
        <v>40729</v>
      </c>
      <c r="G42" s="62" t="s">
        <v>339</v>
      </c>
      <c r="H42" s="93" t="str">
        <f t="shared" si="1"/>
        <v/>
      </c>
      <c r="I42" s="62" t="s">
        <v>371</v>
      </c>
      <c r="J42" s="63">
        <v>2680000</v>
      </c>
      <c r="K42" s="55">
        <v>0.1</v>
      </c>
      <c r="L42" s="63">
        <v>268000</v>
      </c>
      <c r="M42" s="64">
        <v>7</v>
      </c>
      <c r="N42" s="56"/>
      <c r="O42" s="57"/>
    </row>
    <row r="43" spans="2:15" s="37" customFormat="1" ht="21.75" customHeight="1" x14ac:dyDescent="0.2">
      <c r="B43" s="48">
        <f t="shared" si="2"/>
        <v>27</v>
      </c>
      <c r="C43" s="65"/>
      <c r="D43" s="60" t="str">
        <f t="shared" si="0"/>
        <v/>
      </c>
      <c r="E43" s="59" t="s">
        <v>309</v>
      </c>
      <c r="F43" s="91">
        <v>40738</v>
      </c>
      <c r="G43" s="62" t="s">
        <v>347</v>
      </c>
      <c r="H43" s="93" t="str">
        <f t="shared" si="1"/>
        <v/>
      </c>
      <c r="I43" s="62" t="s">
        <v>372</v>
      </c>
      <c r="J43" s="63">
        <v>1090909</v>
      </c>
      <c r="K43" s="55">
        <v>0.1</v>
      </c>
      <c r="L43" s="63">
        <v>109091</v>
      </c>
      <c r="M43" s="64">
        <v>7</v>
      </c>
      <c r="N43" s="56"/>
      <c r="O43" s="57"/>
    </row>
    <row r="44" spans="2:15" s="37" customFormat="1" ht="21.75" customHeight="1" x14ac:dyDescent="0.2">
      <c r="B44" s="48">
        <f t="shared" si="2"/>
        <v>28</v>
      </c>
      <c r="C44" s="65"/>
      <c r="D44" s="60" t="str">
        <f t="shared" si="0"/>
        <v/>
      </c>
      <c r="E44" s="59" t="s">
        <v>310</v>
      </c>
      <c r="F44" s="91">
        <v>40742</v>
      </c>
      <c r="G44" s="62" t="s">
        <v>341</v>
      </c>
      <c r="H44" s="93" t="str">
        <f t="shared" si="1"/>
        <v/>
      </c>
      <c r="I44" s="62" t="s">
        <v>363</v>
      </c>
      <c r="J44" s="63">
        <v>1093440</v>
      </c>
      <c r="K44" s="55">
        <v>0.1</v>
      </c>
      <c r="L44" s="63">
        <v>109344</v>
      </c>
      <c r="M44" s="64">
        <v>7</v>
      </c>
      <c r="N44" s="56"/>
      <c r="O44" s="57"/>
    </row>
    <row r="45" spans="2:15" s="37" customFormat="1" ht="21.75" customHeight="1" x14ac:dyDescent="0.2">
      <c r="B45" s="48">
        <f t="shared" si="2"/>
        <v>29</v>
      </c>
      <c r="C45" s="65"/>
      <c r="D45" s="60" t="str">
        <f t="shared" si="0"/>
        <v/>
      </c>
      <c r="E45" s="59" t="s">
        <v>311</v>
      </c>
      <c r="F45" s="91">
        <v>40755</v>
      </c>
      <c r="G45" s="62" t="s">
        <v>348</v>
      </c>
      <c r="H45" s="93" t="str">
        <f t="shared" si="1"/>
        <v/>
      </c>
      <c r="I45" s="62" t="s">
        <v>373</v>
      </c>
      <c r="J45" s="63">
        <v>455629</v>
      </c>
      <c r="K45" s="55">
        <v>0.1</v>
      </c>
      <c r="L45" s="63">
        <v>44378</v>
      </c>
      <c r="M45" s="64">
        <v>7</v>
      </c>
      <c r="N45" s="56"/>
      <c r="O45" s="57"/>
    </row>
    <row r="46" spans="2:15" s="37" customFormat="1" ht="21.75" customHeight="1" x14ac:dyDescent="0.2">
      <c r="B46" s="48">
        <f t="shared" si="2"/>
        <v>30</v>
      </c>
      <c r="C46" s="65"/>
      <c r="D46" s="60" t="str">
        <f t="shared" si="0"/>
        <v/>
      </c>
      <c r="E46" s="59" t="s">
        <v>312</v>
      </c>
      <c r="F46" s="91">
        <v>40758</v>
      </c>
      <c r="G46" s="62" t="s">
        <v>348</v>
      </c>
      <c r="H46" s="93" t="str">
        <f t="shared" si="1"/>
        <v/>
      </c>
      <c r="I46" s="62" t="s">
        <v>373</v>
      </c>
      <c r="J46" s="63">
        <v>384545</v>
      </c>
      <c r="K46" s="55">
        <v>0.1</v>
      </c>
      <c r="L46" s="63">
        <v>37455</v>
      </c>
      <c r="M46" s="64">
        <v>8</v>
      </c>
      <c r="N46" s="56"/>
      <c r="O46" s="57"/>
    </row>
    <row r="47" spans="2:15" s="37" customFormat="1" ht="21.75" customHeight="1" x14ac:dyDescent="0.2">
      <c r="B47" s="48">
        <f t="shared" si="2"/>
        <v>31</v>
      </c>
      <c r="C47" s="65"/>
      <c r="D47" s="60" t="str">
        <f t="shared" si="0"/>
        <v/>
      </c>
      <c r="E47" s="59" t="s">
        <v>313</v>
      </c>
      <c r="F47" s="91">
        <v>40758</v>
      </c>
      <c r="G47" s="62" t="s">
        <v>339</v>
      </c>
      <c r="H47" s="93" t="str">
        <f t="shared" si="1"/>
        <v/>
      </c>
      <c r="I47" s="62" t="s">
        <v>370</v>
      </c>
      <c r="J47" s="63">
        <v>1600000</v>
      </c>
      <c r="K47" s="55">
        <v>0.1</v>
      </c>
      <c r="L47" s="63">
        <v>160000</v>
      </c>
      <c r="M47" s="64">
        <v>8</v>
      </c>
      <c r="N47" s="56"/>
      <c r="O47" s="57"/>
    </row>
    <row r="48" spans="2:15" s="37" customFormat="1" ht="21.75" customHeight="1" x14ac:dyDescent="0.2">
      <c r="B48" s="48">
        <f t="shared" si="2"/>
        <v>32</v>
      </c>
      <c r="C48" s="65"/>
      <c r="D48" s="60" t="str">
        <f t="shared" si="0"/>
        <v/>
      </c>
      <c r="E48" s="59" t="s">
        <v>314</v>
      </c>
      <c r="F48" s="91">
        <v>40762</v>
      </c>
      <c r="G48" s="62" t="s">
        <v>348</v>
      </c>
      <c r="H48" s="93" t="str">
        <f t="shared" si="1"/>
        <v/>
      </c>
      <c r="I48" s="62" t="s">
        <v>373</v>
      </c>
      <c r="J48" s="63">
        <v>455629</v>
      </c>
      <c r="K48" s="55">
        <v>0.1</v>
      </c>
      <c r="L48" s="63">
        <v>44378</v>
      </c>
      <c r="M48" s="64">
        <v>8</v>
      </c>
      <c r="N48" s="56"/>
      <c r="O48" s="57"/>
    </row>
    <row r="49" spans="2:15" s="37" customFormat="1" ht="21.75" customHeight="1" x14ac:dyDescent="0.2">
      <c r="B49" s="48" t="str">
        <f t="shared" si="2"/>
        <v/>
      </c>
      <c r="C49" s="65"/>
      <c r="D49" s="60" t="str">
        <f t="shared" si="0"/>
        <v/>
      </c>
      <c r="E49" s="59" t="s">
        <v>315</v>
      </c>
      <c r="F49" s="91">
        <v>40766</v>
      </c>
      <c r="G49" s="62"/>
      <c r="H49" s="93" t="str">
        <f t="shared" si="1"/>
        <v/>
      </c>
      <c r="I49" s="62" t="s">
        <v>89</v>
      </c>
      <c r="J49" s="63">
        <v>9091</v>
      </c>
      <c r="K49" s="55">
        <v>0.1</v>
      </c>
      <c r="L49" s="63">
        <v>909</v>
      </c>
      <c r="M49" s="64">
        <v>8</v>
      </c>
      <c r="N49" s="56"/>
      <c r="O49" s="57"/>
    </row>
    <row r="50" spans="2:15" s="37" customFormat="1" ht="21.75" customHeight="1" x14ac:dyDescent="0.2">
      <c r="B50" s="48">
        <f t="shared" si="2"/>
        <v>34</v>
      </c>
      <c r="C50" s="65"/>
      <c r="D50" s="60" t="str">
        <f t="shared" si="0"/>
        <v/>
      </c>
      <c r="E50" s="59" t="s">
        <v>316</v>
      </c>
      <c r="F50" s="91">
        <v>40772</v>
      </c>
      <c r="G50" s="62" t="s">
        <v>339</v>
      </c>
      <c r="H50" s="93" t="str">
        <f t="shared" si="1"/>
        <v/>
      </c>
      <c r="I50" s="62" t="s">
        <v>362</v>
      </c>
      <c r="J50" s="63">
        <v>1360000</v>
      </c>
      <c r="K50" s="55">
        <v>0.1</v>
      </c>
      <c r="L50" s="63">
        <v>136000</v>
      </c>
      <c r="M50" s="64">
        <v>8</v>
      </c>
      <c r="N50" s="56"/>
      <c r="O50" s="57"/>
    </row>
    <row r="51" spans="2:15" s="37" customFormat="1" ht="21.75" customHeight="1" x14ac:dyDescent="0.2">
      <c r="B51" s="48">
        <f t="shared" si="2"/>
        <v>35</v>
      </c>
      <c r="C51" s="65"/>
      <c r="D51" s="60" t="str">
        <f t="shared" si="0"/>
        <v/>
      </c>
      <c r="E51" s="59" t="s">
        <v>317</v>
      </c>
      <c r="F51" s="91">
        <v>40775</v>
      </c>
      <c r="G51" s="62" t="s">
        <v>341</v>
      </c>
      <c r="H51" s="93" t="str">
        <f t="shared" si="1"/>
        <v/>
      </c>
      <c r="I51" s="62" t="s">
        <v>363</v>
      </c>
      <c r="J51" s="63">
        <v>569500</v>
      </c>
      <c r="K51" s="55">
        <v>0.1</v>
      </c>
      <c r="L51" s="63">
        <v>56950</v>
      </c>
      <c r="M51" s="64">
        <v>8</v>
      </c>
      <c r="N51" s="56"/>
      <c r="O51" s="57"/>
    </row>
    <row r="52" spans="2:15" s="37" customFormat="1" ht="21.75" customHeight="1" x14ac:dyDescent="0.2">
      <c r="B52" s="48">
        <f t="shared" si="2"/>
        <v>36</v>
      </c>
      <c r="C52" s="65"/>
      <c r="D52" s="60" t="str">
        <f t="shared" si="0"/>
        <v/>
      </c>
      <c r="E52" s="59" t="s">
        <v>318</v>
      </c>
      <c r="F52" s="91">
        <v>40775</v>
      </c>
      <c r="G52" s="62" t="s">
        <v>345</v>
      </c>
      <c r="H52" s="93" t="str">
        <f t="shared" si="1"/>
        <v/>
      </c>
      <c r="I52" s="62" t="s">
        <v>366</v>
      </c>
      <c r="J52" s="63">
        <v>752211</v>
      </c>
      <c r="K52" s="55">
        <v>0.1</v>
      </c>
      <c r="L52" s="63">
        <v>75221</v>
      </c>
      <c r="M52" s="64">
        <v>8</v>
      </c>
      <c r="N52" s="56"/>
      <c r="O52" s="57"/>
    </row>
    <row r="53" spans="2:15" s="37" customFormat="1" ht="21.75" customHeight="1" x14ac:dyDescent="0.2">
      <c r="B53" s="48">
        <f t="shared" si="2"/>
        <v>37</v>
      </c>
      <c r="C53" s="65"/>
      <c r="D53" s="60" t="str">
        <f t="shared" si="0"/>
        <v/>
      </c>
      <c r="E53" s="59" t="s">
        <v>319</v>
      </c>
      <c r="F53" s="91">
        <v>40799</v>
      </c>
      <c r="G53" s="62" t="s">
        <v>349</v>
      </c>
      <c r="H53" s="93" t="str">
        <f t="shared" si="1"/>
        <v/>
      </c>
      <c r="I53" s="62" t="s">
        <v>374</v>
      </c>
      <c r="J53" s="63">
        <v>6089091</v>
      </c>
      <c r="K53" s="55">
        <v>0.1</v>
      </c>
      <c r="L53" s="63">
        <v>608909</v>
      </c>
      <c r="M53" s="64">
        <v>9</v>
      </c>
      <c r="N53" s="56"/>
      <c r="O53" s="57"/>
    </row>
    <row r="54" spans="2:15" s="37" customFormat="1" ht="21.75" customHeight="1" x14ac:dyDescent="0.2">
      <c r="B54" s="48" t="str">
        <f t="shared" si="2"/>
        <v/>
      </c>
      <c r="C54" s="65"/>
      <c r="D54" s="60" t="str">
        <f t="shared" si="0"/>
        <v/>
      </c>
      <c r="E54" s="59" t="s">
        <v>315</v>
      </c>
      <c r="F54" s="91">
        <v>40802</v>
      </c>
      <c r="G54" s="62"/>
      <c r="H54" s="93" t="str">
        <f t="shared" si="1"/>
        <v/>
      </c>
      <c r="I54" s="62" t="s">
        <v>375</v>
      </c>
      <c r="J54" s="63">
        <v>9091</v>
      </c>
      <c r="K54" s="55">
        <v>0.1</v>
      </c>
      <c r="L54" s="63">
        <v>909</v>
      </c>
      <c r="M54" s="64">
        <v>9</v>
      </c>
      <c r="N54" s="56"/>
      <c r="O54" s="57"/>
    </row>
    <row r="55" spans="2:15" s="37" customFormat="1" ht="21.75" customHeight="1" x14ac:dyDescent="0.2">
      <c r="B55" s="48" t="str">
        <f t="shared" si="2"/>
        <v/>
      </c>
      <c r="C55" s="65"/>
      <c r="D55" s="60" t="str">
        <f t="shared" si="0"/>
        <v/>
      </c>
      <c r="E55" s="59" t="s">
        <v>315</v>
      </c>
      <c r="F55" s="91">
        <v>40802</v>
      </c>
      <c r="G55" s="62"/>
      <c r="H55" s="93" t="str">
        <f t="shared" si="1"/>
        <v/>
      </c>
      <c r="I55" s="62" t="s">
        <v>89</v>
      </c>
      <c r="J55" s="63">
        <v>9091</v>
      </c>
      <c r="K55" s="55">
        <v>0.1</v>
      </c>
      <c r="L55" s="63">
        <v>909</v>
      </c>
      <c r="M55" s="64">
        <v>9</v>
      </c>
      <c r="N55" s="56"/>
      <c r="O55" s="57"/>
    </row>
    <row r="56" spans="2:15" s="37" customFormat="1" ht="21.75" customHeight="1" x14ac:dyDescent="0.2">
      <c r="B56" s="48">
        <f t="shared" si="2"/>
        <v>40</v>
      </c>
      <c r="C56" s="65"/>
      <c r="D56" s="60" t="str">
        <f t="shared" si="0"/>
        <v/>
      </c>
      <c r="E56" s="59" t="s">
        <v>320</v>
      </c>
      <c r="F56" s="91">
        <v>40803</v>
      </c>
      <c r="G56" s="62" t="s">
        <v>341</v>
      </c>
      <c r="H56" s="93" t="str">
        <f t="shared" si="1"/>
        <v/>
      </c>
      <c r="I56" s="62" t="s">
        <v>363</v>
      </c>
      <c r="J56" s="63">
        <v>250580</v>
      </c>
      <c r="K56" s="55">
        <v>0.1</v>
      </c>
      <c r="L56" s="63">
        <v>25058</v>
      </c>
      <c r="M56" s="64">
        <v>9</v>
      </c>
      <c r="N56" s="56"/>
      <c r="O56" s="57"/>
    </row>
    <row r="57" spans="2:15" s="37" customFormat="1" ht="21.75" customHeight="1" x14ac:dyDescent="0.2">
      <c r="B57" s="48">
        <f t="shared" si="2"/>
        <v>41</v>
      </c>
      <c r="C57" s="65"/>
      <c r="D57" s="60" t="str">
        <f t="shared" si="0"/>
        <v/>
      </c>
      <c r="E57" s="59" t="s">
        <v>321</v>
      </c>
      <c r="F57" s="91">
        <v>40805</v>
      </c>
      <c r="G57" s="62" t="s">
        <v>350</v>
      </c>
      <c r="H57" s="93" t="str">
        <f t="shared" si="1"/>
        <v/>
      </c>
      <c r="I57" s="62" t="s">
        <v>376</v>
      </c>
      <c r="J57" s="63">
        <v>2640000</v>
      </c>
      <c r="K57" s="55">
        <v>0.1</v>
      </c>
      <c r="L57" s="63">
        <v>264000</v>
      </c>
      <c r="M57" s="64">
        <v>9</v>
      </c>
      <c r="N57" s="56"/>
      <c r="O57" s="57"/>
    </row>
    <row r="58" spans="2:15" s="37" customFormat="1" ht="21.75" customHeight="1" x14ac:dyDescent="0.2">
      <c r="B58" s="48">
        <f t="shared" si="2"/>
        <v>42</v>
      </c>
      <c r="C58" s="65"/>
      <c r="D58" s="60" t="str">
        <f t="shared" si="0"/>
        <v/>
      </c>
      <c r="E58" s="59" t="s">
        <v>322</v>
      </c>
      <c r="F58" s="91">
        <v>40807</v>
      </c>
      <c r="G58" s="62" t="s">
        <v>345</v>
      </c>
      <c r="H58" s="93" t="str">
        <f t="shared" si="1"/>
        <v/>
      </c>
      <c r="I58" s="62" t="s">
        <v>366</v>
      </c>
      <c r="J58" s="63">
        <v>642847</v>
      </c>
      <c r="K58" s="55">
        <v>0.1</v>
      </c>
      <c r="L58" s="63">
        <v>64285</v>
      </c>
      <c r="M58" s="64">
        <v>9</v>
      </c>
      <c r="N58" s="56"/>
      <c r="O58" s="57"/>
    </row>
    <row r="59" spans="2:15" s="37" customFormat="1" ht="21.75" customHeight="1" x14ac:dyDescent="0.2">
      <c r="B59" s="48">
        <f t="shared" si="2"/>
        <v>43</v>
      </c>
      <c r="C59" s="65"/>
      <c r="D59" s="60" t="str">
        <f t="shared" si="0"/>
        <v/>
      </c>
      <c r="E59" s="59" t="s">
        <v>323</v>
      </c>
      <c r="F59" s="91">
        <v>40816</v>
      </c>
      <c r="G59" s="62" t="s">
        <v>339</v>
      </c>
      <c r="H59" s="93" t="str">
        <f t="shared" si="1"/>
        <v/>
      </c>
      <c r="I59" s="62" t="s">
        <v>377</v>
      </c>
      <c r="J59" s="63">
        <v>1160000</v>
      </c>
      <c r="K59" s="55">
        <v>0.1</v>
      </c>
      <c r="L59" s="63">
        <v>116000</v>
      </c>
      <c r="M59" s="64">
        <v>9</v>
      </c>
      <c r="N59" s="56"/>
      <c r="O59" s="57"/>
    </row>
    <row r="60" spans="2:15" s="37" customFormat="1" ht="21.75" customHeight="1" x14ac:dyDescent="0.2">
      <c r="B60" s="48" t="str">
        <f t="shared" si="2"/>
        <v/>
      </c>
      <c r="C60" s="65"/>
      <c r="D60" s="60" t="str">
        <f t="shared" si="0"/>
        <v/>
      </c>
      <c r="E60" s="59" t="s">
        <v>315</v>
      </c>
      <c r="F60" s="91">
        <v>40816</v>
      </c>
      <c r="G60" s="62"/>
      <c r="H60" s="93" t="str">
        <f t="shared" si="1"/>
        <v/>
      </c>
      <c r="I60" s="62" t="s">
        <v>375</v>
      </c>
      <c r="J60" s="63">
        <v>16399</v>
      </c>
      <c r="K60" s="55">
        <v>0.1</v>
      </c>
      <c r="L60" s="63">
        <v>1640</v>
      </c>
      <c r="M60" s="64">
        <v>9</v>
      </c>
      <c r="N60" s="56"/>
      <c r="O60" s="57"/>
    </row>
    <row r="61" spans="2:15" s="37" customFormat="1" ht="21.75" customHeight="1" x14ac:dyDescent="0.2">
      <c r="B61" s="48">
        <f t="shared" si="2"/>
        <v>45</v>
      </c>
      <c r="C61" s="65"/>
      <c r="D61" s="60" t="str">
        <f t="shared" si="0"/>
        <v/>
      </c>
      <c r="E61" s="59" t="s">
        <v>324</v>
      </c>
      <c r="F61" s="91">
        <v>40819</v>
      </c>
      <c r="G61" s="62" t="s">
        <v>339</v>
      </c>
      <c r="H61" s="93" t="str">
        <f t="shared" si="1"/>
        <v/>
      </c>
      <c r="I61" s="62" t="s">
        <v>370</v>
      </c>
      <c r="J61" s="63">
        <v>1600000</v>
      </c>
      <c r="K61" s="55">
        <v>0.1</v>
      </c>
      <c r="L61" s="63">
        <v>160000</v>
      </c>
      <c r="M61" s="64">
        <v>10</v>
      </c>
      <c r="N61" s="56"/>
      <c r="O61" s="57"/>
    </row>
    <row r="62" spans="2:15" s="37" customFormat="1" ht="21.75" customHeight="1" x14ac:dyDescent="0.2">
      <c r="B62" s="48" t="str">
        <f t="shared" si="2"/>
        <v/>
      </c>
      <c r="C62" s="65"/>
      <c r="D62" s="60" t="str">
        <f t="shared" si="0"/>
        <v/>
      </c>
      <c r="E62" s="59" t="s">
        <v>315</v>
      </c>
      <c r="F62" s="91">
        <v>40835</v>
      </c>
      <c r="G62" s="62"/>
      <c r="H62" s="93" t="str">
        <f t="shared" si="1"/>
        <v/>
      </c>
      <c r="I62" s="62" t="s">
        <v>375</v>
      </c>
      <c r="J62" s="63">
        <v>9091</v>
      </c>
      <c r="K62" s="55">
        <v>0.1</v>
      </c>
      <c r="L62" s="63">
        <v>909</v>
      </c>
      <c r="M62" s="64">
        <v>10</v>
      </c>
      <c r="N62" s="56"/>
      <c r="O62" s="57"/>
    </row>
    <row r="63" spans="2:15" s="37" customFormat="1" ht="21.75" customHeight="1" x14ac:dyDescent="0.2">
      <c r="B63" s="48" t="str">
        <f t="shared" si="2"/>
        <v/>
      </c>
      <c r="C63" s="65"/>
      <c r="D63" s="60" t="str">
        <f t="shared" si="0"/>
        <v/>
      </c>
      <c r="E63" s="59" t="s">
        <v>315</v>
      </c>
      <c r="F63" s="91">
        <v>40835</v>
      </c>
      <c r="G63" s="62"/>
      <c r="H63" s="93" t="str">
        <f t="shared" si="1"/>
        <v/>
      </c>
      <c r="I63" s="62" t="s">
        <v>89</v>
      </c>
      <c r="J63" s="63">
        <v>9091</v>
      </c>
      <c r="K63" s="55">
        <v>0.1</v>
      </c>
      <c r="L63" s="63">
        <v>909</v>
      </c>
      <c r="M63" s="64">
        <v>10</v>
      </c>
      <c r="N63" s="56"/>
      <c r="O63" s="57"/>
    </row>
    <row r="64" spans="2:15" s="37" customFormat="1" ht="21.75" customHeight="1" x14ac:dyDescent="0.2">
      <c r="B64" s="48">
        <f t="shared" si="2"/>
        <v>48</v>
      </c>
      <c r="C64" s="65"/>
      <c r="D64" s="60" t="str">
        <f t="shared" si="0"/>
        <v/>
      </c>
      <c r="E64" s="59" t="s">
        <v>325</v>
      </c>
      <c r="F64" s="91">
        <v>40835</v>
      </c>
      <c r="G64" s="62" t="s">
        <v>339</v>
      </c>
      <c r="H64" s="93" t="str">
        <f t="shared" si="1"/>
        <v/>
      </c>
      <c r="I64" s="62" t="s">
        <v>378</v>
      </c>
      <c r="J64" s="63">
        <v>1280000</v>
      </c>
      <c r="K64" s="55">
        <v>0.1</v>
      </c>
      <c r="L64" s="63">
        <v>128000</v>
      </c>
      <c r="M64" s="64">
        <v>10</v>
      </c>
      <c r="N64" s="56"/>
      <c r="O64" s="57"/>
    </row>
    <row r="65" spans="2:15" s="37" customFormat="1" ht="21.75" customHeight="1" x14ac:dyDescent="0.2">
      <c r="B65" s="48">
        <f t="shared" si="2"/>
        <v>49</v>
      </c>
      <c r="C65" s="65"/>
      <c r="D65" s="60" t="str">
        <f t="shared" si="0"/>
        <v/>
      </c>
      <c r="E65" s="59" t="s">
        <v>326</v>
      </c>
      <c r="F65" s="91">
        <v>40836</v>
      </c>
      <c r="G65" s="62" t="s">
        <v>339</v>
      </c>
      <c r="H65" s="93" t="str">
        <f t="shared" si="1"/>
        <v/>
      </c>
      <c r="I65" s="62" t="s">
        <v>379</v>
      </c>
      <c r="J65" s="63">
        <v>2740000</v>
      </c>
      <c r="K65" s="55">
        <v>0.1</v>
      </c>
      <c r="L65" s="63">
        <v>274000</v>
      </c>
      <c r="M65" s="64">
        <v>10</v>
      </c>
      <c r="N65" s="56"/>
      <c r="O65" s="57"/>
    </row>
    <row r="66" spans="2:15" s="37" customFormat="1" ht="21.75" customHeight="1" x14ac:dyDescent="0.2">
      <c r="B66" s="48">
        <f t="shared" si="2"/>
        <v>50</v>
      </c>
      <c r="C66" s="65"/>
      <c r="D66" s="60" t="str">
        <f t="shared" si="0"/>
        <v/>
      </c>
      <c r="E66" s="59" t="s">
        <v>327</v>
      </c>
      <c r="F66" s="91">
        <v>40845</v>
      </c>
      <c r="G66" s="62" t="s">
        <v>339</v>
      </c>
      <c r="H66" s="93" t="str">
        <f t="shared" si="1"/>
        <v/>
      </c>
      <c r="I66" s="62" t="s">
        <v>380</v>
      </c>
      <c r="J66" s="63">
        <v>2960000</v>
      </c>
      <c r="K66" s="55">
        <v>0.1</v>
      </c>
      <c r="L66" s="63">
        <v>296000</v>
      </c>
      <c r="M66" s="64">
        <v>10</v>
      </c>
      <c r="N66" s="56"/>
      <c r="O66" s="57"/>
    </row>
    <row r="67" spans="2:15" s="37" customFormat="1" ht="21.75" customHeight="1" x14ac:dyDescent="0.2">
      <c r="B67" s="48">
        <f t="shared" si="2"/>
        <v>51</v>
      </c>
      <c r="C67" s="65"/>
      <c r="D67" s="60" t="str">
        <f t="shared" si="0"/>
        <v/>
      </c>
      <c r="E67" s="59" t="s">
        <v>328</v>
      </c>
      <c r="F67" s="91">
        <v>40850</v>
      </c>
      <c r="G67" s="62" t="s">
        <v>344</v>
      </c>
      <c r="H67" s="93" t="str">
        <f t="shared" si="1"/>
        <v/>
      </c>
      <c r="I67" s="62" t="s">
        <v>366</v>
      </c>
      <c r="J67" s="63">
        <v>803075</v>
      </c>
      <c r="K67" s="55">
        <v>0.1</v>
      </c>
      <c r="L67" s="63">
        <v>80308</v>
      </c>
      <c r="M67" s="64">
        <v>11</v>
      </c>
      <c r="N67" s="56"/>
      <c r="O67" s="57"/>
    </row>
    <row r="68" spans="2:15" s="37" customFormat="1" ht="21.75" customHeight="1" x14ac:dyDescent="0.2">
      <c r="B68" s="48">
        <f t="shared" si="2"/>
        <v>52</v>
      </c>
      <c r="C68" s="65"/>
      <c r="D68" s="60" t="str">
        <f t="shared" si="0"/>
        <v/>
      </c>
      <c r="E68" s="59" t="s">
        <v>329</v>
      </c>
      <c r="F68" s="91">
        <v>40858</v>
      </c>
      <c r="G68" s="62" t="s">
        <v>341</v>
      </c>
      <c r="H68" s="93" t="str">
        <f t="shared" si="1"/>
        <v/>
      </c>
      <c r="I68" s="62" t="s">
        <v>363</v>
      </c>
      <c r="J68" s="63">
        <v>683400</v>
      </c>
      <c r="K68" s="55">
        <v>0.1</v>
      </c>
      <c r="L68" s="63">
        <v>68340</v>
      </c>
      <c r="M68" s="64">
        <v>11</v>
      </c>
      <c r="N68" s="56"/>
      <c r="O68" s="57"/>
    </row>
    <row r="69" spans="2:15" s="37" customFormat="1" ht="21.75" customHeight="1" x14ac:dyDescent="0.2">
      <c r="B69" s="48" t="str">
        <f t="shared" si="2"/>
        <v/>
      </c>
      <c r="C69" s="65"/>
      <c r="D69" s="60" t="str">
        <f t="shared" si="0"/>
        <v/>
      </c>
      <c r="E69" s="59" t="s">
        <v>315</v>
      </c>
      <c r="F69" s="91">
        <v>40868</v>
      </c>
      <c r="G69" s="62"/>
      <c r="H69" s="93" t="str">
        <f t="shared" si="1"/>
        <v/>
      </c>
      <c r="I69" s="62" t="s">
        <v>375</v>
      </c>
      <c r="J69" s="63">
        <v>9091</v>
      </c>
      <c r="K69" s="55">
        <v>0.1</v>
      </c>
      <c r="L69" s="63">
        <v>909</v>
      </c>
      <c r="M69" s="64">
        <v>11</v>
      </c>
      <c r="N69" s="56"/>
      <c r="O69" s="57"/>
    </row>
    <row r="70" spans="2:15" s="37" customFormat="1" ht="21.75" customHeight="1" x14ac:dyDescent="0.2">
      <c r="B70" s="48" t="str">
        <f t="shared" si="2"/>
        <v/>
      </c>
      <c r="C70" s="65"/>
      <c r="D70" s="60" t="str">
        <f t="shared" si="0"/>
        <v/>
      </c>
      <c r="E70" s="59" t="s">
        <v>315</v>
      </c>
      <c r="F70" s="91">
        <v>40868</v>
      </c>
      <c r="G70" s="62"/>
      <c r="H70" s="93" t="str">
        <f t="shared" si="1"/>
        <v/>
      </c>
      <c r="I70" s="62" t="s">
        <v>89</v>
      </c>
      <c r="J70" s="63">
        <v>9091</v>
      </c>
      <c r="K70" s="55">
        <v>0.1</v>
      </c>
      <c r="L70" s="63">
        <v>909</v>
      </c>
      <c r="M70" s="64">
        <v>11</v>
      </c>
      <c r="N70" s="56"/>
      <c r="O70" s="57"/>
    </row>
    <row r="71" spans="2:15" s="37" customFormat="1" ht="21.75" customHeight="1" x14ac:dyDescent="0.2">
      <c r="B71" s="48">
        <f t="shared" si="2"/>
        <v>55</v>
      </c>
      <c r="C71" s="65"/>
      <c r="D71" s="60" t="str">
        <f t="shared" si="0"/>
        <v/>
      </c>
      <c r="E71" s="59" t="s">
        <v>330</v>
      </c>
      <c r="F71" s="91">
        <v>40868</v>
      </c>
      <c r="G71" s="62" t="s">
        <v>339</v>
      </c>
      <c r="H71" s="93" t="str">
        <f t="shared" si="1"/>
        <v/>
      </c>
      <c r="I71" s="62" t="s">
        <v>362</v>
      </c>
      <c r="J71" s="63">
        <v>1360000</v>
      </c>
      <c r="K71" s="55">
        <v>0.1</v>
      </c>
      <c r="L71" s="63">
        <v>136000</v>
      </c>
      <c r="M71" s="64">
        <v>11</v>
      </c>
      <c r="N71" s="56"/>
      <c r="O71" s="57"/>
    </row>
    <row r="72" spans="2:15" s="37" customFormat="1" ht="21.75" customHeight="1" x14ac:dyDescent="0.2">
      <c r="B72" s="48">
        <f t="shared" si="2"/>
        <v>56</v>
      </c>
      <c r="C72" s="65"/>
      <c r="D72" s="60" t="str">
        <f t="shared" si="0"/>
        <v/>
      </c>
      <c r="E72" s="59" t="s">
        <v>331</v>
      </c>
      <c r="F72" s="91">
        <v>40871</v>
      </c>
      <c r="G72" s="62" t="s">
        <v>339</v>
      </c>
      <c r="H72" s="93" t="str">
        <f t="shared" si="1"/>
        <v/>
      </c>
      <c r="I72" s="62" t="s">
        <v>381</v>
      </c>
      <c r="J72" s="63">
        <v>1300000</v>
      </c>
      <c r="K72" s="55">
        <v>0.1</v>
      </c>
      <c r="L72" s="63">
        <v>130000</v>
      </c>
      <c r="M72" s="64">
        <v>11</v>
      </c>
      <c r="N72" s="56"/>
      <c r="O72" s="57"/>
    </row>
    <row r="73" spans="2:15" s="37" customFormat="1" ht="21.75" customHeight="1" x14ac:dyDescent="0.2">
      <c r="B73" s="48">
        <f t="shared" si="2"/>
        <v>57</v>
      </c>
      <c r="C73" s="65"/>
      <c r="D73" s="60" t="str">
        <f t="shared" si="0"/>
        <v/>
      </c>
      <c r="E73" s="59" t="s">
        <v>332</v>
      </c>
      <c r="F73" s="91">
        <v>40889</v>
      </c>
      <c r="G73" s="62" t="s">
        <v>339</v>
      </c>
      <c r="H73" s="93" t="str">
        <f t="shared" si="1"/>
        <v/>
      </c>
      <c r="I73" s="62" t="s">
        <v>381</v>
      </c>
      <c r="J73" s="63">
        <v>1300000</v>
      </c>
      <c r="K73" s="55">
        <v>0.1</v>
      </c>
      <c r="L73" s="63">
        <v>130000</v>
      </c>
      <c r="M73" s="64">
        <v>12</v>
      </c>
      <c r="N73" s="56"/>
      <c r="O73" s="57"/>
    </row>
    <row r="74" spans="2:15" s="37" customFormat="1" ht="21.75" customHeight="1" x14ac:dyDescent="0.2">
      <c r="B74" s="48">
        <f t="shared" si="2"/>
        <v>58</v>
      </c>
      <c r="C74" s="65"/>
      <c r="D74" s="60" t="str">
        <f t="shared" si="0"/>
        <v/>
      </c>
      <c r="E74" s="59" t="s">
        <v>333</v>
      </c>
      <c r="F74" s="91">
        <v>40896</v>
      </c>
      <c r="G74" s="62" t="s">
        <v>341</v>
      </c>
      <c r="H74" s="93" t="str">
        <f t="shared" si="1"/>
        <v/>
      </c>
      <c r="I74" s="62" t="s">
        <v>363</v>
      </c>
      <c r="J74" s="63">
        <v>318920</v>
      </c>
      <c r="K74" s="55">
        <v>0.1</v>
      </c>
      <c r="L74" s="63">
        <v>31892</v>
      </c>
      <c r="M74" s="64">
        <v>12</v>
      </c>
      <c r="N74" s="56"/>
      <c r="O74" s="57"/>
    </row>
    <row r="75" spans="2:15" s="37" customFormat="1" ht="21.75" customHeight="1" x14ac:dyDescent="0.2">
      <c r="B75" s="48">
        <f t="shared" si="2"/>
        <v>59</v>
      </c>
      <c r="C75" s="65"/>
      <c r="D75" s="60" t="str">
        <f t="shared" si="0"/>
        <v/>
      </c>
      <c r="E75" s="59" t="s">
        <v>382</v>
      </c>
      <c r="F75" s="91">
        <v>40710</v>
      </c>
      <c r="G75" s="62" t="s">
        <v>383</v>
      </c>
      <c r="H75" s="93" t="str">
        <f t="shared" si="1"/>
        <v/>
      </c>
      <c r="I75" s="62" t="s">
        <v>384</v>
      </c>
      <c r="J75" s="63">
        <v>320000000</v>
      </c>
      <c r="K75" s="55">
        <v>0.1</v>
      </c>
      <c r="L75" s="63">
        <v>32000000</v>
      </c>
      <c r="M75" s="64">
        <v>6</v>
      </c>
      <c r="N75" s="56"/>
      <c r="O75" s="57"/>
    </row>
    <row r="76" spans="2:15" s="37" customFormat="1" ht="21.75" customHeight="1" x14ac:dyDescent="0.2">
      <c r="B76" s="48">
        <f t="shared" si="2"/>
        <v>60</v>
      </c>
      <c r="C76" s="65"/>
      <c r="D76" s="60" t="str">
        <f t="shared" si="0"/>
        <v/>
      </c>
      <c r="E76" s="59" t="s">
        <v>389</v>
      </c>
      <c r="F76" s="91">
        <v>40644</v>
      </c>
      <c r="G76" s="62" t="s">
        <v>385</v>
      </c>
      <c r="H76" s="93" t="str">
        <f t="shared" si="1"/>
        <v/>
      </c>
      <c r="I76" s="62" t="s">
        <v>397</v>
      </c>
      <c r="J76" s="63">
        <v>1175000</v>
      </c>
      <c r="K76" s="55">
        <v>0.1</v>
      </c>
      <c r="L76" s="63">
        <v>117500</v>
      </c>
      <c r="M76" s="64">
        <v>4</v>
      </c>
      <c r="N76" s="56"/>
      <c r="O76" s="57"/>
    </row>
    <row r="77" spans="2:15" s="37" customFormat="1" ht="21.75" customHeight="1" x14ac:dyDescent="0.2">
      <c r="B77" s="48">
        <f t="shared" si="2"/>
        <v>61</v>
      </c>
      <c r="C77" s="65"/>
      <c r="D77" s="60" t="str">
        <f t="shared" si="0"/>
        <v/>
      </c>
      <c r="E77" s="59" t="s">
        <v>390</v>
      </c>
      <c r="F77" s="91">
        <v>40644</v>
      </c>
      <c r="G77" s="62" t="s">
        <v>386</v>
      </c>
      <c r="H77" s="93" t="str">
        <f t="shared" si="1"/>
        <v/>
      </c>
      <c r="I77" s="62" t="s">
        <v>398</v>
      </c>
      <c r="J77" s="63">
        <v>2016000</v>
      </c>
      <c r="K77" s="55">
        <v>0.1</v>
      </c>
      <c r="L77" s="63">
        <v>201600</v>
      </c>
      <c r="M77" s="64">
        <v>4</v>
      </c>
      <c r="N77" s="56"/>
      <c r="O77" s="57"/>
    </row>
    <row r="78" spans="2:15" s="37" customFormat="1" ht="21.75" customHeight="1" x14ac:dyDescent="0.2">
      <c r="B78" s="48">
        <f t="shared" si="2"/>
        <v>62</v>
      </c>
      <c r="C78" s="65"/>
      <c r="D78" s="60" t="str">
        <f t="shared" si="0"/>
        <v/>
      </c>
      <c r="E78" s="59" t="s">
        <v>390</v>
      </c>
      <c r="F78" s="91">
        <v>40660</v>
      </c>
      <c r="G78" s="62" t="s">
        <v>387</v>
      </c>
      <c r="H78" s="93" t="str">
        <f t="shared" si="1"/>
        <v/>
      </c>
      <c r="I78" s="62" t="s">
        <v>399</v>
      </c>
      <c r="J78" s="63">
        <v>2510970</v>
      </c>
      <c r="K78" s="55">
        <v>0.1</v>
      </c>
      <c r="L78" s="63">
        <v>251097</v>
      </c>
      <c r="M78" s="64">
        <v>5</v>
      </c>
      <c r="N78" s="56"/>
      <c r="O78" s="57"/>
    </row>
    <row r="79" spans="2:15" s="37" customFormat="1" ht="21.75" customHeight="1" x14ac:dyDescent="0.2">
      <c r="B79" s="48">
        <f t="shared" si="2"/>
        <v>63</v>
      </c>
      <c r="C79" s="65"/>
      <c r="D79" s="60" t="str">
        <f t="shared" si="0"/>
        <v/>
      </c>
      <c r="E79" s="59" t="s">
        <v>391</v>
      </c>
      <c r="F79" s="91">
        <v>40682</v>
      </c>
      <c r="G79" s="62" t="s">
        <v>388</v>
      </c>
      <c r="H79" s="93" t="str">
        <f t="shared" si="1"/>
        <v/>
      </c>
      <c r="I79" s="62" t="s">
        <v>399</v>
      </c>
      <c r="J79" s="63">
        <v>1300000</v>
      </c>
      <c r="K79" s="55">
        <v>0.1</v>
      </c>
      <c r="L79" s="63">
        <v>130000</v>
      </c>
      <c r="M79" s="64">
        <v>5</v>
      </c>
      <c r="N79" s="56"/>
      <c r="O79" s="57"/>
    </row>
    <row r="80" spans="2:15" s="37" customFormat="1" ht="21.75" customHeight="1" x14ac:dyDescent="0.2">
      <c r="B80" s="48">
        <f t="shared" si="2"/>
        <v>64</v>
      </c>
      <c r="C80" s="65"/>
      <c r="D80" s="60" t="str">
        <f t="shared" si="0"/>
        <v/>
      </c>
      <c r="E80" s="59" t="s">
        <v>392</v>
      </c>
      <c r="F80" s="91">
        <v>40709</v>
      </c>
      <c r="G80" s="62" t="s">
        <v>385</v>
      </c>
      <c r="H80" s="93" t="str">
        <f t="shared" si="1"/>
        <v/>
      </c>
      <c r="I80" s="62" t="s">
        <v>397</v>
      </c>
      <c r="J80" s="63">
        <v>1175000</v>
      </c>
      <c r="K80" s="55">
        <v>0.1</v>
      </c>
      <c r="L80" s="63">
        <v>117500</v>
      </c>
      <c r="M80" s="64">
        <v>6</v>
      </c>
      <c r="N80" s="56"/>
      <c r="O80" s="57"/>
    </row>
    <row r="81" spans="2:15" s="37" customFormat="1" ht="21.75" customHeight="1" x14ac:dyDescent="0.2">
      <c r="B81" s="48">
        <f t="shared" si="2"/>
        <v>65</v>
      </c>
      <c r="C81" s="65"/>
      <c r="D81" s="60" t="str">
        <f t="shared" ref="D81:D122" si="3">IF(ISNA(VLOOKUP(G81,DSMV,3,0)),"",VLOOKUP(G81,DSMV,3,0))</f>
        <v/>
      </c>
      <c r="E81" s="59" t="s">
        <v>393</v>
      </c>
      <c r="F81" s="91">
        <v>40745</v>
      </c>
      <c r="G81" s="62" t="s">
        <v>385</v>
      </c>
      <c r="H81" s="93" t="str">
        <f t="shared" ref="H81:H122" si="4">IF(ISNA(VLOOKUP(G81,DSMV,2,0)),"",VLOOKUP(G81,DSMV,2,0))</f>
        <v/>
      </c>
      <c r="I81" s="62" t="s">
        <v>397</v>
      </c>
      <c r="J81" s="63">
        <v>1200000</v>
      </c>
      <c r="K81" s="55">
        <v>0.1</v>
      </c>
      <c r="L81" s="63">
        <v>120000</v>
      </c>
      <c r="M81" s="64">
        <v>7</v>
      </c>
      <c r="N81" s="56"/>
      <c r="O81" s="57"/>
    </row>
    <row r="82" spans="2:15" s="37" customFormat="1" ht="21.75" customHeight="1" x14ac:dyDescent="0.2">
      <c r="B82" s="48">
        <f t="shared" ref="B82:B122" si="5">IF(G82&lt;&gt;"",ROW()-16,"")</f>
        <v>66</v>
      </c>
      <c r="C82" s="65"/>
      <c r="D82" s="60" t="str">
        <f t="shared" si="3"/>
        <v/>
      </c>
      <c r="E82" s="59" t="s">
        <v>394</v>
      </c>
      <c r="F82" s="91">
        <v>40808</v>
      </c>
      <c r="G82" s="62" t="s">
        <v>385</v>
      </c>
      <c r="H82" s="93" t="str">
        <f t="shared" si="4"/>
        <v/>
      </c>
      <c r="I82" s="62" t="s">
        <v>397</v>
      </c>
      <c r="J82" s="63">
        <v>1250000</v>
      </c>
      <c r="K82" s="55">
        <v>0.1</v>
      </c>
      <c r="L82" s="63">
        <v>125000</v>
      </c>
      <c r="M82" s="64">
        <v>9</v>
      </c>
      <c r="N82" s="56"/>
      <c r="O82" s="57"/>
    </row>
    <row r="83" spans="2:15" s="37" customFormat="1" ht="21.75" customHeight="1" x14ac:dyDescent="0.2">
      <c r="B83" s="48">
        <f t="shared" ref="B83:B94" si="6">IF(G83&lt;&gt;"",ROW()-16,"")</f>
        <v>67</v>
      </c>
      <c r="C83" s="65"/>
      <c r="D83" s="60" t="str">
        <f t="shared" ref="D83:D103" si="7">IF(ISNA(VLOOKUP(G83,DSMV,3,0)),"",VLOOKUP(G83,DSMV,3,0))</f>
        <v/>
      </c>
      <c r="E83" s="59" t="s">
        <v>395</v>
      </c>
      <c r="F83" s="91">
        <v>40822</v>
      </c>
      <c r="G83" s="62" t="s">
        <v>386</v>
      </c>
      <c r="H83" s="93" t="str">
        <f t="shared" si="4"/>
        <v/>
      </c>
      <c r="I83" s="62" t="s">
        <v>398</v>
      </c>
      <c r="J83" s="63">
        <v>2016000</v>
      </c>
      <c r="K83" s="55">
        <v>0.1</v>
      </c>
      <c r="L83" s="63">
        <v>201600</v>
      </c>
      <c r="M83" s="64">
        <v>10</v>
      </c>
      <c r="N83" s="56"/>
      <c r="O83" s="57"/>
    </row>
    <row r="84" spans="2:15" s="37" customFormat="1" ht="21.75" customHeight="1" x14ac:dyDescent="0.2">
      <c r="B84" s="48">
        <f t="shared" si="6"/>
        <v>68</v>
      </c>
      <c r="C84" s="65"/>
      <c r="D84" s="60" t="str">
        <f t="shared" si="7"/>
        <v/>
      </c>
      <c r="E84" s="59" t="s">
        <v>396</v>
      </c>
      <c r="F84" s="91">
        <v>40847</v>
      </c>
      <c r="G84" s="62" t="s">
        <v>385</v>
      </c>
      <c r="H84" s="93" t="str">
        <f t="shared" si="4"/>
        <v/>
      </c>
      <c r="I84" s="62" t="s">
        <v>397</v>
      </c>
      <c r="J84" s="63">
        <v>2500000</v>
      </c>
      <c r="K84" s="55">
        <v>0.1</v>
      </c>
      <c r="L84" s="63">
        <v>250000</v>
      </c>
      <c r="M84" s="64">
        <v>10</v>
      </c>
      <c r="N84" s="56"/>
      <c r="O84" s="57"/>
    </row>
    <row r="85" spans="2:15" s="37" customFormat="1" ht="21.75" customHeight="1" x14ac:dyDescent="0.2">
      <c r="B85" s="48">
        <f t="shared" si="6"/>
        <v>69</v>
      </c>
      <c r="C85" s="65"/>
      <c r="D85" s="60" t="str">
        <f t="shared" si="7"/>
        <v/>
      </c>
      <c r="E85" s="59" t="s">
        <v>400</v>
      </c>
      <c r="F85" s="91">
        <v>40642</v>
      </c>
      <c r="G85" s="62" t="s">
        <v>435</v>
      </c>
      <c r="H85" s="93" t="str">
        <f t="shared" ref="H85:H103" si="8">IF(ISNA(VLOOKUP(G85,DSMV,2,0)),"",VLOOKUP(G85,DSMV,2,0))</f>
        <v/>
      </c>
      <c r="I85" s="62" t="s">
        <v>439</v>
      </c>
      <c r="J85" s="63"/>
      <c r="K85" s="55">
        <v>0.1</v>
      </c>
      <c r="L85" s="63">
        <v>540672</v>
      </c>
      <c r="M85" s="64">
        <v>4</v>
      </c>
      <c r="N85" s="56"/>
      <c r="O85" s="57"/>
    </row>
    <row r="86" spans="2:15" s="37" customFormat="1" ht="21.75" customHeight="1" x14ac:dyDescent="0.2">
      <c r="B86" s="48">
        <f t="shared" si="6"/>
        <v>70</v>
      </c>
      <c r="C86" s="65"/>
      <c r="D86" s="60" t="str">
        <f t="shared" si="7"/>
        <v/>
      </c>
      <c r="E86" s="59" t="s">
        <v>401</v>
      </c>
      <c r="F86" s="91">
        <v>40646</v>
      </c>
      <c r="G86" s="62" t="s">
        <v>435</v>
      </c>
      <c r="H86" s="93" t="str">
        <f t="shared" si="8"/>
        <v/>
      </c>
      <c r="I86" s="62" t="s">
        <v>439</v>
      </c>
      <c r="J86" s="63"/>
      <c r="K86" s="55">
        <v>0.1</v>
      </c>
      <c r="L86" s="63">
        <v>1112250</v>
      </c>
      <c r="M86" s="64">
        <v>4</v>
      </c>
      <c r="N86" s="56"/>
      <c r="O86" s="57"/>
    </row>
    <row r="87" spans="2:15" s="37" customFormat="1" ht="21.75" customHeight="1" x14ac:dyDescent="0.2">
      <c r="B87" s="48">
        <f t="shared" si="6"/>
        <v>71</v>
      </c>
      <c r="C87" s="65"/>
      <c r="D87" s="60" t="str">
        <f t="shared" si="7"/>
        <v/>
      </c>
      <c r="E87" s="59" t="s">
        <v>402</v>
      </c>
      <c r="F87" s="91">
        <v>40647</v>
      </c>
      <c r="G87" s="62" t="s">
        <v>435</v>
      </c>
      <c r="H87" s="93" t="str">
        <f t="shared" si="8"/>
        <v/>
      </c>
      <c r="I87" s="62" t="s">
        <v>439</v>
      </c>
      <c r="J87" s="63"/>
      <c r="K87" s="55">
        <v>0.1</v>
      </c>
      <c r="L87" s="63">
        <v>1531000</v>
      </c>
      <c r="M87" s="64">
        <v>4</v>
      </c>
      <c r="N87" s="56"/>
      <c r="O87" s="57"/>
    </row>
    <row r="88" spans="2:15" s="37" customFormat="1" ht="21.75" customHeight="1" x14ac:dyDescent="0.2">
      <c r="B88" s="48">
        <f t="shared" si="6"/>
        <v>72</v>
      </c>
      <c r="C88" s="65"/>
      <c r="D88" s="60" t="str">
        <f t="shared" si="7"/>
        <v/>
      </c>
      <c r="E88" s="59" t="s">
        <v>403</v>
      </c>
      <c r="F88" s="91">
        <v>40648</v>
      </c>
      <c r="G88" s="62" t="s">
        <v>435</v>
      </c>
      <c r="H88" s="93" t="str">
        <f t="shared" si="8"/>
        <v/>
      </c>
      <c r="I88" s="62" t="s">
        <v>439</v>
      </c>
      <c r="J88" s="63"/>
      <c r="K88" s="55">
        <v>0.1</v>
      </c>
      <c r="L88" s="63">
        <v>540711</v>
      </c>
      <c r="M88" s="64">
        <v>4</v>
      </c>
      <c r="N88" s="56"/>
      <c r="O88" s="57"/>
    </row>
    <row r="89" spans="2:15" s="37" customFormat="1" ht="21.75" customHeight="1" x14ac:dyDescent="0.2">
      <c r="B89" s="48">
        <f t="shared" si="6"/>
        <v>73</v>
      </c>
      <c r="C89" s="65"/>
      <c r="D89" s="60" t="str">
        <f t="shared" si="7"/>
        <v/>
      </c>
      <c r="E89" s="59" t="s">
        <v>404</v>
      </c>
      <c r="F89" s="91">
        <v>40658</v>
      </c>
      <c r="G89" s="62" t="s">
        <v>435</v>
      </c>
      <c r="H89" s="93" t="str">
        <f t="shared" si="8"/>
        <v/>
      </c>
      <c r="I89" s="62" t="s">
        <v>439</v>
      </c>
      <c r="J89" s="63"/>
      <c r="K89" s="55">
        <v>0.1</v>
      </c>
      <c r="L89" s="63">
        <v>8778068</v>
      </c>
      <c r="M89" s="64">
        <v>5</v>
      </c>
      <c r="N89" s="56"/>
      <c r="O89" s="57"/>
    </row>
    <row r="90" spans="2:15" s="37" customFormat="1" ht="21.75" customHeight="1" x14ac:dyDescent="0.2">
      <c r="B90" s="48">
        <f t="shared" si="6"/>
        <v>74</v>
      </c>
      <c r="C90" s="65"/>
      <c r="D90" s="60" t="str">
        <f t="shared" si="7"/>
        <v/>
      </c>
      <c r="E90" s="59" t="s">
        <v>405</v>
      </c>
      <c r="F90" s="91">
        <v>40661</v>
      </c>
      <c r="G90" s="62" t="s">
        <v>435</v>
      </c>
      <c r="H90" s="93" t="str">
        <f t="shared" si="8"/>
        <v/>
      </c>
      <c r="I90" s="62" t="s">
        <v>439</v>
      </c>
      <c r="J90" s="63"/>
      <c r="K90" s="55">
        <v>0.1</v>
      </c>
      <c r="L90" s="63">
        <v>743814</v>
      </c>
      <c r="M90" s="64">
        <v>5</v>
      </c>
      <c r="N90" s="56"/>
      <c r="O90" s="57"/>
    </row>
    <row r="91" spans="2:15" s="37" customFormat="1" ht="21.75" customHeight="1" x14ac:dyDescent="0.2">
      <c r="B91" s="48">
        <f t="shared" si="6"/>
        <v>75</v>
      </c>
      <c r="C91" s="65"/>
      <c r="D91" s="60" t="str">
        <f t="shared" si="7"/>
        <v/>
      </c>
      <c r="E91" s="59" t="s">
        <v>406</v>
      </c>
      <c r="F91" s="91">
        <v>40661</v>
      </c>
      <c r="G91" s="62" t="s">
        <v>435</v>
      </c>
      <c r="H91" s="93" t="str">
        <f t="shared" si="8"/>
        <v/>
      </c>
      <c r="I91" s="62" t="s">
        <v>439</v>
      </c>
      <c r="J91" s="63"/>
      <c r="K91" s="55">
        <v>0.1</v>
      </c>
      <c r="L91" s="63">
        <v>3361064</v>
      </c>
      <c r="M91" s="64">
        <v>5</v>
      </c>
      <c r="N91" s="56"/>
      <c r="O91" s="57"/>
    </row>
    <row r="92" spans="2:15" s="37" customFormat="1" ht="21.75" customHeight="1" x14ac:dyDescent="0.2">
      <c r="B92" s="48">
        <f t="shared" si="6"/>
        <v>76</v>
      </c>
      <c r="C92" s="65"/>
      <c r="D92" s="60" t="str">
        <f t="shared" si="7"/>
        <v/>
      </c>
      <c r="E92" s="59" t="s">
        <v>407</v>
      </c>
      <c r="F92" s="91">
        <v>40667</v>
      </c>
      <c r="G92" s="62" t="s">
        <v>435</v>
      </c>
      <c r="H92" s="93" t="str">
        <f t="shared" si="8"/>
        <v/>
      </c>
      <c r="I92" s="62" t="s">
        <v>439</v>
      </c>
      <c r="J92" s="63"/>
      <c r="K92" s="55">
        <v>0.1</v>
      </c>
      <c r="L92" s="63">
        <v>118475</v>
      </c>
      <c r="M92" s="64">
        <v>5</v>
      </c>
      <c r="N92" s="56"/>
      <c r="O92" s="57"/>
    </row>
    <row r="93" spans="2:15" s="37" customFormat="1" ht="21.75" customHeight="1" x14ac:dyDescent="0.2">
      <c r="B93" s="48">
        <f t="shared" si="6"/>
        <v>77</v>
      </c>
      <c r="C93" s="65"/>
      <c r="D93" s="60" t="str">
        <f t="shared" si="7"/>
        <v/>
      </c>
      <c r="E93" s="59" t="s">
        <v>408</v>
      </c>
      <c r="F93" s="91">
        <v>40673</v>
      </c>
      <c r="G93" s="62" t="s">
        <v>435</v>
      </c>
      <c r="H93" s="93" t="str">
        <f t="shared" si="8"/>
        <v/>
      </c>
      <c r="I93" s="62" t="s">
        <v>439</v>
      </c>
      <c r="J93" s="63"/>
      <c r="K93" s="55">
        <v>0.1</v>
      </c>
      <c r="L93" s="63">
        <v>1647575</v>
      </c>
      <c r="M93" s="64">
        <v>5</v>
      </c>
      <c r="N93" s="56"/>
      <c r="O93" s="57"/>
    </row>
    <row r="94" spans="2:15" s="37" customFormat="1" ht="21.75" customHeight="1" x14ac:dyDescent="0.2">
      <c r="B94" s="48">
        <f t="shared" si="6"/>
        <v>78</v>
      </c>
      <c r="C94" s="65"/>
      <c r="D94" s="60" t="str">
        <f t="shared" si="7"/>
        <v/>
      </c>
      <c r="E94" s="59" t="s">
        <v>409</v>
      </c>
      <c r="F94" s="91">
        <v>40673</v>
      </c>
      <c r="G94" s="62" t="s">
        <v>435</v>
      </c>
      <c r="H94" s="93" t="str">
        <f t="shared" si="8"/>
        <v/>
      </c>
      <c r="I94" s="62" t="s">
        <v>439</v>
      </c>
      <c r="J94" s="63"/>
      <c r="K94" s="55">
        <v>0.1</v>
      </c>
      <c r="L94" s="63">
        <v>851290</v>
      </c>
      <c r="M94" s="64">
        <v>5</v>
      </c>
      <c r="N94" s="56"/>
      <c r="O94" s="57"/>
    </row>
    <row r="95" spans="2:15" s="37" customFormat="1" ht="21.75" customHeight="1" x14ac:dyDescent="0.2">
      <c r="B95" s="48">
        <f t="shared" si="5"/>
        <v>79</v>
      </c>
      <c r="C95" s="65"/>
      <c r="D95" s="60" t="str">
        <f t="shared" si="7"/>
        <v/>
      </c>
      <c r="E95" s="59" t="s">
        <v>410</v>
      </c>
      <c r="F95" s="91">
        <v>40681</v>
      </c>
      <c r="G95" s="62" t="s">
        <v>435</v>
      </c>
      <c r="H95" s="93" t="str">
        <f t="shared" si="8"/>
        <v/>
      </c>
      <c r="I95" s="62" t="s">
        <v>439</v>
      </c>
      <c r="J95" s="63"/>
      <c r="K95" s="55">
        <v>0.1</v>
      </c>
      <c r="L95" s="63">
        <v>1296140</v>
      </c>
      <c r="M95" s="64">
        <v>5</v>
      </c>
      <c r="N95" s="56"/>
      <c r="O95" s="57"/>
    </row>
    <row r="96" spans="2:15" s="37" customFormat="1" ht="21.75" customHeight="1" x14ac:dyDescent="0.2">
      <c r="B96" s="48">
        <f t="shared" si="5"/>
        <v>80</v>
      </c>
      <c r="C96" s="65"/>
      <c r="D96" s="60" t="str">
        <f t="shared" si="7"/>
        <v/>
      </c>
      <c r="E96" s="59" t="s">
        <v>411</v>
      </c>
      <c r="F96" s="91">
        <v>40688</v>
      </c>
      <c r="G96" s="62" t="s">
        <v>435</v>
      </c>
      <c r="H96" s="93" t="str">
        <f t="shared" si="8"/>
        <v/>
      </c>
      <c r="I96" s="62" t="s">
        <v>439</v>
      </c>
      <c r="J96" s="63"/>
      <c r="K96" s="55">
        <v>0.1</v>
      </c>
      <c r="L96" s="63">
        <v>2200043</v>
      </c>
      <c r="M96" s="64">
        <v>5</v>
      </c>
      <c r="N96" s="56"/>
      <c r="O96" s="57"/>
    </row>
    <row r="97" spans="2:15" s="37" customFormat="1" ht="21.75" customHeight="1" x14ac:dyDescent="0.2">
      <c r="B97" s="48">
        <f t="shared" si="5"/>
        <v>81</v>
      </c>
      <c r="C97" s="65"/>
      <c r="D97" s="60" t="str">
        <f t="shared" si="7"/>
        <v/>
      </c>
      <c r="E97" s="59" t="s">
        <v>412</v>
      </c>
      <c r="F97" s="91">
        <v>40688</v>
      </c>
      <c r="G97" s="62" t="s">
        <v>435</v>
      </c>
      <c r="H97" s="93" t="str">
        <f t="shared" si="8"/>
        <v/>
      </c>
      <c r="I97" s="62" t="s">
        <v>439</v>
      </c>
      <c r="J97" s="63"/>
      <c r="K97" s="55">
        <v>0.1</v>
      </c>
      <c r="L97" s="63">
        <v>2838537</v>
      </c>
      <c r="M97" s="64">
        <v>5</v>
      </c>
      <c r="N97" s="56"/>
      <c r="O97" s="57"/>
    </row>
    <row r="98" spans="2:15" s="37" customFormat="1" ht="21.75" customHeight="1" x14ac:dyDescent="0.2">
      <c r="B98" s="48">
        <f t="shared" si="5"/>
        <v>82</v>
      </c>
      <c r="C98" s="65"/>
      <c r="D98" s="60" t="str">
        <f t="shared" si="7"/>
        <v/>
      </c>
      <c r="E98" s="59" t="s">
        <v>413</v>
      </c>
      <c r="F98" s="91">
        <v>40700</v>
      </c>
      <c r="G98" s="62" t="s">
        <v>435</v>
      </c>
      <c r="H98" s="93" t="str">
        <f t="shared" si="8"/>
        <v/>
      </c>
      <c r="I98" s="62" t="s">
        <v>439</v>
      </c>
      <c r="J98" s="63"/>
      <c r="K98" s="55">
        <v>0.1</v>
      </c>
      <c r="L98" s="63">
        <v>2209680</v>
      </c>
      <c r="M98" s="64">
        <v>6</v>
      </c>
      <c r="N98" s="56"/>
      <c r="O98" s="57"/>
    </row>
    <row r="99" spans="2:15" s="37" customFormat="1" ht="21.75" customHeight="1" x14ac:dyDescent="0.2">
      <c r="B99" s="48">
        <f t="shared" si="5"/>
        <v>83</v>
      </c>
      <c r="C99" s="65"/>
      <c r="D99" s="60" t="str">
        <f t="shared" si="7"/>
        <v/>
      </c>
      <c r="E99" s="59" t="s">
        <v>414</v>
      </c>
      <c r="F99" s="91">
        <v>40701</v>
      </c>
      <c r="G99" s="62" t="s">
        <v>436</v>
      </c>
      <c r="H99" s="93" t="str">
        <f t="shared" si="8"/>
        <v/>
      </c>
      <c r="I99" s="62" t="s">
        <v>439</v>
      </c>
      <c r="J99" s="63"/>
      <c r="K99" s="55">
        <v>0.1</v>
      </c>
      <c r="L99" s="63">
        <v>1395761</v>
      </c>
      <c r="M99" s="64">
        <v>6</v>
      </c>
      <c r="N99" s="56"/>
      <c r="O99" s="57"/>
    </row>
    <row r="100" spans="2:15" s="37" customFormat="1" ht="21.75" customHeight="1" x14ac:dyDescent="0.2">
      <c r="B100" s="48">
        <f t="shared" si="5"/>
        <v>84</v>
      </c>
      <c r="C100" s="65"/>
      <c r="D100" s="60" t="str">
        <f t="shared" si="7"/>
        <v/>
      </c>
      <c r="E100" s="59" t="s">
        <v>415</v>
      </c>
      <c r="F100" s="91">
        <v>40702</v>
      </c>
      <c r="G100" s="62" t="s">
        <v>437</v>
      </c>
      <c r="H100" s="93" t="str">
        <f t="shared" si="8"/>
        <v/>
      </c>
      <c r="I100" s="62" t="s">
        <v>440</v>
      </c>
      <c r="J100" s="63"/>
      <c r="K100" s="55">
        <v>0.1</v>
      </c>
      <c r="L100" s="63">
        <v>1614132</v>
      </c>
      <c r="M100" s="64">
        <v>6</v>
      </c>
      <c r="N100" s="56"/>
      <c r="O100" s="57"/>
    </row>
    <row r="101" spans="2:15" s="37" customFormat="1" ht="21.75" customHeight="1" x14ac:dyDescent="0.2">
      <c r="B101" s="48">
        <f t="shared" si="5"/>
        <v>85</v>
      </c>
      <c r="C101" s="65"/>
      <c r="D101" s="60" t="str">
        <f t="shared" si="7"/>
        <v/>
      </c>
      <c r="E101" s="59" t="s">
        <v>416</v>
      </c>
      <c r="F101" s="91">
        <v>40703</v>
      </c>
      <c r="G101" s="62" t="s">
        <v>437</v>
      </c>
      <c r="H101" s="93" t="str">
        <f t="shared" si="8"/>
        <v/>
      </c>
      <c r="I101" s="62" t="s">
        <v>440</v>
      </c>
      <c r="J101" s="63"/>
      <c r="K101" s="55">
        <v>0.1</v>
      </c>
      <c r="L101" s="63">
        <v>1579529</v>
      </c>
      <c r="M101" s="64">
        <v>6</v>
      </c>
      <c r="N101" s="56"/>
      <c r="O101" s="57"/>
    </row>
    <row r="102" spans="2:15" s="37" customFormat="1" ht="21.75" customHeight="1" x14ac:dyDescent="0.2">
      <c r="B102" s="48">
        <f t="shared" si="5"/>
        <v>86</v>
      </c>
      <c r="C102" s="65"/>
      <c r="D102" s="60" t="str">
        <f t="shared" si="7"/>
        <v/>
      </c>
      <c r="E102" s="59" t="s">
        <v>417</v>
      </c>
      <c r="F102" s="91">
        <v>40704</v>
      </c>
      <c r="G102" s="62" t="s">
        <v>436</v>
      </c>
      <c r="H102" s="93" t="str">
        <f t="shared" si="8"/>
        <v/>
      </c>
      <c r="I102" s="62" t="s">
        <v>439</v>
      </c>
      <c r="J102" s="63"/>
      <c r="K102" s="55">
        <v>0.1</v>
      </c>
      <c r="L102" s="63">
        <v>909733</v>
      </c>
      <c r="M102" s="64">
        <v>6</v>
      </c>
      <c r="N102" s="56"/>
      <c r="O102" s="57"/>
    </row>
    <row r="103" spans="2:15" s="37" customFormat="1" ht="21.75" customHeight="1" x14ac:dyDescent="0.2">
      <c r="B103" s="48">
        <f t="shared" si="5"/>
        <v>87</v>
      </c>
      <c r="C103" s="65"/>
      <c r="D103" s="60" t="str">
        <f t="shared" si="7"/>
        <v/>
      </c>
      <c r="E103" s="59" t="s">
        <v>418</v>
      </c>
      <c r="F103" s="91">
        <v>40706</v>
      </c>
      <c r="G103" s="62" t="s">
        <v>435</v>
      </c>
      <c r="H103" s="93" t="str">
        <f t="shared" si="8"/>
        <v/>
      </c>
      <c r="I103" s="62" t="s">
        <v>439</v>
      </c>
      <c r="J103" s="63"/>
      <c r="K103" s="55">
        <v>0.1</v>
      </c>
      <c r="L103" s="63">
        <v>1391823</v>
      </c>
      <c r="M103" s="64">
        <v>6</v>
      </c>
      <c r="N103" s="56"/>
      <c r="O103" s="57"/>
    </row>
    <row r="104" spans="2:15" s="37" customFormat="1" ht="21.75" customHeight="1" x14ac:dyDescent="0.2">
      <c r="B104" s="48">
        <f t="shared" si="5"/>
        <v>88</v>
      </c>
      <c r="C104" s="65"/>
      <c r="D104" s="60" t="str">
        <f t="shared" si="3"/>
        <v/>
      </c>
      <c r="E104" s="59" t="s">
        <v>419</v>
      </c>
      <c r="F104" s="91">
        <v>40707</v>
      </c>
      <c r="G104" s="62" t="s">
        <v>437</v>
      </c>
      <c r="H104" s="93" t="str">
        <f t="shared" si="4"/>
        <v/>
      </c>
      <c r="I104" s="62" t="s">
        <v>440</v>
      </c>
      <c r="J104" s="63"/>
      <c r="K104" s="55">
        <v>0.1</v>
      </c>
      <c r="L104" s="63">
        <v>1586201</v>
      </c>
      <c r="M104" s="64">
        <v>7</v>
      </c>
      <c r="N104" s="56"/>
      <c r="O104" s="57"/>
    </row>
    <row r="105" spans="2:15" s="37" customFormat="1" ht="21.75" customHeight="1" x14ac:dyDescent="0.2">
      <c r="B105" s="48">
        <f t="shared" si="5"/>
        <v>89</v>
      </c>
      <c r="C105" s="65"/>
      <c r="D105" s="60" t="str">
        <f t="shared" si="3"/>
        <v/>
      </c>
      <c r="E105" s="59" t="s">
        <v>420</v>
      </c>
      <c r="F105" s="91">
        <v>40709</v>
      </c>
      <c r="G105" s="62" t="s">
        <v>437</v>
      </c>
      <c r="H105" s="93" t="str">
        <f t="shared" si="4"/>
        <v/>
      </c>
      <c r="I105" s="62" t="s">
        <v>440</v>
      </c>
      <c r="J105" s="63"/>
      <c r="K105" s="55">
        <v>0.1</v>
      </c>
      <c r="L105" s="63">
        <v>1118344</v>
      </c>
      <c r="M105" s="64">
        <v>7</v>
      </c>
      <c r="N105" s="56"/>
      <c r="O105" s="57"/>
    </row>
    <row r="106" spans="2:15" s="37" customFormat="1" ht="21.75" customHeight="1" x14ac:dyDescent="0.2">
      <c r="B106" s="48">
        <f t="shared" si="5"/>
        <v>90</v>
      </c>
      <c r="C106" s="65"/>
      <c r="D106" s="60" t="str">
        <f t="shared" si="3"/>
        <v/>
      </c>
      <c r="E106" s="59" t="s">
        <v>421</v>
      </c>
      <c r="F106" s="91">
        <v>40711</v>
      </c>
      <c r="G106" s="62" t="s">
        <v>435</v>
      </c>
      <c r="H106" s="93" t="str">
        <f t="shared" si="4"/>
        <v/>
      </c>
      <c r="I106" s="62" t="s">
        <v>439</v>
      </c>
      <c r="J106" s="63"/>
      <c r="K106" s="55">
        <v>0.1</v>
      </c>
      <c r="L106" s="63">
        <v>2006372</v>
      </c>
      <c r="M106" s="64">
        <v>6</v>
      </c>
      <c r="N106" s="56"/>
      <c r="O106" s="57"/>
    </row>
    <row r="107" spans="2:15" s="37" customFormat="1" ht="21.75" customHeight="1" x14ac:dyDescent="0.2">
      <c r="B107" s="48">
        <f t="shared" si="5"/>
        <v>91</v>
      </c>
      <c r="C107" s="65"/>
      <c r="D107" s="60" t="str">
        <f t="shared" si="3"/>
        <v/>
      </c>
      <c r="E107" s="59" t="s">
        <v>422</v>
      </c>
      <c r="F107" s="91">
        <v>40717</v>
      </c>
      <c r="G107" s="62" t="s">
        <v>437</v>
      </c>
      <c r="H107" s="93" t="str">
        <f t="shared" si="4"/>
        <v/>
      </c>
      <c r="I107" s="62" t="s">
        <v>440</v>
      </c>
      <c r="J107" s="63"/>
      <c r="K107" s="55">
        <v>0.1</v>
      </c>
      <c r="L107" s="63">
        <v>2626449</v>
      </c>
      <c r="M107" s="64">
        <v>7</v>
      </c>
      <c r="N107" s="56"/>
      <c r="O107" s="57"/>
    </row>
    <row r="108" spans="2:15" s="37" customFormat="1" ht="21.75" customHeight="1" x14ac:dyDescent="0.2">
      <c r="B108" s="48">
        <f t="shared" si="5"/>
        <v>92</v>
      </c>
      <c r="C108" s="65"/>
      <c r="D108" s="60" t="str">
        <f t="shared" si="3"/>
        <v/>
      </c>
      <c r="E108" s="59" t="s">
        <v>423</v>
      </c>
      <c r="F108" s="91">
        <v>40718</v>
      </c>
      <c r="G108" s="62" t="s">
        <v>435</v>
      </c>
      <c r="H108" s="93" t="str">
        <f t="shared" si="4"/>
        <v/>
      </c>
      <c r="I108" s="62" t="s">
        <v>439</v>
      </c>
      <c r="J108" s="63"/>
      <c r="K108" s="55">
        <v>0.1</v>
      </c>
      <c r="L108" s="63">
        <v>831476</v>
      </c>
      <c r="M108" s="64">
        <v>6</v>
      </c>
      <c r="N108" s="56"/>
      <c r="O108" s="57"/>
    </row>
    <row r="109" spans="2:15" s="37" customFormat="1" ht="21.75" customHeight="1" x14ac:dyDescent="0.2">
      <c r="B109" s="48">
        <f t="shared" si="5"/>
        <v>93</v>
      </c>
      <c r="C109" s="65"/>
      <c r="D109" s="60" t="str">
        <f t="shared" si="3"/>
        <v/>
      </c>
      <c r="E109" s="59" t="s">
        <v>424</v>
      </c>
      <c r="F109" s="91">
        <v>40718</v>
      </c>
      <c r="G109" s="62" t="s">
        <v>436</v>
      </c>
      <c r="H109" s="93" t="str">
        <f t="shared" si="4"/>
        <v/>
      </c>
      <c r="I109" s="62" t="s">
        <v>439</v>
      </c>
      <c r="J109" s="63"/>
      <c r="K109" s="55">
        <v>0.1</v>
      </c>
      <c r="L109" s="63">
        <v>6384818</v>
      </c>
      <c r="M109" s="64">
        <v>7</v>
      </c>
      <c r="N109" s="56"/>
      <c r="O109" s="57"/>
    </row>
    <row r="110" spans="2:15" s="37" customFormat="1" ht="21.75" customHeight="1" x14ac:dyDescent="0.2">
      <c r="B110" s="48">
        <f t="shared" si="5"/>
        <v>94</v>
      </c>
      <c r="C110" s="65"/>
      <c r="D110" s="60" t="str">
        <f t="shared" si="3"/>
        <v/>
      </c>
      <c r="E110" s="59" t="s">
        <v>425</v>
      </c>
      <c r="F110" s="91">
        <v>40719</v>
      </c>
      <c r="G110" s="62" t="s">
        <v>437</v>
      </c>
      <c r="H110" s="93" t="str">
        <f t="shared" si="4"/>
        <v/>
      </c>
      <c r="I110" s="62" t="s">
        <v>440</v>
      </c>
      <c r="J110" s="63"/>
      <c r="K110" s="55">
        <v>0.1</v>
      </c>
      <c r="L110" s="63">
        <v>984402</v>
      </c>
      <c r="M110" s="64">
        <v>7</v>
      </c>
      <c r="N110" s="56"/>
      <c r="O110" s="57"/>
    </row>
    <row r="111" spans="2:15" s="37" customFormat="1" ht="21.75" customHeight="1" x14ac:dyDescent="0.2">
      <c r="B111" s="48">
        <f t="shared" si="5"/>
        <v>95</v>
      </c>
      <c r="C111" s="65"/>
      <c r="D111" s="60" t="str">
        <f t="shared" si="3"/>
        <v/>
      </c>
      <c r="E111" s="59" t="s">
        <v>426</v>
      </c>
      <c r="F111" s="91">
        <v>40721</v>
      </c>
      <c r="G111" s="62" t="s">
        <v>437</v>
      </c>
      <c r="H111" s="93" t="str">
        <f t="shared" si="4"/>
        <v/>
      </c>
      <c r="I111" s="62" t="s">
        <v>440</v>
      </c>
      <c r="J111" s="63"/>
      <c r="K111" s="55">
        <v>0.1</v>
      </c>
      <c r="L111" s="63">
        <v>3218726</v>
      </c>
      <c r="M111" s="64">
        <v>7</v>
      </c>
      <c r="N111" s="56"/>
      <c r="O111" s="57"/>
    </row>
    <row r="112" spans="2:15" s="37" customFormat="1" ht="21.75" customHeight="1" x14ac:dyDescent="0.2">
      <c r="B112" s="48">
        <f t="shared" si="5"/>
        <v>96</v>
      </c>
      <c r="C112" s="65"/>
      <c r="D112" s="60" t="str">
        <f t="shared" si="3"/>
        <v/>
      </c>
      <c r="E112" s="59" t="s">
        <v>427</v>
      </c>
      <c r="F112" s="91">
        <v>40722</v>
      </c>
      <c r="G112" s="62" t="s">
        <v>437</v>
      </c>
      <c r="H112" s="93" t="str">
        <f t="shared" si="4"/>
        <v/>
      </c>
      <c r="I112" s="62" t="s">
        <v>440</v>
      </c>
      <c r="J112" s="63"/>
      <c r="K112" s="55">
        <v>0.1</v>
      </c>
      <c r="L112" s="63">
        <v>1252245</v>
      </c>
      <c r="M112" s="64">
        <v>7</v>
      </c>
      <c r="N112" s="56"/>
      <c r="O112" s="57"/>
    </row>
    <row r="113" spans="2:15" s="37" customFormat="1" ht="21.75" customHeight="1" x14ac:dyDescent="0.2">
      <c r="B113" s="48">
        <f t="shared" si="5"/>
        <v>97</v>
      </c>
      <c r="C113" s="65"/>
      <c r="D113" s="60" t="str">
        <f t="shared" si="3"/>
        <v/>
      </c>
      <c r="E113" s="59" t="s">
        <v>275</v>
      </c>
      <c r="F113" s="91">
        <v>40723</v>
      </c>
      <c r="G113" s="62" t="s">
        <v>437</v>
      </c>
      <c r="H113" s="93" t="str">
        <f t="shared" si="4"/>
        <v/>
      </c>
      <c r="I113" s="62" t="s">
        <v>440</v>
      </c>
      <c r="J113" s="63"/>
      <c r="K113" s="55">
        <v>0.1</v>
      </c>
      <c r="L113" s="63">
        <v>2327643</v>
      </c>
      <c r="M113" s="64">
        <v>7</v>
      </c>
      <c r="N113" s="56"/>
      <c r="O113" s="57"/>
    </row>
    <row r="114" spans="2:15" s="37" customFormat="1" ht="21.75" customHeight="1" x14ac:dyDescent="0.2">
      <c r="B114" s="48">
        <f t="shared" si="5"/>
        <v>98</v>
      </c>
      <c r="C114" s="65"/>
      <c r="D114" s="60" t="str">
        <f t="shared" si="3"/>
        <v/>
      </c>
      <c r="E114" s="59" t="s">
        <v>88</v>
      </c>
      <c r="F114" s="91">
        <v>40723</v>
      </c>
      <c r="G114" s="62" t="s">
        <v>435</v>
      </c>
      <c r="H114" s="93" t="str">
        <f t="shared" si="4"/>
        <v/>
      </c>
      <c r="I114" s="62" t="s">
        <v>439</v>
      </c>
      <c r="J114" s="63"/>
      <c r="K114" s="55">
        <v>0.1</v>
      </c>
      <c r="L114" s="63">
        <v>808045</v>
      </c>
      <c r="M114" s="64">
        <v>7</v>
      </c>
      <c r="N114" s="56"/>
      <c r="O114" s="57"/>
    </row>
    <row r="115" spans="2:15" s="37" customFormat="1" ht="21.75" customHeight="1" x14ac:dyDescent="0.2">
      <c r="B115" s="48">
        <f t="shared" si="5"/>
        <v>99</v>
      </c>
      <c r="C115" s="65"/>
      <c r="D115" s="60" t="str">
        <f t="shared" si="3"/>
        <v/>
      </c>
      <c r="E115" s="59" t="s">
        <v>86</v>
      </c>
      <c r="F115" s="91">
        <v>40870</v>
      </c>
      <c r="G115" s="62" t="s">
        <v>437</v>
      </c>
      <c r="H115" s="93" t="str">
        <f t="shared" si="4"/>
        <v/>
      </c>
      <c r="I115" s="62" t="s">
        <v>440</v>
      </c>
      <c r="J115" s="63"/>
      <c r="K115" s="55">
        <v>0.1</v>
      </c>
      <c r="L115" s="63">
        <v>1433010</v>
      </c>
      <c r="M115" s="64">
        <v>11</v>
      </c>
      <c r="N115" s="56"/>
      <c r="O115" s="57"/>
    </row>
    <row r="116" spans="2:15" s="37" customFormat="1" ht="21.75" customHeight="1" x14ac:dyDescent="0.2">
      <c r="B116" s="48">
        <f t="shared" si="5"/>
        <v>100</v>
      </c>
      <c r="C116" s="65"/>
      <c r="D116" s="60" t="str">
        <f t="shared" si="3"/>
        <v/>
      </c>
      <c r="E116" s="59" t="s">
        <v>428</v>
      </c>
      <c r="F116" s="91">
        <v>40871</v>
      </c>
      <c r="G116" s="62" t="s">
        <v>437</v>
      </c>
      <c r="H116" s="93" t="str">
        <f t="shared" si="4"/>
        <v/>
      </c>
      <c r="I116" s="62" t="s">
        <v>440</v>
      </c>
      <c r="J116" s="63"/>
      <c r="K116" s="55">
        <v>0.1</v>
      </c>
      <c r="L116" s="63">
        <v>1394280</v>
      </c>
      <c r="M116" s="64">
        <v>11</v>
      </c>
      <c r="N116" s="56"/>
      <c r="O116" s="57"/>
    </row>
    <row r="117" spans="2:15" s="37" customFormat="1" ht="21.75" customHeight="1" x14ac:dyDescent="0.2">
      <c r="B117" s="48">
        <f t="shared" si="5"/>
        <v>101</v>
      </c>
      <c r="C117" s="65"/>
      <c r="D117" s="60" t="str">
        <f t="shared" si="3"/>
        <v/>
      </c>
      <c r="E117" s="59" t="s">
        <v>429</v>
      </c>
      <c r="F117" s="91">
        <v>40872</v>
      </c>
      <c r="G117" s="62" t="s">
        <v>437</v>
      </c>
      <c r="H117" s="93" t="str">
        <f t="shared" si="4"/>
        <v/>
      </c>
      <c r="I117" s="62" t="s">
        <v>440</v>
      </c>
      <c r="J117" s="63"/>
      <c r="K117" s="55">
        <v>0.1</v>
      </c>
      <c r="L117" s="63">
        <v>1702252</v>
      </c>
      <c r="M117" s="64">
        <v>11</v>
      </c>
      <c r="N117" s="56"/>
      <c r="O117" s="57"/>
    </row>
    <row r="118" spans="2:15" s="37" customFormat="1" ht="21.75" customHeight="1" x14ac:dyDescent="0.2">
      <c r="B118" s="48">
        <f t="shared" si="5"/>
        <v>102</v>
      </c>
      <c r="C118" s="65"/>
      <c r="D118" s="60" t="str">
        <f t="shared" si="3"/>
        <v/>
      </c>
      <c r="E118" s="59" t="s">
        <v>430</v>
      </c>
      <c r="F118" s="91">
        <v>40875</v>
      </c>
      <c r="G118" s="62" t="s">
        <v>437</v>
      </c>
      <c r="H118" s="93" t="str">
        <f t="shared" si="4"/>
        <v/>
      </c>
      <c r="I118" s="62" t="s">
        <v>440</v>
      </c>
      <c r="J118" s="63"/>
      <c r="K118" s="55">
        <v>0.1</v>
      </c>
      <c r="L118" s="63">
        <v>1804525</v>
      </c>
      <c r="M118" s="64">
        <v>11</v>
      </c>
      <c r="N118" s="56"/>
      <c r="O118" s="57"/>
    </row>
    <row r="119" spans="2:15" s="37" customFormat="1" ht="21.75" customHeight="1" x14ac:dyDescent="0.2">
      <c r="B119" s="48">
        <f t="shared" si="5"/>
        <v>103</v>
      </c>
      <c r="C119" s="65"/>
      <c r="D119" s="60" t="str">
        <f t="shared" si="3"/>
        <v/>
      </c>
      <c r="E119" s="59" t="s">
        <v>431</v>
      </c>
      <c r="F119" s="91">
        <v>40876</v>
      </c>
      <c r="G119" s="62" t="s">
        <v>437</v>
      </c>
      <c r="H119" s="93" t="str">
        <f t="shared" si="4"/>
        <v/>
      </c>
      <c r="I119" s="62" t="s">
        <v>440</v>
      </c>
      <c r="J119" s="63"/>
      <c r="K119" s="55">
        <v>0.1</v>
      </c>
      <c r="L119" s="63">
        <v>1809875</v>
      </c>
      <c r="M119" s="64">
        <v>11</v>
      </c>
      <c r="N119" s="56"/>
      <c r="O119" s="57"/>
    </row>
    <row r="120" spans="2:15" s="37" customFormat="1" ht="21.75" customHeight="1" x14ac:dyDescent="0.2">
      <c r="B120" s="48">
        <f t="shared" si="5"/>
        <v>104</v>
      </c>
      <c r="C120" s="65"/>
      <c r="D120" s="60" t="str">
        <f t="shared" si="3"/>
        <v/>
      </c>
      <c r="E120" s="59" t="s">
        <v>432</v>
      </c>
      <c r="F120" s="91">
        <v>40877</v>
      </c>
      <c r="G120" s="62" t="s">
        <v>438</v>
      </c>
      <c r="H120" s="93" t="str">
        <f t="shared" si="4"/>
        <v/>
      </c>
      <c r="I120" s="62" t="s">
        <v>441</v>
      </c>
      <c r="J120" s="63"/>
      <c r="K120" s="55">
        <v>0.1</v>
      </c>
      <c r="L120" s="63">
        <v>6329338</v>
      </c>
      <c r="M120" s="64">
        <v>11</v>
      </c>
      <c r="N120" s="56"/>
      <c r="O120" s="57"/>
    </row>
    <row r="121" spans="2:15" s="37" customFormat="1" ht="21.75" customHeight="1" x14ac:dyDescent="0.2">
      <c r="B121" s="48">
        <f t="shared" si="5"/>
        <v>105</v>
      </c>
      <c r="C121" s="65"/>
      <c r="D121" s="60" t="str">
        <f t="shared" si="3"/>
        <v/>
      </c>
      <c r="E121" s="59" t="s">
        <v>433</v>
      </c>
      <c r="F121" s="91">
        <v>40877</v>
      </c>
      <c r="G121" s="62" t="s">
        <v>437</v>
      </c>
      <c r="H121" s="93" t="str">
        <f t="shared" si="4"/>
        <v/>
      </c>
      <c r="I121" s="62" t="s">
        <v>440</v>
      </c>
      <c r="J121" s="63"/>
      <c r="K121" s="55">
        <v>0.1</v>
      </c>
      <c r="L121" s="63">
        <v>1791360</v>
      </c>
      <c r="M121" s="64">
        <v>11</v>
      </c>
      <c r="N121" s="56"/>
      <c r="O121" s="57"/>
    </row>
    <row r="122" spans="2:15" s="37" customFormat="1" ht="21.75" customHeight="1" x14ac:dyDescent="0.2">
      <c r="B122" s="48">
        <f t="shared" si="5"/>
        <v>106</v>
      </c>
      <c r="C122" s="65"/>
      <c r="D122" s="60" t="str">
        <f t="shared" si="3"/>
        <v/>
      </c>
      <c r="E122" s="59" t="s">
        <v>434</v>
      </c>
      <c r="F122" s="91">
        <v>40908</v>
      </c>
      <c r="G122" s="62" t="s">
        <v>438</v>
      </c>
      <c r="H122" s="93" t="str">
        <f t="shared" si="4"/>
        <v/>
      </c>
      <c r="I122" s="62" t="s">
        <v>441</v>
      </c>
      <c r="J122" s="63"/>
      <c r="K122" s="55">
        <v>0.1</v>
      </c>
      <c r="L122" s="63">
        <v>6445100</v>
      </c>
      <c r="M122" s="64">
        <v>12</v>
      </c>
      <c r="N122" s="56"/>
      <c r="O122" s="57"/>
    </row>
    <row r="123" spans="2:15" s="37" customFormat="1" ht="21.75" customHeight="1" x14ac:dyDescent="0.2">
      <c r="B123" s="48" t="str">
        <f t="shared" ref="B123" si="9">IF(G123&lt;&gt;"",ROW()-16,"")</f>
        <v/>
      </c>
      <c r="C123" s="65"/>
      <c r="D123" s="60"/>
      <c r="E123" s="59"/>
      <c r="F123" s="91"/>
      <c r="G123" s="62"/>
      <c r="H123" s="93"/>
      <c r="I123" s="62"/>
      <c r="J123" s="63"/>
      <c r="K123" s="55"/>
      <c r="L123" s="63"/>
      <c r="M123" s="66"/>
      <c r="N123" s="56"/>
      <c r="O123" s="57"/>
    </row>
    <row r="124" spans="2:15" s="67" customFormat="1" ht="21.75" customHeight="1" x14ac:dyDescent="0.2">
      <c r="B124" s="68" t="s">
        <v>11</v>
      </c>
      <c r="C124" s="69"/>
      <c r="D124" s="70"/>
      <c r="E124" s="71"/>
      <c r="F124" s="70"/>
      <c r="G124" s="70"/>
      <c r="H124" s="70"/>
      <c r="I124" s="70"/>
      <c r="J124" s="72">
        <f>SUBTOTAL(9,J17:J123)</f>
        <v>422030037</v>
      </c>
      <c r="K124" s="72"/>
      <c r="L124" s="72">
        <f>SUBTOTAL(9,L17:L123)</f>
        <v>122714395</v>
      </c>
      <c r="M124" s="70"/>
      <c r="N124" s="57"/>
    </row>
    <row r="125" spans="2:15" s="67" customFormat="1" ht="21.75" hidden="1" customHeight="1" x14ac:dyDescent="0.2">
      <c r="B125" s="73"/>
      <c r="C125" s="74"/>
      <c r="D125" s="75"/>
      <c r="E125" s="76"/>
      <c r="F125" s="75"/>
      <c r="G125" s="75"/>
      <c r="H125" s="75"/>
      <c r="I125" s="75"/>
      <c r="J125" s="77"/>
      <c r="K125" s="77"/>
      <c r="L125" s="77"/>
      <c r="M125" s="78"/>
      <c r="N125" s="57"/>
    </row>
    <row r="126" spans="2:15" s="37" customFormat="1" ht="21.75" customHeight="1" x14ac:dyDescent="0.2">
      <c r="B126" s="79" t="s">
        <v>70</v>
      </c>
      <c r="C126" s="80"/>
      <c r="D126" s="80"/>
      <c r="E126" s="80"/>
      <c r="F126" s="80"/>
      <c r="G126" s="80"/>
      <c r="H126" s="80"/>
      <c r="I126" s="80"/>
      <c r="J126" s="81"/>
      <c r="K126" s="82"/>
      <c r="L126" s="81"/>
      <c r="M126" s="83"/>
      <c r="N126" s="57"/>
    </row>
    <row r="127" spans="2:15" s="67" customFormat="1" ht="21.75" customHeight="1" x14ac:dyDescent="0.2">
      <c r="B127" s="68" t="s">
        <v>11</v>
      </c>
      <c r="C127" s="69"/>
      <c r="D127" s="70"/>
      <c r="E127" s="71"/>
      <c r="F127" s="70"/>
      <c r="G127" s="70"/>
      <c r="H127" s="70"/>
      <c r="I127" s="70"/>
      <c r="J127" s="84"/>
      <c r="K127" s="84"/>
      <c r="L127" s="84"/>
      <c r="M127" s="70"/>
      <c r="N127" s="57"/>
    </row>
    <row r="128" spans="2:15" s="37" customFormat="1" ht="21.75" customHeight="1" x14ac:dyDescent="0.2">
      <c r="B128" s="79" t="s">
        <v>71</v>
      </c>
      <c r="C128" s="80"/>
      <c r="D128" s="80"/>
      <c r="E128" s="80"/>
      <c r="F128" s="80"/>
      <c r="G128" s="80"/>
      <c r="H128" s="80"/>
      <c r="I128" s="80"/>
      <c r="J128" s="81"/>
      <c r="K128" s="82"/>
      <c r="L128" s="81"/>
      <c r="M128" s="83"/>
      <c r="N128" s="57"/>
    </row>
    <row r="129" spans="2:14" s="37" customFormat="1" ht="21.75" customHeight="1" x14ac:dyDescent="0.2">
      <c r="B129" s="47"/>
      <c r="C129" s="85"/>
      <c r="D129" s="85"/>
      <c r="E129" s="44"/>
      <c r="F129" s="86"/>
      <c r="G129" s="85"/>
      <c r="H129" s="44"/>
      <c r="I129" s="85"/>
      <c r="J129" s="87"/>
      <c r="K129" s="85"/>
      <c r="L129" s="87"/>
      <c r="M129" s="85"/>
      <c r="N129" s="57"/>
    </row>
    <row r="130" spans="2:14" s="67" customFormat="1" ht="21.75" customHeight="1" x14ac:dyDescent="0.2">
      <c r="B130" s="68" t="s">
        <v>11</v>
      </c>
      <c r="C130" s="69"/>
      <c r="D130" s="70"/>
      <c r="E130" s="71"/>
      <c r="F130" s="70"/>
      <c r="G130" s="70"/>
      <c r="H130" s="70"/>
      <c r="I130" s="70"/>
      <c r="J130" s="84"/>
      <c r="K130" s="70"/>
      <c r="L130" s="84"/>
      <c r="M130" s="70"/>
      <c r="N130" s="57"/>
    </row>
    <row r="131" spans="2:14" s="67" customFormat="1" ht="21.75" customHeight="1" x14ac:dyDescent="0.2">
      <c r="B131" s="79" t="s">
        <v>72</v>
      </c>
      <c r="C131" s="80"/>
      <c r="D131" s="80"/>
      <c r="E131" s="80"/>
      <c r="F131" s="80"/>
      <c r="G131" s="80"/>
      <c r="H131" s="80"/>
      <c r="I131" s="80"/>
      <c r="J131" s="81"/>
      <c r="K131" s="82"/>
      <c r="L131" s="81"/>
      <c r="M131" s="83"/>
      <c r="N131" s="57"/>
    </row>
    <row r="132" spans="2:14" s="67" customFormat="1" ht="21.75" customHeight="1" x14ac:dyDescent="0.2">
      <c r="B132" s="47"/>
      <c r="C132" s="85"/>
      <c r="D132" s="85"/>
      <c r="E132" s="44"/>
      <c r="F132" s="86"/>
      <c r="G132" s="85"/>
      <c r="H132" s="44"/>
      <c r="I132" s="85"/>
      <c r="J132" s="87"/>
      <c r="K132" s="85"/>
      <c r="L132" s="87"/>
      <c r="M132" s="85"/>
      <c r="N132" s="57"/>
    </row>
    <row r="133" spans="2:14" s="67" customFormat="1" ht="21.75" customHeight="1" x14ac:dyDescent="0.2">
      <c r="B133" s="68" t="s">
        <v>11</v>
      </c>
      <c r="C133" s="69"/>
      <c r="D133" s="70"/>
      <c r="E133" s="71"/>
      <c r="F133" s="70"/>
      <c r="G133" s="70"/>
      <c r="H133" s="70"/>
      <c r="I133" s="70"/>
      <c r="J133" s="84"/>
      <c r="K133" s="70"/>
      <c r="L133" s="84"/>
      <c r="M133" s="70"/>
      <c r="N133" s="57"/>
    </row>
    <row r="134" spans="2:14" s="37" customFormat="1" ht="21.75" customHeight="1" x14ac:dyDescent="0.2">
      <c r="B134" s="79" t="s">
        <v>40</v>
      </c>
      <c r="C134" s="80"/>
      <c r="D134" s="80"/>
      <c r="E134" s="80"/>
      <c r="F134" s="80"/>
      <c r="G134" s="80"/>
      <c r="H134" s="80"/>
      <c r="I134" s="80"/>
      <c r="J134" s="81"/>
      <c r="K134" s="82"/>
      <c r="L134" s="81"/>
      <c r="M134" s="83"/>
      <c r="N134" s="57"/>
    </row>
    <row r="135" spans="2:14" s="37" customFormat="1" ht="21.75" customHeight="1" x14ac:dyDescent="0.2">
      <c r="B135" s="47"/>
      <c r="C135" s="85"/>
      <c r="D135" s="85"/>
      <c r="E135" s="44"/>
      <c r="F135" s="86"/>
      <c r="G135" s="85"/>
      <c r="H135" s="44"/>
      <c r="I135" s="85"/>
      <c r="J135" s="87"/>
      <c r="K135" s="85"/>
      <c r="L135" s="87"/>
      <c r="M135" s="85"/>
      <c r="N135" s="57"/>
    </row>
    <row r="136" spans="2:14" s="67" customFormat="1" ht="21.75" customHeight="1" x14ac:dyDescent="0.2">
      <c r="B136" s="68" t="s">
        <v>11</v>
      </c>
      <c r="C136" s="69"/>
      <c r="D136" s="70"/>
      <c r="E136" s="71"/>
      <c r="F136" s="70"/>
      <c r="G136" s="70"/>
      <c r="H136" s="70"/>
      <c r="I136" s="70"/>
      <c r="J136" s="84"/>
      <c r="K136" s="70"/>
      <c r="L136" s="84"/>
      <c r="M136" s="70"/>
      <c r="N136" s="88"/>
    </row>
    <row r="137" spans="2:14" s="37" customFormat="1" x14ac:dyDescent="0.2">
      <c r="D137" s="38"/>
      <c r="E137" s="39"/>
      <c r="F137" s="37" t="s">
        <v>92</v>
      </c>
      <c r="G137" s="38"/>
      <c r="H137" s="88">
        <f>J124</f>
        <v>422030037</v>
      </c>
      <c r="I137" s="38"/>
      <c r="K137" s="40"/>
      <c r="M137" s="38"/>
      <c r="N137" s="57"/>
    </row>
    <row r="138" spans="2:14" s="37" customFormat="1" x14ac:dyDescent="0.2">
      <c r="D138" s="38"/>
      <c r="E138" s="39"/>
      <c r="F138" s="37" t="s">
        <v>93</v>
      </c>
      <c r="G138" s="38"/>
      <c r="H138" s="88">
        <f>L124</f>
        <v>122714395</v>
      </c>
      <c r="I138" s="38"/>
      <c r="K138" s="40"/>
      <c r="M138" s="38"/>
      <c r="N138" s="57"/>
    </row>
    <row r="139" spans="2:14" s="37" customFormat="1" x14ac:dyDescent="0.2">
      <c r="B139" s="89"/>
      <c r="C139" s="89"/>
      <c r="D139" s="38"/>
      <c r="E139" s="39"/>
      <c r="F139" s="38"/>
      <c r="G139" s="38"/>
      <c r="H139" s="38"/>
      <c r="I139" s="38"/>
      <c r="J139" s="115" t="str">
        <f>"Bình Chánh, Ngày  "&amp;N14&amp;"   Tháng   "&amp;O14&amp;"   Năm  "&amp;YEAR(F49)</f>
        <v>Bình Chánh, Ngày  28   Tháng   2   Năm  2011</v>
      </c>
      <c r="K139" s="115"/>
      <c r="N139" s="57"/>
    </row>
    <row r="140" spans="2:14" s="37" customFormat="1" x14ac:dyDescent="0.2">
      <c r="D140" s="38"/>
      <c r="E140" s="39"/>
      <c r="F140" s="38"/>
      <c r="G140" s="38"/>
      <c r="H140" s="38"/>
      <c r="I140" s="38"/>
      <c r="J140" s="113" t="s">
        <v>15</v>
      </c>
      <c r="K140" s="113"/>
      <c r="L140" s="113"/>
      <c r="M140" s="113"/>
    </row>
    <row r="141" spans="2:14" s="37" customFormat="1" x14ac:dyDescent="0.2">
      <c r="D141" s="38"/>
      <c r="E141" s="39"/>
      <c r="F141" s="38"/>
      <c r="G141" s="38"/>
      <c r="H141" s="38"/>
      <c r="I141" s="38"/>
      <c r="J141" s="113" t="s">
        <v>16</v>
      </c>
      <c r="K141" s="113"/>
      <c r="L141" s="113"/>
      <c r="M141" s="113"/>
    </row>
    <row r="142" spans="2:14" s="37" customFormat="1" x14ac:dyDescent="0.2">
      <c r="D142" s="38"/>
      <c r="E142" s="39"/>
      <c r="F142" s="38"/>
      <c r="G142" s="38"/>
      <c r="H142" s="38"/>
      <c r="I142" s="38"/>
      <c r="J142" s="113" t="s">
        <v>17</v>
      </c>
      <c r="K142" s="113"/>
      <c r="L142" s="113"/>
      <c r="M142" s="113"/>
    </row>
    <row r="143" spans="2:14" s="37" customFormat="1" x14ac:dyDescent="0.2">
      <c r="D143" s="38"/>
      <c r="E143" s="39"/>
      <c r="F143" s="38"/>
      <c r="G143" s="38"/>
      <c r="H143" s="38"/>
      <c r="I143" s="38"/>
      <c r="K143" s="40"/>
      <c r="M143" s="38"/>
    </row>
  </sheetData>
  <autoFilter ref="A16:Q123"/>
  <sortState ref="A240:Q249">
    <sortCondition ref="F240:F249"/>
  </sortState>
  <mergeCells count="14">
    <mergeCell ref="B4:M4"/>
    <mergeCell ref="B5:M5"/>
    <mergeCell ref="B6:M6"/>
    <mergeCell ref="B7:M7"/>
    <mergeCell ref="B11:M11"/>
    <mergeCell ref="J12:J14"/>
    <mergeCell ref="K12:K14"/>
    <mergeCell ref="L12:L14"/>
    <mergeCell ref="M12:M14"/>
    <mergeCell ref="B12:B14"/>
    <mergeCell ref="C12:F13"/>
    <mergeCell ref="G12:G14"/>
    <mergeCell ref="H12:H14"/>
    <mergeCell ref="I12:I14"/>
  </mergeCells>
  <dataValidations count="1">
    <dataValidation type="list" allowBlank="1" showInputMessage="1" showErrorMessage="1" sqref="O14">
      <formula1>"1,2,3,4,5,6,7,8,9,10,11,12"</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N118"/>
  <sheetViews>
    <sheetView tabSelected="1" topLeftCell="A12" zoomScale="90" zoomScaleNormal="90" workbookViewId="0">
      <pane ySplit="4" topLeftCell="A97" activePane="bottomLeft" state="frozen"/>
      <selection activeCell="A12" sqref="A12"/>
      <selection pane="bottomLeft" activeCell="L98" sqref="L98"/>
    </sheetView>
  </sheetViews>
  <sheetFormatPr defaultRowHeight="15" x14ac:dyDescent="0.2"/>
  <cols>
    <col min="1" max="1" width="2.140625" style="15" customWidth="1"/>
    <col min="2" max="2" width="5.5703125" style="15" customWidth="1"/>
    <col min="3" max="3" width="13.7109375" style="15" customWidth="1"/>
    <col min="4" max="4" width="8.5703125" style="15" customWidth="1"/>
    <col min="5" max="5" width="10.7109375" style="15" customWidth="1"/>
    <col min="6" max="6" width="12" style="15" customWidth="1"/>
    <col min="7" max="7" width="48.140625" style="15" customWidth="1"/>
    <col min="8" max="8" width="14.5703125" style="15" customWidth="1"/>
    <col min="9" max="9" width="20.5703125" style="15" customWidth="1"/>
    <col min="10" max="11" width="15.5703125" style="15" customWidth="1"/>
    <col min="12" max="12" width="8.5703125" style="15" customWidth="1"/>
    <col min="13" max="13" width="9.140625" style="15"/>
    <col min="14" max="14" width="6.28515625" style="15" customWidth="1"/>
    <col min="15" max="16384" width="9.140625" style="15"/>
  </cols>
  <sheetData>
    <row r="1" spans="1:14" x14ac:dyDescent="0.2">
      <c r="B1" s="16"/>
      <c r="C1" s="16"/>
      <c r="D1" s="16"/>
      <c r="E1" s="16"/>
      <c r="F1" s="16"/>
      <c r="G1" s="16"/>
      <c r="H1" s="16"/>
      <c r="I1" s="16"/>
      <c r="L1" s="16"/>
    </row>
    <row r="2" spans="1:14" x14ac:dyDescent="0.2">
      <c r="B2" s="16"/>
      <c r="C2" s="16"/>
      <c r="D2" s="16"/>
      <c r="E2" s="16"/>
      <c r="F2" s="16"/>
      <c r="G2" s="16"/>
      <c r="H2" s="16"/>
      <c r="I2" s="16"/>
      <c r="L2" s="16"/>
    </row>
    <row r="3" spans="1:14" x14ac:dyDescent="0.2">
      <c r="B3" s="17"/>
      <c r="C3" s="17"/>
      <c r="D3" s="16"/>
      <c r="E3" s="16"/>
      <c r="F3" s="16"/>
      <c r="G3" s="16"/>
      <c r="H3" s="16"/>
      <c r="I3" s="16"/>
      <c r="L3" s="16"/>
    </row>
    <row r="4" spans="1:14" ht="28.5" customHeight="1" x14ac:dyDescent="0.2">
      <c r="B4" s="135" t="s">
        <v>18</v>
      </c>
      <c r="C4" s="135"/>
      <c r="D4" s="135"/>
      <c r="E4" s="135"/>
      <c r="F4" s="135"/>
      <c r="G4" s="135"/>
      <c r="H4" s="135"/>
      <c r="I4" s="135"/>
      <c r="J4" s="135"/>
      <c r="K4" s="135"/>
      <c r="L4" s="135"/>
    </row>
    <row r="5" spans="1:14" hidden="1" x14ac:dyDescent="0.2">
      <c r="A5" s="15" t="s">
        <v>31</v>
      </c>
      <c r="B5" s="136"/>
      <c r="C5" s="136"/>
      <c r="D5" s="136"/>
      <c r="E5" s="136"/>
      <c r="F5" s="136"/>
      <c r="G5" s="136"/>
      <c r="H5" s="136"/>
      <c r="I5" s="136"/>
      <c r="J5" s="136"/>
      <c r="K5" s="136"/>
      <c r="L5" s="136"/>
    </row>
    <row r="6" spans="1:14" x14ac:dyDescent="0.2">
      <c r="B6" s="137" t="s">
        <v>0</v>
      </c>
      <c r="C6" s="137"/>
      <c r="D6" s="137"/>
      <c r="E6" s="137"/>
      <c r="F6" s="137"/>
      <c r="G6" s="137"/>
      <c r="H6" s="137"/>
      <c r="I6" s="137"/>
      <c r="J6" s="137"/>
      <c r="K6" s="137"/>
      <c r="L6" s="137"/>
    </row>
    <row r="7" spans="1:14" x14ac:dyDescent="0.2">
      <c r="B7" s="137" t="str">
        <f>"Kỳ tính thuế: "&amp;IF(LEFT(N14,1)="Q","Quý "&amp;RIGHT(N14,1),"Tháng "&amp;N14)&amp;" Năm "&amp;YEAR(F28)</f>
        <v>Kỳ tính thuế: Tháng 2 Năm 2011</v>
      </c>
      <c r="C7" s="137"/>
      <c r="D7" s="137"/>
      <c r="E7" s="137"/>
      <c r="F7" s="137"/>
      <c r="G7" s="137"/>
      <c r="H7" s="137"/>
      <c r="I7" s="137"/>
      <c r="J7" s="137"/>
      <c r="K7" s="137"/>
      <c r="L7" s="137"/>
    </row>
    <row r="8" spans="1:14" x14ac:dyDescent="0.2">
      <c r="B8" s="18"/>
      <c r="C8" s="18"/>
      <c r="D8" s="16"/>
      <c r="E8" s="16"/>
      <c r="F8" s="16"/>
      <c r="G8" s="16"/>
      <c r="H8" s="16"/>
      <c r="I8" s="16"/>
      <c r="L8" s="16"/>
    </row>
    <row r="9" spans="1:14" x14ac:dyDescent="0.2">
      <c r="B9" s="15" t="s">
        <v>527</v>
      </c>
    </row>
    <row r="10" spans="1:14" x14ac:dyDescent="0.2">
      <c r="B10" s="15" t="s">
        <v>528</v>
      </c>
    </row>
    <row r="11" spans="1:14" x14ac:dyDescent="0.2">
      <c r="B11" s="133" t="s">
        <v>1</v>
      </c>
      <c r="C11" s="133"/>
      <c r="D11" s="133"/>
      <c r="E11" s="133"/>
      <c r="F11" s="133"/>
      <c r="G11" s="133"/>
      <c r="H11" s="133"/>
      <c r="I11" s="133"/>
      <c r="J11" s="133"/>
      <c r="K11" s="133"/>
      <c r="L11" s="133"/>
    </row>
    <row r="12" spans="1:14" ht="12.75" customHeight="1" x14ac:dyDescent="0.2">
      <c r="B12" s="134" t="s">
        <v>2</v>
      </c>
      <c r="C12" s="134"/>
      <c r="D12" s="134"/>
      <c r="E12" s="134"/>
      <c r="F12" s="134"/>
      <c r="G12" s="134" t="s">
        <v>3</v>
      </c>
      <c r="H12" s="134" t="s">
        <v>29</v>
      </c>
      <c r="I12" s="134" t="s">
        <v>4</v>
      </c>
      <c r="J12" s="134" t="s">
        <v>30</v>
      </c>
      <c r="K12" s="134" t="s">
        <v>5</v>
      </c>
      <c r="L12" s="134" t="s">
        <v>6</v>
      </c>
    </row>
    <row r="13" spans="1:14" ht="4.5" customHeight="1" x14ac:dyDescent="0.2">
      <c r="B13" s="134"/>
      <c r="C13" s="134"/>
      <c r="D13" s="134"/>
      <c r="E13" s="134"/>
      <c r="F13" s="134"/>
      <c r="G13" s="134"/>
      <c r="H13" s="134"/>
      <c r="I13" s="134"/>
      <c r="J13" s="134"/>
      <c r="K13" s="134"/>
      <c r="L13" s="134"/>
    </row>
    <row r="14" spans="1:14" ht="40.5" customHeight="1" x14ac:dyDescent="0.2">
      <c r="B14" s="134"/>
      <c r="C14" s="114" t="s">
        <v>43</v>
      </c>
      <c r="D14" s="114" t="s">
        <v>7</v>
      </c>
      <c r="E14" s="114" t="s">
        <v>8</v>
      </c>
      <c r="F14" s="114" t="s">
        <v>9</v>
      </c>
      <c r="G14" s="134"/>
      <c r="H14" s="134"/>
      <c r="I14" s="134"/>
      <c r="J14" s="134"/>
      <c r="K14" s="134"/>
      <c r="L14" s="134"/>
      <c r="N14" s="118">
        <v>2</v>
      </c>
    </row>
    <row r="15" spans="1:14" x14ac:dyDescent="0.2">
      <c r="B15" s="2" t="s">
        <v>19</v>
      </c>
      <c r="C15" s="2" t="s">
        <v>20</v>
      </c>
      <c r="D15" s="2" t="s">
        <v>21</v>
      </c>
      <c r="E15" s="2" t="s">
        <v>22</v>
      </c>
      <c r="F15" s="2" t="s">
        <v>23</v>
      </c>
      <c r="G15" s="2" t="s">
        <v>24</v>
      </c>
      <c r="H15" s="2" t="s">
        <v>25</v>
      </c>
      <c r="I15" s="19" t="s">
        <v>26</v>
      </c>
      <c r="J15" s="19" t="s">
        <v>27</v>
      </c>
      <c r="K15" s="2" t="s">
        <v>28</v>
      </c>
      <c r="L15" s="2" t="s">
        <v>44</v>
      </c>
    </row>
    <row r="16" spans="1:14" ht="21" customHeight="1" x14ac:dyDescent="0.2">
      <c r="B16" s="131" t="s">
        <v>46</v>
      </c>
      <c r="C16" s="132"/>
      <c r="D16" s="132"/>
      <c r="E16" s="132"/>
      <c r="F16" s="132"/>
      <c r="G16" s="132"/>
      <c r="H16" s="132"/>
      <c r="I16" s="132"/>
      <c r="J16" s="20"/>
      <c r="K16" s="20"/>
      <c r="L16" s="21"/>
    </row>
    <row r="17" spans="2:12" ht="21" customHeight="1" x14ac:dyDescent="0.2">
      <c r="B17" s="8"/>
      <c r="C17" s="8"/>
      <c r="D17" s="8"/>
      <c r="E17" s="8"/>
      <c r="F17" s="5"/>
      <c r="G17" s="8"/>
      <c r="H17" s="2"/>
      <c r="I17" s="8"/>
      <c r="J17" s="7"/>
      <c r="K17" s="7"/>
      <c r="L17" s="8"/>
    </row>
    <row r="18" spans="2:12" s="22" customFormat="1" ht="21" customHeight="1" x14ac:dyDescent="0.2">
      <c r="B18" s="23" t="s">
        <v>11</v>
      </c>
      <c r="C18" s="23"/>
      <c r="D18" s="23"/>
      <c r="E18" s="23"/>
      <c r="F18" s="23"/>
      <c r="G18" s="23"/>
      <c r="H18" s="23"/>
      <c r="I18" s="23"/>
      <c r="J18" s="24"/>
      <c r="K18" s="24"/>
      <c r="L18" s="23"/>
    </row>
    <row r="19" spans="2:12" ht="21" customHeight="1" x14ac:dyDescent="0.2">
      <c r="B19" s="131" t="s">
        <v>12</v>
      </c>
      <c r="C19" s="132"/>
      <c r="D19" s="132"/>
      <c r="E19" s="132"/>
      <c r="F19" s="132"/>
      <c r="G19" s="132"/>
      <c r="H19" s="132"/>
      <c r="I19" s="132"/>
      <c r="J19" s="20"/>
      <c r="K19" s="20"/>
      <c r="L19" s="25"/>
    </row>
    <row r="20" spans="2:12" ht="21" customHeight="1" x14ac:dyDescent="0.2">
      <c r="B20" s="2"/>
      <c r="C20" s="3"/>
      <c r="D20" s="3"/>
      <c r="E20" s="4"/>
      <c r="F20" s="5"/>
      <c r="G20" s="6"/>
      <c r="H20" s="6"/>
      <c r="I20" s="6"/>
      <c r="J20" s="7"/>
      <c r="K20" s="7"/>
      <c r="L20" s="8"/>
    </row>
    <row r="21" spans="2:12" s="22" customFormat="1" ht="21" customHeight="1" x14ac:dyDescent="0.2">
      <c r="B21" s="23" t="s">
        <v>11</v>
      </c>
      <c r="C21" s="23"/>
      <c r="D21" s="23"/>
      <c r="E21" s="23"/>
      <c r="F21" s="23"/>
      <c r="G21" s="23"/>
      <c r="H21" s="23"/>
      <c r="I21" s="23"/>
      <c r="J21" s="24"/>
      <c r="K21" s="24"/>
      <c r="L21" s="23"/>
    </row>
    <row r="22" spans="2:12" ht="21" customHeight="1" x14ac:dyDescent="0.2">
      <c r="B22" s="131" t="s">
        <v>13</v>
      </c>
      <c r="C22" s="132"/>
      <c r="D22" s="132"/>
      <c r="E22" s="132"/>
      <c r="F22" s="132"/>
      <c r="G22" s="132"/>
      <c r="H22" s="132"/>
      <c r="I22" s="132"/>
      <c r="J22" s="20"/>
      <c r="K22" s="20"/>
      <c r="L22" s="25"/>
    </row>
    <row r="23" spans="2:12" ht="21" customHeight="1" x14ac:dyDescent="0.2">
      <c r="B23" s="8"/>
      <c r="C23" s="8"/>
      <c r="D23" s="8"/>
      <c r="E23" s="8"/>
      <c r="F23" s="5"/>
      <c r="G23" s="8"/>
      <c r="H23" s="2"/>
      <c r="I23" s="8"/>
      <c r="J23" s="7"/>
      <c r="K23" s="7"/>
      <c r="L23" s="8"/>
    </row>
    <row r="24" spans="2:12" s="22" customFormat="1" ht="21" customHeight="1" x14ac:dyDescent="0.2">
      <c r="B24" s="23" t="s">
        <v>11</v>
      </c>
      <c r="C24" s="23"/>
      <c r="D24" s="23"/>
      <c r="E24" s="23"/>
      <c r="F24" s="23"/>
      <c r="G24" s="23"/>
      <c r="H24" s="23"/>
      <c r="I24" s="23"/>
      <c r="J24" s="24"/>
      <c r="K24" s="24"/>
      <c r="L24" s="23"/>
    </row>
    <row r="25" spans="2:12" s="22" customFormat="1" ht="21" customHeight="1" x14ac:dyDescent="0.2">
      <c r="B25" s="116" t="s">
        <v>14</v>
      </c>
      <c r="C25" s="117"/>
      <c r="D25" s="117"/>
      <c r="E25" s="117"/>
      <c r="F25" s="117"/>
      <c r="G25" s="117"/>
      <c r="H25" s="117"/>
      <c r="I25" s="117"/>
      <c r="J25" s="26"/>
      <c r="K25" s="26"/>
      <c r="L25" s="27"/>
    </row>
    <row r="26" spans="2:12" ht="21" customHeight="1" x14ac:dyDescent="0.2">
      <c r="B26" s="9">
        <f>IF(G26&lt;&gt;"",ROW()-25,"")</f>
        <v>1</v>
      </c>
      <c r="C26" s="32"/>
      <c r="D26" s="32"/>
      <c r="E26" s="10" t="s">
        <v>309</v>
      </c>
      <c r="F26" s="33">
        <v>40690</v>
      </c>
      <c r="G26" s="11" t="s">
        <v>505</v>
      </c>
      <c r="H26" s="34" t="str">
        <f t="shared" ref="H26:H89" si="0">IF(ISNA(VLOOKUP(G26,DSBR,2,0)),"",VLOOKUP(G26,DSBR,2,0))</f>
        <v/>
      </c>
      <c r="I26" s="12" t="s">
        <v>519</v>
      </c>
      <c r="J26" s="13"/>
      <c r="K26" s="13">
        <v>1937536</v>
      </c>
      <c r="L26" s="64">
        <v>5</v>
      </c>
    </row>
    <row r="27" spans="2:12" ht="21" customHeight="1" x14ac:dyDescent="0.2">
      <c r="B27" s="9">
        <f t="shared" ref="B27:B90" si="1">IF(G27&lt;&gt;"",ROW()-25,"")</f>
        <v>2</v>
      </c>
      <c r="C27" s="32"/>
      <c r="D27" s="32"/>
      <c r="E27" s="10" t="s">
        <v>442</v>
      </c>
      <c r="F27" s="33">
        <v>40690</v>
      </c>
      <c r="G27" s="11" t="s">
        <v>505</v>
      </c>
      <c r="H27" s="34" t="str">
        <f t="shared" si="0"/>
        <v/>
      </c>
      <c r="I27" s="12" t="s">
        <v>519</v>
      </c>
      <c r="J27" s="13"/>
      <c r="K27" s="13">
        <v>666706</v>
      </c>
      <c r="L27" s="64">
        <v>5</v>
      </c>
    </row>
    <row r="28" spans="2:12" ht="21" customHeight="1" x14ac:dyDescent="0.2">
      <c r="B28" s="9">
        <f t="shared" si="1"/>
        <v>3</v>
      </c>
      <c r="C28" s="32"/>
      <c r="D28" s="32"/>
      <c r="E28" s="10" t="s">
        <v>443</v>
      </c>
      <c r="F28" s="33">
        <v>40690</v>
      </c>
      <c r="G28" s="11" t="s">
        <v>506</v>
      </c>
      <c r="H28" s="34" t="str">
        <f t="shared" si="0"/>
        <v/>
      </c>
      <c r="I28" s="12" t="s">
        <v>519</v>
      </c>
      <c r="J28" s="13"/>
      <c r="K28" s="13">
        <v>727296</v>
      </c>
      <c r="L28" s="64">
        <v>5</v>
      </c>
    </row>
    <row r="29" spans="2:12" ht="21" customHeight="1" x14ac:dyDescent="0.2">
      <c r="B29" s="9">
        <f t="shared" si="1"/>
        <v>4</v>
      </c>
      <c r="C29" s="32"/>
      <c r="D29" s="32"/>
      <c r="E29" s="10" t="s">
        <v>444</v>
      </c>
      <c r="F29" s="33">
        <v>40690</v>
      </c>
      <c r="G29" s="11" t="s">
        <v>506</v>
      </c>
      <c r="H29" s="34" t="str">
        <f t="shared" si="0"/>
        <v/>
      </c>
      <c r="I29" s="12" t="s">
        <v>520</v>
      </c>
      <c r="J29" s="13"/>
      <c r="K29" s="13">
        <v>213555</v>
      </c>
      <c r="L29" s="64">
        <v>5</v>
      </c>
    </row>
    <row r="30" spans="2:12" ht="21" customHeight="1" x14ac:dyDescent="0.2">
      <c r="B30" s="9">
        <f t="shared" si="1"/>
        <v>5</v>
      </c>
      <c r="C30" s="32"/>
      <c r="D30" s="32"/>
      <c r="E30" s="10" t="s">
        <v>445</v>
      </c>
      <c r="F30" s="33">
        <v>40690</v>
      </c>
      <c r="G30" s="11" t="s">
        <v>506</v>
      </c>
      <c r="H30" s="34" t="str">
        <f t="shared" si="0"/>
        <v/>
      </c>
      <c r="I30" s="12" t="s">
        <v>521</v>
      </c>
      <c r="J30" s="13"/>
      <c r="K30" s="13">
        <v>173559</v>
      </c>
      <c r="L30" s="64">
        <v>5</v>
      </c>
    </row>
    <row r="31" spans="2:12" ht="21" customHeight="1" x14ac:dyDescent="0.2">
      <c r="B31" s="9">
        <f t="shared" si="1"/>
        <v>6</v>
      </c>
      <c r="C31" s="32"/>
      <c r="D31" s="32"/>
      <c r="E31" s="10" t="s">
        <v>279</v>
      </c>
      <c r="F31" s="33">
        <v>40690</v>
      </c>
      <c r="G31" s="11" t="s">
        <v>506</v>
      </c>
      <c r="H31" s="34" t="str">
        <f t="shared" si="0"/>
        <v/>
      </c>
      <c r="I31" s="12" t="s">
        <v>520</v>
      </c>
      <c r="J31" s="13"/>
      <c r="K31" s="13">
        <v>5014509</v>
      </c>
      <c r="L31" s="64">
        <v>5</v>
      </c>
    </row>
    <row r="32" spans="2:12" ht="21" customHeight="1" x14ac:dyDescent="0.2">
      <c r="B32" s="9">
        <f t="shared" si="1"/>
        <v>7</v>
      </c>
      <c r="C32" s="32"/>
      <c r="D32" s="32"/>
      <c r="E32" s="10" t="s">
        <v>280</v>
      </c>
      <c r="F32" s="33">
        <v>40691</v>
      </c>
      <c r="G32" s="11" t="s">
        <v>506</v>
      </c>
      <c r="H32" s="34" t="str">
        <f t="shared" si="0"/>
        <v/>
      </c>
      <c r="I32" s="12" t="s">
        <v>521</v>
      </c>
      <c r="J32" s="13"/>
      <c r="K32" s="13">
        <v>1571122</v>
      </c>
      <c r="L32" s="64">
        <v>5</v>
      </c>
    </row>
    <row r="33" spans="2:12" ht="21" customHeight="1" x14ac:dyDescent="0.2">
      <c r="B33" s="9">
        <f t="shared" si="1"/>
        <v>8</v>
      </c>
      <c r="C33" s="32"/>
      <c r="D33" s="32"/>
      <c r="E33" s="10" t="s">
        <v>446</v>
      </c>
      <c r="F33" s="33">
        <v>40691</v>
      </c>
      <c r="G33" s="11" t="s">
        <v>506</v>
      </c>
      <c r="H33" s="34" t="str">
        <f t="shared" si="0"/>
        <v/>
      </c>
      <c r="I33" s="12" t="s">
        <v>521</v>
      </c>
      <c r="J33" s="13"/>
      <c r="K33" s="13">
        <v>297561</v>
      </c>
      <c r="L33" s="64">
        <v>5</v>
      </c>
    </row>
    <row r="34" spans="2:12" ht="21" customHeight="1" x14ac:dyDescent="0.2">
      <c r="B34" s="9">
        <f t="shared" si="1"/>
        <v>9</v>
      </c>
      <c r="C34" s="32"/>
      <c r="D34" s="32"/>
      <c r="E34" s="10" t="s">
        <v>447</v>
      </c>
      <c r="F34" s="33">
        <v>40691</v>
      </c>
      <c r="G34" s="11" t="s">
        <v>506</v>
      </c>
      <c r="H34" s="34" t="str">
        <f t="shared" si="0"/>
        <v/>
      </c>
      <c r="I34" s="12" t="s">
        <v>521</v>
      </c>
      <c r="J34" s="13"/>
      <c r="K34" s="13">
        <v>1442067</v>
      </c>
      <c r="L34" s="64">
        <v>5</v>
      </c>
    </row>
    <row r="35" spans="2:12" ht="21" customHeight="1" x14ac:dyDescent="0.2">
      <c r="B35" s="9">
        <f t="shared" si="1"/>
        <v>10</v>
      </c>
      <c r="C35" s="32"/>
      <c r="D35" s="32"/>
      <c r="E35" s="10" t="s">
        <v>143</v>
      </c>
      <c r="F35" s="33">
        <v>40691</v>
      </c>
      <c r="G35" s="11" t="s">
        <v>506</v>
      </c>
      <c r="H35" s="34" t="str">
        <f t="shared" si="0"/>
        <v/>
      </c>
      <c r="I35" s="12" t="s">
        <v>521</v>
      </c>
      <c r="J35" s="13"/>
      <c r="K35" s="13">
        <v>1580209</v>
      </c>
      <c r="L35" s="64">
        <v>5</v>
      </c>
    </row>
    <row r="36" spans="2:12" ht="21" customHeight="1" x14ac:dyDescent="0.2">
      <c r="B36" s="9">
        <f t="shared" si="1"/>
        <v>11</v>
      </c>
      <c r="C36" s="32"/>
      <c r="D36" s="32"/>
      <c r="E36" s="10" t="s">
        <v>448</v>
      </c>
      <c r="F36" s="33">
        <v>40691</v>
      </c>
      <c r="G36" s="11" t="s">
        <v>506</v>
      </c>
      <c r="H36" s="34" t="str">
        <f t="shared" si="0"/>
        <v/>
      </c>
      <c r="I36" s="12" t="s">
        <v>521</v>
      </c>
      <c r="J36" s="13"/>
      <c r="K36" s="13">
        <v>1480805</v>
      </c>
      <c r="L36" s="64">
        <v>5</v>
      </c>
    </row>
    <row r="37" spans="2:12" ht="21" customHeight="1" x14ac:dyDescent="0.2">
      <c r="B37" s="9">
        <f t="shared" si="1"/>
        <v>12</v>
      </c>
      <c r="C37" s="32"/>
      <c r="D37" s="32"/>
      <c r="E37" s="10" t="s">
        <v>449</v>
      </c>
      <c r="F37" s="33">
        <v>40691</v>
      </c>
      <c r="G37" s="11" t="s">
        <v>506</v>
      </c>
      <c r="H37" s="34" t="str">
        <f t="shared" si="0"/>
        <v/>
      </c>
      <c r="I37" s="12" t="s">
        <v>521</v>
      </c>
      <c r="J37" s="13"/>
      <c r="K37" s="13">
        <v>540321</v>
      </c>
      <c r="L37" s="64">
        <v>5</v>
      </c>
    </row>
    <row r="38" spans="2:12" ht="21" customHeight="1" x14ac:dyDescent="0.2">
      <c r="B38" s="9">
        <f t="shared" si="1"/>
        <v>13</v>
      </c>
      <c r="C38" s="32"/>
      <c r="D38" s="32"/>
      <c r="E38" s="10" t="s">
        <v>450</v>
      </c>
      <c r="F38" s="33">
        <v>40694</v>
      </c>
      <c r="G38" s="11" t="s">
        <v>507</v>
      </c>
      <c r="H38" s="34" t="str">
        <f t="shared" si="0"/>
        <v/>
      </c>
      <c r="I38" s="12" t="s">
        <v>520</v>
      </c>
      <c r="J38" s="13"/>
      <c r="K38" s="13">
        <v>882281</v>
      </c>
      <c r="L38" s="64">
        <v>5</v>
      </c>
    </row>
    <row r="39" spans="2:12" ht="21" customHeight="1" x14ac:dyDescent="0.2">
      <c r="B39" s="9">
        <f t="shared" si="1"/>
        <v>14</v>
      </c>
      <c r="C39" s="32"/>
      <c r="D39" s="32"/>
      <c r="E39" s="10" t="s">
        <v>451</v>
      </c>
      <c r="F39" s="33">
        <v>40694</v>
      </c>
      <c r="G39" s="11" t="s">
        <v>508</v>
      </c>
      <c r="H39" s="34" t="str">
        <f t="shared" si="0"/>
        <v/>
      </c>
      <c r="I39" s="12" t="s">
        <v>521</v>
      </c>
      <c r="J39" s="13"/>
      <c r="K39" s="13">
        <v>43728</v>
      </c>
      <c r="L39" s="64">
        <v>5</v>
      </c>
    </row>
    <row r="40" spans="2:12" ht="21" customHeight="1" x14ac:dyDescent="0.2">
      <c r="B40" s="9">
        <f t="shared" si="1"/>
        <v>15</v>
      </c>
      <c r="C40" s="32"/>
      <c r="D40" s="32"/>
      <c r="E40" s="10" t="s">
        <v>452</v>
      </c>
      <c r="F40" s="33">
        <v>40695</v>
      </c>
      <c r="G40" s="11" t="s">
        <v>509</v>
      </c>
      <c r="H40" s="34" t="str">
        <f t="shared" si="0"/>
        <v/>
      </c>
      <c r="I40" s="12" t="s">
        <v>519</v>
      </c>
      <c r="J40" s="13"/>
      <c r="K40" s="13">
        <v>952238</v>
      </c>
      <c r="L40" s="64">
        <v>6</v>
      </c>
    </row>
    <row r="41" spans="2:12" ht="21" customHeight="1" x14ac:dyDescent="0.2">
      <c r="B41" s="9">
        <f t="shared" si="1"/>
        <v>16</v>
      </c>
      <c r="C41" s="32"/>
      <c r="D41" s="32"/>
      <c r="E41" s="10" t="s">
        <v>390</v>
      </c>
      <c r="F41" s="33">
        <v>40723</v>
      </c>
      <c r="G41" s="11" t="s">
        <v>506</v>
      </c>
      <c r="H41" s="34" t="str">
        <f t="shared" si="0"/>
        <v/>
      </c>
      <c r="I41" s="12" t="s">
        <v>521</v>
      </c>
      <c r="J41" s="13"/>
      <c r="K41" s="13">
        <v>2497863</v>
      </c>
      <c r="L41" s="64">
        <v>6</v>
      </c>
    </row>
    <row r="42" spans="2:12" ht="21" customHeight="1" x14ac:dyDescent="0.2">
      <c r="B42" s="9">
        <f t="shared" si="1"/>
        <v>17</v>
      </c>
      <c r="C42" s="32"/>
      <c r="D42" s="32"/>
      <c r="E42" s="10" t="s">
        <v>453</v>
      </c>
      <c r="F42" s="33">
        <v>40723</v>
      </c>
      <c r="G42" s="11" t="s">
        <v>506</v>
      </c>
      <c r="H42" s="34" t="str">
        <f t="shared" si="0"/>
        <v/>
      </c>
      <c r="I42" s="12" t="s">
        <v>521</v>
      </c>
      <c r="J42" s="13"/>
      <c r="K42" s="13">
        <v>1644215</v>
      </c>
      <c r="L42" s="64">
        <v>6</v>
      </c>
    </row>
    <row r="43" spans="2:12" ht="21" customHeight="1" x14ac:dyDescent="0.2">
      <c r="B43" s="9">
        <f t="shared" si="1"/>
        <v>18</v>
      </c>
      <c r="C43" s="32"/>
      <c r="D43" s="32"/>
      <c r="E43" s="10" t="s">
        <v>454</v>
      </c>
      <c r="F43" s="33">
        <v>40723</v>
      </c>
      <c r="G43" s="11" t="s">
        <v>506</v>
      </c>
      <c r="H43" s="34" t="str">
        <f t="shared" si="0"/>
        <v/>
      </c>
      <c r="I43" s="12" t="s">
        <v>521</v>
      </c>
      <c r="J43" s="13"/>
      <c r="K43" s="13">
        <v>979386</v>
      </c>
      <c r="L43" s="64">
        <v>6</v>
      </c>
    </row>
    <row r="44" spans="2:12" ht="21" customHeight="1" x14ac:dyDescent="0.2">
      <c r="B44" s="9">
        <f t="shared" si="1"/>
        <v>19</v>
      </c>
      <c r="C44" s="32"/>
      <c r="D44" s="32"/>
      <c r="E44" s="10" t="s">
        <v>455</v>
      </c>
      <c r="F44" s="33">
        <v>40723</v>
      </c>
      <c r="G44" s="11" t="s">
        <v>506</v>
      </c>
      <c r="H44" s="34" t="str">
        <f t="shared" si="0"/>
        <v/>
      </c>
      <c r="I44" s="12" t="s">
        <v>521</v>
      </c>
      <c r="J44" s="13"/>
      <c r="K44" s="13">
        <v>234947</v>
      </c>
      <c r="L44" s="64">
        <v>6</v>
      </c>
    </row>
    <row r="45" spans="2:12" ht="21" customHeight="1" x14ac:dyDescent="0.2">
      <c r="B45" s="9">
        <f t="shared" si="1"/>
        <v>20</v>
      </c>
      <c r="C45" s="32"/>
      <c r="D45" s="32"/>
      <c r="E45" s="10" t="s">
        <v>456</v>
      </c>
      <c r="F45" s="33">
        <v>40723</v>
      </c>
      <c r="G45" s="11" t="s">
        <v>506</v>
      </c>
      <c r="H45" s="34" t="str">
        <f t="shared" si="0"/>
        <v/>
      </c>
      <c r="I45" s="12" t="s">
        <v>521</v>
      </c>
      <c r="J45" s="13"/>
      <c r="K45" s="13">
        <v>22974</v>
      </c>
      <c r="L45" s="64">
        <v>6</v>
      </c>
    </row>
    <row r="46" spans="2:12" ht="21" customHeight="1" x14ac:dyDescent="0.2">
      <c r="B46" s="9">
        <f t="shared" si="1"/>
        <v>21</v>
      </c>
      <c r="C46" s="32"/>
      <c r="D46" s="32"/>
      <c r="E46" s="10" t="s">
        <v>457</v>
      </c>
      <c r="F46" s="33">
        <v>40723</v>
      </c>
      <c r="G46" s="11" t="s">
        <v>506</v>
      </c>
      <c r="H46" s="34" t="str">
        <f t="shared" si="0"/>
        <v/>
      </c>
      <c r="I46" s="12" t="s">
        <v>521</v>
      </c>
      <c r="J46" s="13"/>
      <c r="K46" s="13">
        <v>2450159</v>
      </c>
      <c r="L46" s="64">
        <v>6</v>
      </c>
    </row>
    <row r="47" spans="2:12" ht="21" customHeight="1" x14ac:dyDescent="0.2">
      <c r="B47" s="9">
        <f t="shared" si="1"/>
        <v>22</v>
      </c>
      <c r="C47" s="32"/>
      <c r="D47" s="32"/>
      <c r="E47" s="10" t="s">
        <v>458</v>
      </c>
      <c r="F47" s="33">
        <v>40723</v>
      </c>
      <c r="G47" s="11" t="s">
        <v>506</v>
      </c>
      <c r="H47" s="34" t="str">
        <f t="shared" si="0"/>
        <v/>
      </c>
      <c r="I47" s="12" t="s">
        <v>521</v>
      </c>
      <c r="J47" s="13"/>
      <c r="K47" s="13">
        <v>2163767</v>
      </c>
      <c r="L47" s="64">
        <v>6</v>
      </c>
    </row>
    <row r="48" spans="2:12" ht="21" customHeight="1" x14ac:dyDescent="0.2">
      <c r="B48" s="9">
        <f t="shared" si="1"/>
        <v>23</v>
      </c>
      <c r="C48" s="32"/>
      <c r="D48" s="32"/>
      <c r="E48" s="10" t="s">
        <v>146</v>
      </c>
      <c r="F48" s="33">
        <v>40723</v>
      </c>
      <c r="G48" s="11" t="s">
        <v>506</v>
      </c>
      <c r="H48" s="34" t="str">
        <f t="shared" si="0"/>
        <v/>
      </c>
      <c r="I48" s="12" t="s">
        <v>521</v>
      </c>
      <c r="J48" s="13"/>
      <c r="K48" s="13">
        <v>858820</v>
      </c>
      <c r="L48" s="64">
        <v>6</v>
      </c>
    </row>
    <row r="49" spans="2:12" ht="21" customHeight="1" x14ac:dyDescent="0.2">
      <c r="B49" s="9">
        <f t="shared" si="1"/>
        <v>24</v>
      </c>
      <c r="C49" s="32"/>
      <c r="D49" s="32"/>
      <c r="E49" s="10" t="s">
        <v>459</v>
      </c>
      <c r="F49" s="33">
        <v>40723</v>
      </c>
      <c r="G49" s="11" t="s">
        <v>506</v>
      </c>
      <c r="H49" s="34" t="str">
        <f t="shared" si="0"/>
        <v/>
      </c>
      <c r="I49" s="12" t="s">
        <v>521</v>
      </c>
      <c r="J49" s="13"/>
      <c r="K49" s="13">
        <v>453775</v>
      </c>
      <c r="L49" s="64">
        <v>6</v>
      </c>
    </row>
    <row r="50" spans="2:12" ht="21" customHeight="1" x14ac:dyDescent="0.2">
      <c r="B50" s="9">
        <f t="shared" si="1"/>
        <v>25</v>
      </c>
      <c r="C50" s="32"/>
      <c r="D50" s="32"/>
      <c r="E50" s="10" t="s">
        <v>460</v>
      </c>
      <c r="F50" s="33">
        <v>40723</v>
      </c>
      <c r="G50" s="11" t="s">
        <v>507</v>
      </c>
      <c r="H50" s="34" t="str">
        <f t="shared" si="0"/>
        <v/>
      </c>
      <c r="I50" s="12" t="s">
        <v>520</v>
      </c>
      <c r="J50" s="13"/>
      <c r="K50" s="13">
        <v>1445800</v>
      </c>
      <c r="L50" s="64">
        <v>6</v>
      </c>
    </row>
    <row r="51" spans="2:12" ht="21" customHeight="1" x14ac:dyDescent="0.2">
      <c r="B51" s="9">
        <f t="shared" si="1"/>
        <v>26</v>
      </c>
      <c r="C51" s="32"/>
      <c r="D51" s="32"/>
      <c r="E51" s="10" t="s">
        <v>461</v>
      </c>
      <c r="F51" s="33">
        <v>40723</v>
      </c>
      <c r="G51" s="11" t="s">
        <v>505</v>
      </c>
      <c r="H51" s="34" t="str">
        <f t="shared" si="0"/>
        <v/>
      </c>
      <c r="I51" s="12" t="s">
        <v>521</v>
      </c>
      <c r="J51" s="13"/>
      <c r="K51" s="13">
        <v>1657019</v>
      </c>
      <c r="L51" s="64">
        <v>6</v>
      </c>
    </row>
    <row r="52" spans="2:12" ht="21" customHeight="1" x14ac:dyDescent="0.2">
      <c r="B52" s="9">
        <f t="shared" si="1"/>
        <v>27</v>
      </c>
      <c r="C52" s="32"/>
      <c r="D52" s="32"/>
      <c r="E52" s="10" t="s">
        <v>462</v>
      </c>
      <c r="F52" s="33">
        <v>40724</v>
      </c>
      <c r="G52" s="11" t="s">
        <v>507</v>
      </c>
      <c r="H52" s="34" t="str">
        <f t="shared" si="0"/>
        <v/>
      </c>
      <c r="I52" s="12" t="s">
        <v>520</v>
      </c>
      <c r="J52" s="13"/>
      <c r="K52" s="13">
        <v>562423</v>
      </c>
      <c r="L52" s="64">
        <v>6</v>
      </c>
    </row>
    <row r="53" spans="2:12" ht="21" customHeight="1" x14ac:dyDescent="0.2">
      <c r="B53" s="9">
        <f t="shared" si="1"/>
        <v>28</v>
      </c>
      <c r="C53" s="32"/>
      <c r="D53" s="32"/>
      <c r="E53" s="10" t="s">
        <v>463</v>
      </c>
      <c r="F53" s="33">
        <v>40739</v>
      </c>
      <c r="G53" s="11" t="s">
        <v>506</v>
      </c>
      <c r="H53" s="34" t="str">
        <f t="shared" si="0"/>
        <v/>
      </c>
      <c r="I53" s="12" t="s">
        <v>522</v>
      </c>
      <c r="J53" s="13"/>
      <c r="K53" s="13">
        <v>2320767</v>
      </c>
      <c r="L53" s="64">
        <v>7</v>
      </c>
    </row>
    <row r="54" spans="2:12" ht="21" customHeight="1" x14ac:dyDescent="0.2">
      <c r="B54" s="9">
        <f t="shared" si="1"/>
        <v>29</v>
      </c>
      <c r="C54" s="32"/>
      <c r="D54" s="32"/>
      <c r="E54" s="10" t="s">
        <v>464</v>
      </c>
      <c r="F54" s="33">
        <v>40741</v>
      </c>
      <c r="G54" s="11" t="s">
        <v>506</v>
      </c>
      <c r="H54" s="34" t="str">
        <f t="shared" si="0"/>
        <v/>
      </c>
      <c r="I54" s="12" t="s">
        <v>523</v>
      </c>
      <c r="J54" s="13"/>
      <c r="K54" s="13">
        <v>1555329</v>
      </c>
      <c r="L54" s="64">
        <v>7</v>
      </c>
    </row>
    <row r="55" spans="2:12" ht="21" customHeight="1" x14ac:dyDescent="0.2">
      <c r="B55" s="9">
        <f t="shared" si="1"/>
        <v>30</v>
      </c>
      <c r="C55" s="32"/>
      <c r="D55" s="32"/>
      <c r="E55" s="10" t="s">
        <v>465</v>
      </c>
      <c r="F55" s="33">
        <v>40744</v>
      </c>
      <c r="G55" s="11" t="s">
        <v>506</v>
      </c>
      <c r="H55" s="34" t="str">
        <f t="shared" si="0"/>
        <v/>
      </c>
      <c r="I55" s="12" t="s">
        <v>523</v>
      </c>
      <c r="J55" s="13"/>
      <c r="K55" s="13">
        <v>152970</v>
      </c>
      <c r="L55" s="64">
        <v>7</v>
      </c>
    </row>
    <row r="56" spans="2:12" ht="21" customHeight="1" x14ac:dyDescent="0.2">
      <c r="B56" s="9">
        <f t="shared" si="1"/>
        <v>31</v>
      </c>
      <c r="C56" s="32"/>
      <c r="D56" s="32"/>
      <c r="E56" s="10" t="s">
        <v>466</v>
      </c>
      <c r="F56" s="33">
        <v>40745</v>
      </c>
      <c r="G56" s="11" t="s">
        <v>506</v>
      </c>
      <c r="H56" s="34" t="str">
        <f t="shared" si="0"/>
        <v/>
      </c>
      <c r="I56" s="12" t="s">
        <v>523</v>
      </c>
      <c r="J56" s="13"/>
      <c r="K56" s="13">
        <v>301870</v>
      </c>
      <c r="L56" s="64">
        <v>7</v>
      </c>
    </row>
    <row r="57" spans="2:12" ht="21" customHeight="1" x14ac:dyDescent="0.2">
      <c r="B57" s="9">
        <f t="shared" si="1"/>
        <v>32</v>
      </c>
      <c r="C57" s="32"/>
      <c r="D57" s="32"/>
      <c r="E57" s="10" t="s">
        <v>467</v>
      </c>
      <c r="F57" s="33">
        <v>40745</v>
      </c>
      <c r="G57" s="11" t="s">
        <v>506</v>
      </c>
      <c r="H57" s="34" t="str">
        <f t="shared" si="0"/>
        <v/>
      </c>
      <c r="I57" s="12" t="s">
        <v>523</v>
      </c>
      <c r="J57" s="13"/>
      <c r="K57" s="13">
        <v>1563275</v>
      </c>
      <c r="L57" s="64">
        <v>7</v>
      </c>
    </row>
    <row r="58" spans="2:12" ht="21" customHeight="1" x14ac:dyDescent="0.2">
      <c r="B58" s="9">
        <f t="shared" si="1"/>
        <v>33</v>
      </c>
      <c r="C58" s="32"/>
      <c r="D58" s="32"/>
      <c r="E58" s="10" t="s">
        <v>468</v>
      </c>
      <c r="F58" s="33">
        <v>40746</v>
      </c>
      <c r="G58" s="11" t="s">
        <v>506</v>
      </c>
      <c r="H58" s="34" t="str">
        <f t="shared" si="0"/>
        <v/>
      </c>
      <c r="I58" s="12" t="s">
        <v>523</v>
      </c>
      <c r="J58" s="13"/>
      <c r="K58" s="13">
        <v>288224</v>
      </c>
      <c r="L58" s="64">
        <v>7</v>
      </c>
    </row>
    <row r="59" spans="2:12" ht="21" customHeight="1" x14ac:dyDescent="0.2">
      <c r="B59" s="9">
        <f t="shared" si="1"/>
        <v>34</v>
      </c>
      <c r="C59" s="32"/>
      <c r="D59" s="32"/>
      <c r="E59" s="10" t="s">
        <v>469</v>
      </c>
      <c r="F59" s="33">
        <v>40747</v>
      </c>
      <c r="G59" s="11" t="s">
        <v>506</v>
      </c>
      <c r="H59" s="34" t="str">
        <f t="shared" si="0"/>
        <v/>
      </c>
      <c r="I59" s="12" t="s">
        <v>523</v>
      </c>
      <c r="J59" s="13"/>
      <c r="K59" s="13">
        <v>390388</v>
      </c>
      <c r="L59" s="64">
        <v>7</v>
      </c>
    </row>
    <row r="60" spans="2:12" ht="21" customHeight="1" x14ac:dyDescent="0.2">
      <c r="B60" s="9">
        <f t="shared" si="1"/>
        <v>35</v>
      </c>
      <c r="C60" s="32"/>
      <c r="D60" s="32"/>
      <c r="E60" s="10" t="s">
        <v>470</v>
      </c>
      <c r="F60" s="33">
        <v>40748</v>
      </c>
      <c r="G60" s="11" t="s">
        <v>506</v>
      </c>
      <c r="H60" s="34" t="str">
        <f t="shared" si="0"/>
        <v/>
      </c>
      <c r="I60" s="12" t="s">
        <v>523</v>
      </c>
      <c r="J60" s="13"/>
      <c r="K60" s="13">
        <v>20590</v>
      </c>
      <c r="L60" s="64">
        <v>7</v>
      </c>
    </row>
    <row r="61" spans="2:12" ht="21" customHeight="1" x14ac:dyDescent="0.2">
      <c r="B61" s="9">
        <f t="shared" si="1"/>
        <v>36</v>
      </c>
      <c r="C61" s="32"/>
      <c r="D61" s="32"/>
      <c r="E61" s="10" t="s">
        <v>471</v>
      </c>
      <c r="F61" s="33">
        <v>40749</v>
      </c>
      <c r="G61" s="11" t="s">
        <v>505</v>
      </c>
      <c r="H61" s="34" t="str">
        <f t="shared" si="0"/>
        <v/>
      </c>
      <c r="I61" s="12" t="s">
        <v>523</v>
      </c>
      <c r="J61" s="13"/>
      <c r="K61" s="13">
        <v>502723</v>
      </c>
      <c r="L61" s="64">
        <v>7</v>
      </c>
    </row>
    <row r="62" spans="2:12" ht="21" customHeight="1" x14ac:dyDescent="0.2">
      <c r="B62" s="9">
        <f t="shared" si="1"/>
        <v>37</v>
      </c>
      <c r="C62" s="32"/>
      <c r="D62" s="32"/>
      <c r="E62" s="10" t="s">
        <v>472</v>
      </c>
      <c r="F62" s="33">
        <v>40750</v>
      </c>
      <c r="G62" s="11" t="s">
        <v>505</v>
      </c>
      <c r="H62" s="34" t="str">
        <f t="shared" si="0"/>
        <v/>
      </c>
      <c r="I62" s="12" t="s">
        <v>523</v>
      </c>
      <c r="J62" s="13"/>
      <c r="K62" s="13">
        <v>404190</v>
      </c>
      <c r="L62" s="64">
        <v>7</v>
      </c>
    </row>
    <row r="63" spans="2:12" ht="21" customHeight="1" x14ac:dyDescent="0.2">
      <c r="B63" s="9">
        <f t="shared" si="1"/>
        <v>38</v>
      </c>
      <c r="C63" s="32"/>
      <c r="D63" s="32"/>
      <c r="E63" s="10" t="s">
        <v>473</v>
      </c>
      <c r="F63" s="33">
        <v>40764</v>
      </c>
      <c r="G63" s="11" t="s">
        <v>510</v>
      </c>
      <c r="H63" s="34" t="str">
        <f t="shared" si="0"/>
        <v/>
      </c>
      <c r="I63" s="12" t="s">
        <v>523</v>
      </c>
      <c r="J63" s="13"/>
      <c r="K63" s="13">
        <v>1078000</v>
      </c>
      <c r="L63" s="64">
        <v>8</v>
      </c>
    </row>
    <row r="64" spans="2:12" ht="21" customHeight="1" x14ac:dyDescent="0.2">
      <c r="B64" s="9">
        <f t="shared" si="1"/>
        <v>39</v>
      </c>
      <c r="C64" s="32"/>
      <c r="D64" s="32"/>
      <c r="E64" s="10" t="s">
        <v>474</v>
      </c>
      <c r="F64" s="33">
        <v>40772</v>
      </c>
      <c r="G64" s="11" t="s">
        <v>510</v>
      </c>
      <c r="H64" s="34" t="str">
        <f t="shared" si="0"/>
        <v/>
      </c>
      <c r="I64" s="12" t="s">
        <v>523</v>
      </c>
      <c r="J64" s="13"/>
      <c r="K64" s="13">
        <v>1100000</v>
      </c>
      <c r="L64" s="64">
        <v>8</v>
      </c>
    </row>
    <row r="65" spans="2:12" ht="21" customHeight="1" x14ac:dyDescent="0.2">
      <c r="B65" s="9">
        <f t="shared" si="1"/>
        <v>40</v>
      </c>
      <c r="C65" s="32"/>
      <c r="D65" s="32"/>
      <c r="E65" s="10" t="s">
        <v>475</v>
      </c>
      <c r="F65" s="33">
        <v>40772</v>
      </c>
      <c r="G65" s="11" t="s">
        <v>506</v>
      </c>
      <c r="H65" s="34" t="str">
        <f t="shared" si="0"/>
        <v/>
      </c>
      <c r="I65" s="12" t="s">
        <v>520</v>
      </c>
      <c r="J65" s="13"/>
      <c r="K65" s="13">
        <v>1029799</v>
      </c>
      <c r="L65" s="64">
        <v>8</v>
      </c>
    </row>
    <row r="66" spans="2:12" ht="21" customHeight="1" x14ac:dyDescent="0.2">
      <c r="B66" s="9">
        <f t="shared" si="1"/>
        <v>41</v>
      </c>
      <c r="C66" s="32"/>
      <c r="D66" s="32"/>
      <c r="E66" s="10" t="s">
        <v>476</v>
      </c>
      <c r="F66" s="33">
        <v>40774</v>
      </c>
      <c r="G66" s="11" t="s">
        <v>506</v>
      </c>
      <c r="H66" s="34" t="str">
        <f t="shared" si="0"/>
        <v/>
      </c>
      <c r="I66" s="12" t="s">
        <v>520</v>
      </c>
      <c r="J66" s="13"/>
      <c r="K66" s="13">
        <v>1444163</v>
      </c>
      <c r="L66" s="64">
        <v>8</v>
      </c>
    </row>
    <row r="67" spans="2:12" ht="21" customHeight="1" x14ac:dyDescent="0.2">
      <c r="B67" s="9">
        <f t="shared" si="1"/>
        <v>42</v>
      </c>
      <c r="C67" s="32"/>
      <c r="D67" s="32"/>
      <c r="E67" s="10" t="s">
        <v>477</v>
      </c>
      <c r="F67" s="33">
        <v>40780</v>
      </c>
      <c r="G67" s="11" t="s">
        <v>510</v>
      </c>
      <c r="H67" s="34" t="str">
        <f t="shared" si="0"/>
        <v/>
      </c>
      <c r="I67" s="12" t="s">
        <v>523</v>
      </c>
      <c r="J67" s="13"/>
      <c r="K67" s="13">
        <v>890100</v>
      </c>
      <c r="L67" s="64">
        <v>8</v>
      </c>
    </row>
    <row r="68" spans="2:12" ht="21" customHeight="1" x14ac:dyDescent="0.2">
      <c r="B68" s="9">
        <f t="shared" si="1"/>
        <v>43</v>
      </c>
      <c r="C68" s="32"/>
      <c r="D68" s="32"/>
      <c r="E68" s="10" t="s">
        <v>137</v>
      </c>
      <c r="F68" s="33">
        <v>40781</v>
      </c>
      <c r="G68" s="11" t="s">
        <v>506</v>
      </c>
      <c r="H68" s="34" t="str">
        <f t="shared" si="0"/>
        <v/>
      </c>
      <c r="I68" s="12" t="s">
        <v>521</v>
      </c>
      <c r="J68" s="13"/>
      <c r="K68" s="13">
        <v>904724</v>
      </c>
      <c r="L68" s="64">
        <v>8</v>
      </c>
    </row>
    <row r="69" spans="2:12" ht="21" customHeight="1" x14ac:dyDescent="0.2">
      <c r="B69" s="9">
        <f t="shared" si="1"/>
        <v>44</v>
      </c>
      <c r="C69" s="32"/>
      <c r="D69" s="32"/>
      <c r="E69" s="10" t="s">
        <v>478</v>
      </c>
      <c r="F69" s="33">
        <v>40781</v>
      </c>
      <c r="G69" s="11" t="s">
        <v>506</v>
      </c>
      <c r="H69" s="34" t="str">
        <f t="shared" si="0"/>
        <v/>
      </c>
      <c r="I69" s="12" t="s">
        <v>521</v>
      </c>
      <c r="J69" s="13"/>
      <c r="K69" s="13">
        <v>2337147</v>
      </c>
      <c r="L69" s="64">
        <v>8</v>
      </c>
    </row>
    <row r="70" spans="2:12" ht="21" customHeight="1" x14ac:dyDescent="0.2">
      <c r="B70" s="9">
        <f t="shared" si="1"/>
        <v>45</v>
      </c>
      <c r="C70" s="32"/>
      <c r="D70" s="32"/>
      <c r="E70" s="10" t="s">
        <v>479</v>
      </c>
      <c r="F70" s="33">
        <v>40782</v>
      </c>
      <c r="G70" s="11" t="s">
        <v>506</v>
      </c>
      <c r="H70" s="34" t="str">
        <f t="shared" si="0"/>
        <v/>
      </c>
      <c r="I70" s="12" t="s">
        <v>521</v>
      </c>
      <c r="J70" s="13"/>
      <c r="K70" s="13">
        <v>856291</v>
      </c>
      <c r="L70" s="64">
        <v>8</v>
      </c>
    </row>
    <row r="71" spans="2:12" ht="21" customHeight="1" x14ac:dyDescent="0.2">
      <c r="B71" s="9">
        <f t="shared" si="1"/>
        <v>46</v>
      </c>
      <c r="C71" s="32"/>
      <c r="D71" s="32"/>
      <c r="E71" s="10" t="s">
        <v>480</v>
      </c>
      <c r="F71" s="33">
        <v>40801</v>
      </c>
      <c r="G71" s="11" t="s">
        <v>510</v>
      </c>
      <c r="H71" s="34" t="str">
        <f t="shared" si="0"/>
        <v/>
      </c>
      <c r="I71" s="12" t="s">
        <v>523</v>
      </c>
      <c r="J71" s="13"/>
      <c r="K71" s="13">
        <v>649000</v>
      </c>
      <c r="L71" s="64">
        <v>9</v>
      </c>
    </row>
    <row r="72" spans="2:12" ht="21" customHeight="1" x14ac:dyDescent="0.2">
      <c r="B72" s="9">
        <f t="shared" si="1"/>
        <v>47</v>
      </c>
      <c r="C72" s="32"/>
      <c r="D72" s="32"/>
      <c r="E72" s="10" t="s">
        <v>481</v>
      </c>
      <c r="F72" s="33">
        <v>40804</v>
      </c>
      <c r="G72" s="11" t="s">
        <v>506</v>
      </c>
      <c r="H72" s="34" t="str">
        <f t="shared" si="0"/>
        <v/>
      </c>
      <c r="I72" s="12" t="s">
        <v>523</v>
      </c>
      <c r="J72" s="13"/>
      <c r="K72" s="13">
        <v>1240901</v>
      </c>
      <c r="L72" s="64">
        <v>9</v>
      </c>
    </row>
    <row r="73" spans="2:12" ht="21" customHeight="1" x14ac:dyDescent="0.2">
      <c r="B73" s="9">
        <f t="shared" si="1"/>
        <v>48</v>
      </c>
      <c r="C73" s="32"/>
      <c r="D73" s="32"/>
      <c r="E73" s="10" t="s">
        <v>482</v>
      </c>
      <c r="F73" s="33">
        <v>40809</v>
      </c>
      <c r="G73" s="11" t="s">
        <v>511</v>
      </c>
      <c r="H73" s="34" t="str">
        <f t="shared" si="0"/>
        <v/>
      </c>
      <c r="I73" s="12" t="s">
        <v>524</v>
      </c>
      <c r="J73" s="13"/>
      <c r="K73" s="13">
        <v>146390</v>
      </c>
      <c r="L73" s="64">
        <v>9</v>
      </c>
    </row>
    <row r="74" spans="2:12" ht="21" customHeight="1" x14ac:dyDescent="0.2">
      <c r="B74" s="9">
        <f t="shared" si="1"/>
        <v>49</v>
      </c>
      <c r="C74" s="32"/>
      <c r="D74" s="32"/>
      <c r="E74" s="10" t="s">
        <v>139</v>
      </c>
      <c r="F74" s="33">
        <v>40810</v>
      </c>
      <c r="G74" s="11" t="s">
        <v>512</v>
      </c>
      <c r="H74" s="34" t="str">
        <f t="shared" si="0"/>
        <v/>
      </c>
      <c r="I74" s="12" t="s">
        <v>523</v>
      </c>
      <c r="J74" s="13"/>
      <c r="K74" s="13">
        <v>461686</v>
      </c>
      <c r="L74" s="64">
        <v>9</v>
      </c>
    </row>
    <row r="75" spans="2:12" ht="21" customHeight="1" x14ac:dyDescent="0.2">
      <c r="B75" s="9">
        <f t="shared" si="1"/>
        <v>50</v>
      </c>
      <c r="C75" s="32"/>
      <c r="D75" s="32"/>
      <c r="E75" s="10" t="s">
        <v>483</v>
      </c>
      <c r="F75" s="33">
        <v>40810</v>
      </c>
      <c r="G75" s="11" t="s">
        <v>506</v>
      </c>
      <c r="H75" s="34" t="str">
        <f t="shared" si="0"/>
        <v/>
      </c>
      <c r="I75" s="12" t="s">
        <v>523</v>
      </c>
      <c r="J75" s="13"/>
      <c r="K75" s="13">
        <v>6794813</v>
      </c>
      <c r="L75" s="64">
        <v>9</v>
      </c>
    </row>
    <row r="76" spans="2:12" ht="21" customHeight="1" x14ac:dyDescent="0.2">
      <c r="B76" s="9">
        <f t="shared" si="1"/>
        <v>51</v>
      </c>
      <c r="C76" s="32"/>
      <c r="D76" s="32"/>
      <c r="E76" s="10" t="s">
        <v>484</v>
      </c>
      <c r="F76" s="33">
        <v>40811</v>
      </c>
      <c r="G76" s="11" t="s">
        <v>506</v>
      </c>
      <c r="H76" s="34" t="str">
        <f t="shared" si="0"/>
        <v/>
      </c>
      <c r="I76" s="12" t="s">
        <v>523</v>
      </c>
      <c r="J76" s="13"/>
      <c r="K76" s="13">
        <v>587755</v>
      </c>
      <c r="L76" s="64">
        <v>9</v>
      </c>
    </row>
    <row r="77" spans="2:12" ht="21" customHeight="1" x14ac:dyDescent="0.2">
      <c r="B77" s="9">
        <f t="shared" si="1"/>
        <v>52</v>
      </c>
      <c r="C77" s="32"/>
      <c r="D77" s="32"/>
      <c r="E77" s="10" t="s">
        <v>485</v>
      </c>
      <c r="F77" s="33">
        <v>40812</v>
      </c>
      <c r="G77" s="11" t="s">
        <v>506</v>
      </c>
      <c r="H77" s="34" t="str">
        <f t="shared" si="0"/>
        <v/>
      </c>
      <c r="I77" s="12" t="s">
        <v>523</v>
      </c>
      <c r="J77" s="13"/>
      <c r="K77" s="13">
        <v>19858</v>
      </c>
      <c r="L77" s="64">
        <v>9</v>
      </c>
    </row>
    <row r="78" spans="2:12" ht="21" customHeight="1" x14ac:dyDescent="0.2">
      <c r="B78" s="9">
        <f t="shared" si="1"/>
        <v>53</v>
      </c>
      <c r="C78" s="32"/>
      <c r="D78" s="32"/>
      <c r="E78" s="10" t="s">
        <v>486</v>
      </c>
      <c r="F78" s="33">
        <v>40813</v>
      </c>
      <c r="G78" s="11" t="s">
        <v>513</v>
      </c>
      <c r="H78" s="34" t="str">
        <f t="shared" si="0"/>
        <v/>
      </c>
      <c r="I78" s="12" t="s">
        <v>523</v>
      </c>
      <c r="J78" s="13"/>
      <c r="K78" s="13">
        <v>1727156</v>
      </c>
      <c r="L78" s="64">
        <v>9</v>
      </c>
    </row>
    <row r="79" spans="2:12" ht="21" customHeight="1" x14ac:dyDescent="0.2">
      <c r="B79" s="9">
        <f t="shared" si="1"/>
        <v>54</v>
      </c>
      <c r="C79" s="32"/>
      <c r="D79" s="32"/>
      <c r="E79" s="10" t="s">
        <v>142</v>
      </c>
      <c r="F79" s="33">
        <v>40813</v>
      </c>
      <c r="G79" s="11" t="s">
        <v>513</v>
      </c>
      <c r="H79" s="34" t="str">
        <f t="shared" si="0"/>
        <v/>
      </c>
      <c r="I79" s="12" t="s">
        <v>523</v>
      </c>
      <c r="J79" s="13"/>
      <c r="K79" s="13">
        <v>1540905</v>
      </c>
      <c r="L79" s="64">
        <v>9</v>
      </c>
    </row>
    <row r="80" spans="2:12" ht="21" customHeight="1" x14ac:dyDescent="0.2">
      <c r="B80" s="9">
        <f t="shared" si="1"/>
        <v>55</v>
      </c>
      <c r="C80" s="32"/>
      <c r="D80" s="32"/>
      <c r="E80" s="10" t="s">
        <v>487</v>
      </c>
      <c r="F80" s="33">
        <v>40813</v>
      </c>
      <c r="G80" s="11" t="s">
        <v>513</v>
      </c>
      <c r="H80" s="34" t="str">
        <f t="shared" si="0"/>
        <v/>
      </c>
      <c r="I80" s="12" t="s">
        <v>523</v>
      </c>
      <c r="J80" s="13"/>
      <c r="K80" s="13">
        <v>1076486</v>
      </c>
      <c r="L80" s="64">
        <v>9</v>
      </c>
    </row>
    <row r="81" spans="2:12" ht="21" customHeight="1" x14ac:dyDescent="0.2">
      <c r="B81" s="9">
        <f t="shared" si="1"/>
        <v>56</v>
      </c>
      <c r="C81" s="32"/>
      <c r="D81" s="32"/>
      <c r="E81" s="10" t="s">
        <v>488</v>
      </c>
      <c r="F81" s="33">
        <v>40821</v>
      </c>
      <c r="G81" s="11" t="s">
        <v>506</v>
      </c>
      <c r="H81" s="34" t="str">
        <f t="shared" si="0"/>
        <v/>
      </c>
      <c r="I81" s="12" t="s">
        <v>523</v>
      </c>
      <c r="J81" s="13"/>
      <c r="K81" s="13">
        <v>4222363</v>
      </c>
      <c r="L81" s="64">
        <v>10</v>
      </c>
    </row>
    <row r="82" spans="2:12" ht="21" customHeight="1" x14ac:dyDescent="0.2">
      <c r="B82" s="9">
        <f t="shared" si="1"/>
        <v>57</v>
      </c>
      <c r="C82" s="32"/>
      <c r="D82" s="32"/>
      <c r="E82" s="10" t="s">
        <v>489</v>
      </c>
      <c r="F82" s="33">
        <v>40831</v>
      </c>
      <c r="G82" s="11" t="s">
        <v>506</v>
      </c>
      <c r="H82" s="34" t="str">
        <f t="shared" si="0"/>
        <v/>
      </c>
      <c r="I82" s="12" t="s">
        <v>523</v>
      </c>
      <c r="J82" s="13"/>
      <c r="K82" s="13">
        <v>5881151</v>
      </c>
      <c r="L82" s="64">
        <v>10</v>
      </c>
    </row>
    <row r="83" spans="2:12" ht="21" customHeight="1" x14ac:dyDescent="0.2">
      <c r="B83" s="9">
        <f t="shared" si="1"/>
        <v>58</v>
      </c>
      <c r="C83" s="32"/>
      <c r="D83" s="32"/>
      <c r="E83" s="10" t="s">
        <v>490</v>
      </c>
      <c r="F83" s="33">
        <v>40833</v>
      </c>
      <c r="G83" s="11" t="s">
        <v>506</v>
      </c>
      <c r="H83" s="34" t="str">
        <f t="shared" si="0"/>
        <v/>
      </c>
      <c r="I83" s="12" t="s">
        <v>523</v>
      </c>
      <c r="J83" s="13"/>
      <c r="K83" s="13">
        <v>2358195</v>
      </c>
      <c r="L83" s="64">
        <v>10</v>
      </c>
    </row>
    <row r="84" spans="2:12" ht="21" customHeight="1" x14ac:dyDescent="0.2">
      <c r="B84" s="9">
        <f t="shared" si="1"/>
        <v>59</v>
      </c>
      <c r="C84" s="32"/>
      <c r="D84" s="32"/>
      <c r="E84" s="10" t="s">
        <v>491</v>
      </c>
      <c r="F84" s="33">
        <v>40836</v>
      </c>
      <c r="G84" s="11" t="s">
        <v>506</v>
      </c>
      <c r="H84" s="34" t="str">
        <f t="shared" si="0"/>
        <v/>
      </c>
      <c r="I84" s="12" t="s">
        <v>523</v>
      </c>
      <c r="J84" s="13"/>
      <c r="K84" s="13">
        <v>4867707</v>
      </c>
      <c r="L84" s="64">
        <v>10</v>
      </c>
    </row>
    <row r="85" spans="2:12" ht="21" customHeight="1" x14ac:dyDescent="0.2">
      <c r="B85" s="9">
        <f t="shared" si="1"/>
        <v>60</v>
      </c>
      <c r="C85" s="32"/>
      <c r="D85" s="32"/>
      <c r="E85" s="10" t="s">
        <v>492</v>
      </c>
      <c r="F85" s="33">
        <v>40838</v>
      </c>
      <c r="G85" s="11" t="s">
        <v>506</v>
      </c>
      <c r="H85" s="34" t="str">
        <f t="shared" si="0"/>
        <v/>
      </c>
      <c r="I85" s="12" t="s">
        <v>523</v>
      </c>
      <c r="J85" s="13"/>
      <c r="K85" s="13">
        <v>2648527</v>
      </c>
      <c r="L85" s="64">
        <v>10</v>
      </c>
    </row>
    <row r="86" spans="2:12" ht="21" customHeight="1" x14ac:dyDescent="0.2">
      <c r="B86" s="9">
        <f t="shared" si="1"/>
        <v>61</v>
      </c>
      <c r="C86" s="32"/>
      <c r="D86" s="32"/>
      <c r="E86" s="10" t="s">
        <v>493</v>
      </c>
      <c r="F86" s="33">
        <v>40839</v>
      </c>
      <c r="G86" s="11" t="s">
        <v>514</v>
      </c>
      <c r="H86" s="34" t="str">
        <f t="shared" si="0"/>
        <v/>
      </c>
      <c r="I86" s="12" t="s">
        <v>523</v>
      </c>
      <c r="J86" s="13"/>
      <c r="K86" s="13">
        <v>1692425</v>
      </c>
      <c r="L86" s="64">
        <v>10</v>
      </c>
    </row>
    <row r="87" spans="2:12" ht="21" customHeight="1" x14ac:dyDescent="0.2">
      <c r="B87" s="9">
        <f t="shared" si="1"/>
        <v>62</v>
      </c>
      <c r="C87" s="32"/>
      <c r="D87" s="32"/>
      <c r="E87" s="10" t="s">
        <v>494</v>
      </c>
      <c r="F87" s="33">
        <v>40840</v>
      </c>
      <c r="G87" s="11" t="s">
        <v>515</v>
      </c>
      <c r="H87" s="34" t="str">
        <f t="shared" si="0"/>
        <v/>
      </c>
      <c r="I87" s="12" t="s">
        <v>523</v>
      </c>
      <c r="J87" s="13"/>
      <c r="K87" s="13">
        <v>1643582</v>
      </c>
      <c r="L87" s="64">
        <v>10</v>
      </c>
    </row>
    <row r="88" spans="2:12" ht="21" customHeight="1" x14ac:dyDescent="0.2">
      <c r="B88" s="9">
        <f t="shared" si="1"/>
        <v>63</v>
      </c>
      <c r="C88" s="32"/>
      <c r="D88" s="32"/>
      <c r="E88" s="10" t="s">
        <v>495</v>
      </c>
      <c r="F88" s="33">
        <v>40848</v>
      </c>
      <c r="G88" s="11" t="s">
        <v>516</v>
      </c>
      <c r="H88" s="34" t="str">
        <f t="shared" si="0"/>
        <v/>
      </c>
      <c r="I88" s="12" t="s">
        <v>523</v>
      </c>
      <c r="J88" s="13"/>
      <c r="K88" s="13">
        <v>124001</v>
      </c>
      <c r="L88" s="64">
        <v>11</v>
      </c>
    </row>
    <row r="89" spans="2:12" ht="21" customHeight="1" x14ac:dyDescent="0.2">
      <c r="B89" s="9">
        <f t="shared" si="1"/>
        <v>64</v>
      </c>
      <c r="C89" s="32"/>
      <c r="D89" s="32"/>
      <c r="E89" s="10" t="s">
        <v>145</v>
      </c>
      <c r="F89" s="33">
        <v>40855</v>
      </c>
      <c r="G89" s="11" t="s">
        <v>506</v>
      </c>
      <c r="H89" s="34" t="str">
        <f t="shared" si="0"/>
        <v/>
      </c>
      <c r="I89" s="12" t="s">
        <v>523</v>
      </c>
      <c r="J89" s="13"/>
      <c r="K89" s="13">
        <v>948335</v>
      </c>
      <c r="L89" s="64">
        <v>11</v>
      </c>
    </row>
    <row r="90" spans="2:12" ht="21" customHeight="1" x14ac:dyDescent="0.2">
      <c r="B90" s="9">
        <f t="shared" si="1"/>
        <v>65</v>
      </c>
      <c r="C90" s="32"/>
      <c r="D90" s="32"/>
      <c r="E90" s="10" t="s">
        <v>496</v>
      </c>
      <c r="F90" s="33">
        <v>40857</v>
      </c>
      <c r="G90" s="11" t="s">
        <v>506</v>
      </c>
      <c r="H90" s="34" t="str">
        <f t="shared" ref="H90:H104" si="2">IF(ISNA(VLOOKUP(G90,DSBR,2,0)),"",VLOOKUP(G90,DSBR,2,0))</f>
        <v/>
      </c>
      <c r="I90" s="12" t="s">
        <v>523</v>
      </c>
      <c r="J90" s="13"/>
      <c r="K90" s="13">
        <v>3666497</v>
      </c>
      <c r="L90" s="64">
        <v>11</v>
      </c>
    </row>
    <row r="91" spans="2:12" ht="21" customHeight="1" x14ac:dyDescent="0.2">
      <c r="B91" s="9">
        <f t="shared" ref="B91:B104" si="3">IF(G91&lt;&gt;"",ROW()-25,"")</f>
        <v>66</v>
      </c>
      <c r="C91" s="32"/>
      <c r="D91" s="32"/>
      <c r="E91" s="10" t="s">
        <v>497</v>
      </c>
      <c r="F91" s="33">
        <v>40862</v>
      </c>
      <c r="G91" s="11" t="s">
        <v>506</v>
      </c>
      <c r="H91" s="34" t="str">
        <f t="shared" si="2"/>
        <v/>
      </c>
      <c r="I91" s="12" t="s">
        <v>523</v>
      </c>
      <c r="J91" s="13"/>
      <c r="K91" s="13">
        <v>3080245</v>
      </c>
      <c r="L91" s="64">
        <v>11</v>
      </c>
    </row>
    <row r="92" spans="2:12" ht="21" customHeight="1" x14ac:dyDescent="0.2">
      <c r="B92" s="9">
        <f t="shared" si="3"/>
        <v>67</v>
      </c>
      <c r="C92" s="32"/>
      <c r="D92" s="32"/>
      <c r="E92" s="10" t="s">
        <v>498</v>
      </c>
      <c r="F92" s="33">
        <v>40866</v>
      </c>
      <c r="G92" s="11" t="s">
        <v>506</v>
      </c>
      <c r="H92" s="34" t="str">
        <f t="shared" si="2"/>
        <v/>
      </c>
      <c r="I92" s="12" t="s">
        <v>523</v>
      </c>
      <c r="J92" s="13"/>
      <c r="K92" s="13">
        <v>1003169</v>
      </c>
      <c r="L92" s="64">
        <v>11</v>
      </c>
    </row>
    <row r="93" spans="2:12" ht="21" customHeight="1" x14ac:dyDescent="0.2">
      <c r="B93" s="9">
        <f t="shared" si="3"/>
        <v>68</v>
      </c>
      <c r="C93" s="32"/>
      <c r="D93" s="32"/>
      <c r="E93" s="10" t="s">
        <v>499</v>
      </c>
      <c r="F93" s="33">
        <v>40870</v>
      </c>
      <c r="G93" s="11" t="s">
        <v>515</v>
      </c>
      <c r="H93" s="34" t="str">
        <f t="shared" si="2"/>
        <v/>
      </c>
      <c r="I93" s="12" t="s">
        <v>525</v>
      </c>
      <c r="J93" s="13"/>
      <c r="K93" s="13">
        <v>1582656</v>
      </c>
      <c r="L93" s="64">
        <v>11</v>
      </c>
    </row>
    <row r="94" spans="2:12" ht="21" customHeight="1" x14ac:dyDescent="0.2">
      <c r="B94" s="9">
        <f t="shared" si="3"/>
        <v>69</v>
      </c>
      <c r="C94" s="32"/>
      <c r="D94" s="32"/>
      <c r="E94" s="10" t="s">
        <v>424</v>
      </c>
      <c r="F94" s="33">
        <v>40877</v>
      </c>
      <c r="G94" s="11" t="s">
        <v>515</v>
      </c>
      <c r="H94" s="34" t="str">
        <f t="shared" si="2"/>
        <v/>
      </c>
      <c r="I94" s="12" t="s">
        <v>525</v>
      </c>
      <c r="J94" s="13"/>
      <c r="K94" s="13">
        <v>142591</v>
      </c>
      <c r="L94" s="64">
        <v>11</v>
      </c>
    </row>
    <row r="95" spans="2:12" ht="21" customHeight="1" x14ac:dyDescent="0.2">
      <c r="B95" s="9">
        <f t="shared" si="3"/>
        <v>70</v>
      </c>
      <c r="C95" s="32"/>
      <c r="D95" s="32"/>
      <c r="E95" s="10" t="s">
        <v>500</v>
      </c>
      <c r="F95" s="33">
        <v>40877</v>
      </c>
      <c r="G95" s="11" t="s">
        <v>517</v>
      </c>
      <c r="H95" s="34" t="str">
        <f t="shared" si="2"/>
        <v/>
      </c>
      <c r="I95" s="12" t="s">
        <v>526</v>
      </c>
      <c r="J95" s="13"/>
      <c r="K95" s="13">
        <v>3923300</v>
      </c>
      <c r="L95" s="64">
        <v>11</v>
      </c>
    </row>
    <row r="96" spans="2:12" ht="21" customHeight="1" x14ac:dyDescent="0.2">
      <c r="B96" s="9">
        <f t="shared" si="3"/>
        <v>71</v>
      </c>
      <c r="C96" s="32"/>
      <c r="D96" s="32"/>
      <c r="E96" s="10" t="s">
        <v>501</v>
      </c>
      <c r="F96" s="33">
        <v>40886</v>
      </c>
      <c r="G96" s="11" t="s">
        <v>514</v>
      </c>
      <c r="H96" s="34" t="str">
        <f t="shared" si="2"/>
        <v/>
      </c>
      <c r="I96" s="12" t="s">
        <v>526</v>
      </c>
      <c r="J96" s="13"/>
      <c r="K96" s="13">
        <v>479752</v>
      </c>
      <c r="L96" s="64">
        <v>12</v>
      </c>
    </row>
    <row r="97" spans="2:12" ht="21" customHeight="1" x14ac:dyDescent="0.2">
      <c r="B97" s="9">
        <f t="shared" si="3"/>
        <v>72</v>
      </c>
      <c r="C97" s="32"/>
      <c r="D97" s="32"/>
      <c r="E97" s="10" t="s">
        <v>107</v>
      </c>
      <c r="F97" s="33">
        <v>40896</v>
      </c>
      <c r="G97" s="11" t="s">
        <v>517</v>
      </c>
      <c r="H97" s="34" t="str">
        <f t="shared" si="2"/>
        <v/>
      </c>
      <c r="I97" s="12" t="s">
        <v>526</v>
      </c>
      <c r="J97" s="13"/>
      <c r="K97" s="13">
        <v>1034000</v>
      </c>
      <c r="L97" s="64">
        <v>12</v>
      </c>
    </row>
    <row r="98" spans="2:12" ht="21" customHeight="1" x14ac:dyDescent="0.2">
      <c r="B98" s="9">
        <f t="shared" si="3"/>
        <v>73</v>
      </c>
      <c r="C98" s="32"/>
      <c r="D98" s="32"/>
      <c r="E98" s="10" t="s">
        <v>105</v>
      </c>
      <c r="F98" s="33">
        <v>40897</v>
      </c>
      <c r="G98" s="11" t="s">
        <v>506</v>
      </c>
      <c r="H98" s="34" t="str">
        <f t="shared" si="2"/>
        <v/>
      </c>
      <c r="I98" s="12" t="s">
        <v>523</v>
      </c>
      <c r="J98" s="13"/>
      <c r="K98" s="13">
        <v>3971984</v>
      </c>
      <c r="L98" s="64">
        <v>12</v>
      </c>
    </row>
    <row r="99" spans="2:12" ht="21" customHeight="1" x14ac:dyDescent="0.2">
      <c r="B99" s="9">
        <f t="shared" si="3"/>
        <v>74</v>
      </c>
      <c r="C99" s="32"/>
      <c r="D99" s="32"/>
      <c r="E99" s="10" t="s">
        <v>502</v>
      </c>
      <c r="F99" s="33">
        <v>40898</v>
      </c>
      <c r="G99" s="11" t="s">
        <v>506</v>
      </c>
      <c r="H99" s="34" t="str">
        <f t="shared" si="2"/>
        <v/>
      </c>
      <c r="I99" s="12" t="s">
        <v>523</v>
      </c>
      <c r="J99" s="13"/>
      <c r="K99" s="13">
        <v>1357092</v>
      </c>
      <c r="L99" s="64">
        <v>12</v>
      </c>
    </row>
    <row r="100" spans="2:12" ht="21" customHeight="1" x14ac:dyDescent="0.2">
      <c r="B100" s="9">
        <f t="shared" si="3"/>
        <v>75</v>
      </c>
      <c r="C100" s="32"/>
      <c r="D100" s="32"/>
      <c r="E100" s="10" t="s">
        <v>177</v>
      </c>
      <c r="F100" s="33">
        <v>40899</v>
      </c>
      <c r="G100" s="11" t="s">
        <v>506</v>
      </c>
      <c r="H100" s="34" t="str">
        <f t="shared" si="2"/>
        <v/>
      </c>
      <c r="I100" s="12" t="s">
        <v>523</v>
      </c>
      <c r="J100" s="13"/>
      <c r="K100" s="13">
        <v>2879236</v>
      </c>
      <c r="L100" s="64">
        <v>12</v>
      </c>
    </row>
    <row r="101" spans="2:12" ht="21" customHeight="1" x14ac:dyDescent="0.2">
      <c r="B101" s="9">
        <f t="shared" si="3"/>
        <v>76</v>
      </c>
      <c r="C101" s="32"/>
      <c r="D101" s="32"/>
      <c r="E101" s="10" t="s">
        <v>503</v>
      </c>
      <c r="F101" s="33">
        <v>40907</v>
      </c>
      <c r="G101" s="11" t="s">
        <v>518</v>
      </c>
      <c r="H101" s="34" t="str">
        <f t="shared" si="2"/>
        <v/>
      </c>
      <c r="I101" s="12" t="s">
        <v>523</v>
      </c>
      <c r="J101" s="13"/>
      <c r="K101" s="13">
        <v>462561</v>
      </c>
      <c r="L101" s="64">
        <v>12</v>
      </c>
    </row>
    <row r="102" spans="2:12" ht="21" customHeight="1" x14ac:dyDescent="0.2">
      <c r="B102" s="9">
        <f t="shared" si="3"/>
        <v>77</v>
      </c>
      <c r="C102" s="32"/>
      <c r="D102" s="32"/>
      <c r="E102" s="10" t="s">
        <v>88</v>
      </c>
      <c r="F102" s="33">
        <v>40907</v>
      </c>
      <c r="G102" s="11" t="s">
        <v>506</v>
      </c>
      <c r="H102" s="34" t="str">
        <f t="shared" si="2"/>
        <v/>
      </c>
      <c r="I102" s="12" t="s">
        <v>523</v>
      </c>
      <c r="J102" s="13"/>
      <c r="K102" s="13">
        <v>1563540</v>
      </c>
      <c r="L102" s="64">
        <v>12</v>
      </c>
    </row>
    <row r="103" spans="2:12" ht="21" customHeight="1" x14ac:dyDescent="0.2">
      <c r="B103" s="9">
        <f t="shared" si="3"/>
        <v>78</v>
      </c>
      <c r="C103" s="32"/>
      <c r="D103" s="32"/>
      <c r="E103" s="10" t="s">
        <v>504</v>
      </c>
      <c r="F103" s="33">
        <v>40907</v>
      </c>
      <c r="G103" s="11" t="s">
        <v>506</v>
      </c>
      <c r="H103" s="34" t="str">
        <f t="shared" si="2"/>
        <v/>
      </c>
      <c r="I103" s="12" t="s">
        <v>523</v>
      </c>
      <c r="J103" s="13"/>
      <c r="K103" s="13">
        <v>927628</v>
      </c>
      <c r="L103" s="64">
        <v>12</v>
      </c>
    </row>
    <row r="104" spans="2:12" ht="21" customHeight="1" x14ac:dyDescent="0.2">
      <c r="B104" s="9">
        <f t="shared" si="3"/>
        <v>79</v>
      </c>
      <c r="C104" s="32"/>
      <c r="D104" s="32"/>
      <c r="E104" s="10" t="s">
        <v>178</v>
      </c>
      <c r="F104" s="33">
        <v>40907</v>
      </c>
      <c r="G104" s="11" t="s">
        <v>515</v>
      </c>
      <c r="H104" s="34" t="str">
        <f t="shared" si="2"/>
        <v/>
      </c>
      <c r="I104" s="12" t="s">
        <v>523</v>
      </c>
      <c r="J104" s="13"/>
      <c r="K104" s="13">
        <v>1258740</v>
      </c>
      <c r="L104" s="64">
        <v>12</v>
      </c>
    </row>
    <row r="105" spans="2:12" ht="21" customHeight="1" x14ac:dyDescent="0.2">
      <c r="B105" s="9"/>
      <c r="C105" s="32"/>
      <c r="D105" s="32"/>
      <c r="E105" s="10"/>
      <c r="F105" s="33"/>
      <c r="G105" s="11"/>
      <c r="H105" s="34"/>
      <c r="I105" s="12"/>
      <c r="J105" s="13"/>
      <c r="K105" s="13"/>
      <c r="L105" s="14"/>
    </row>
    <row r="106" spans="2:12" s="22" customFormat="1" ht="21" customHeight="1" x14ac:dyDescent="0.2">
      <c r="B106" s="28" t="s">
        <v>11</v>
      </c>
      <c r="C106" s="30"/>
      <c r="D106" s="30"/>
      <c r="E106" s="30"/>
      <c r="F106" s="30"/>
      <c r="G106" s="28"/>
      <c r="H106" s="35"/>
      <c r="I106" s="28"/>
      <c r="J106" s="29">
        <f>SUBTOTAL(9,J26:J105)</f>
        <v>0</v>
      </c>
      <c r="K106" s="29">
        <f>SUBTOTAL(9,K26:K105)</f>
        <v>115599418</v>
      </c>
      <c r="L106" s="30"/>
    </row>
    <row r="107" spans="2:12" ht="21" hidden="1" customHeight="1" x14ac:dyDescent="0.2"/>
    <row r="108" spans="2:12" ht="21" customHeight="1" x14ac:dyDescent="0.2">
      <c r="B108" s="131" t="s">
        <v>40</v>
      </c>
      <c r="C108" s="132"/>
      <c r="D108" s="132"/>
      <c r="E108" s="132"/>
      <c r="F108" s="132"/>
      <c r="G108" s="132"/>
      <c r="H108" s="132"/>
      <c r="I108" s="132"/>
      <c r="J108" s="20"/>
      <c r="K108" s="20"/>
      <c r="L108" s="25"/>
    </row>
    <row r="109" spans="2:12" ht="21" customHeight="1" x14ac:dyDescent="0.2">
      <c r="B109" s="8"/>
      <c r="C109" s="8"/>
      <c r="D109" s="8"/>
      <c r="E109" s="8"/>
      <c r="F109" s="5"/>
      <c r="G109" s="8"/>
      <c r="H109" s="2"/>
      <c r="I109" s="8"/>
      <c r="J109" s="7"/>
      <c r="K109" s="7"/>
      <c r="L109" s="8"/>
    </row>
    <row r="110" spans="2:12" s="22" customFormat="1" ht="21" customHeight="1" x14ac:dyDescent="0.2">
      <c r="B110" s="23" t="s">
        <v>11</v>
      </c>
      <c r="C110" s="23"/>
      <c r="D110" s="23"/>
      <c r="E110" s="23"/>
      <c r="F110" s="23"/>
      <c r="G110" s="23"/>
      <c r="H110" s="23"/>
      <c r="I110" s="23"/>
      <c r="J110" s="24"/>
      <c r="K110" s="24"/>
      <c r="L110" s="23"/>
    </row>
    <row r="111" spans="2:12" x14ac:dyDescent="0.2">
      <c r="C111" s="16"/>
      <c r="D111" s="16"/>
      <c r="E111" s="16"/>
      <c r="F111" s="16" t="s">
        <v>94</v>
      </c>
      <c r="G111" s="16"/>
      <c r="H111" s="88">
        <f>J106</f>
        <v>0</v>
      </c>
      <c r="I111" s="16"/>
      <c r="L111" s="16"/>
    </row>
    <row r="112" spans="2:12" x14ac:dyDescent="0.2">
      <c r="C112" s="16"/>
      <c r="D112" s="16"/>
      <c r="E112" s="16"/>
      <c r="F112" s="16" t="s">
        <v>95</v>
      </c>
      <c r="G112" s="16"/>
      <c r="H112" s="88">
        <f>K106</f>
        <v>115599418</v>
      </c>
      <c r="I112" s="16"/>
      <c r="L112" s="16"/>
    </row>
    <row r="113" spans="2:12" ht="8.25" customHeight="1" x14ac:dyDescent="0.2">
      <c r="B113" s="31"/>
      <c r="C113" s="31"/>
      <c r="D113" s="16"/>
      <c r="E113" s="16"/>
      <c r="F113" s="16"/>
      <c r="G113" s="16"/>
      <c r="H113" s="16"/>
      <c r="I113" s="16"/>
      <c r="L113" s="16"/>
    </row>
    <row r="114" spans="2:12" x14ac:dyDescent="0.2">
      <c r="B114" s="31"/>
      <c r="C114" s="31"/>
      <c r="D114" s="16"/>
      <c r="E114" s="16"/>
      <c r="F114" s="16"/>
      <c r="G114" s="16"/>
      <c r="H114" s="16"/>
      <c r="I114" s="36" t="str">
        <f>"Bình Dương, "&amp;IF($N$14=1,"Ngày 31 Tháng 03  ",IF($N$14=2,"Ngày 30 Tháng 06  ",IF($N$14=3,"Ngày 30 Tháng 09  ",IF($N$14=4,"Ngày 31 Tháng 12  "))))&amp;"Năm  "&amp;YEAR(F26)</f>
        <v>Bình Dương, Ngày 30 Tháng 06  Năm  2011</v>
      </c>
    </row>
    <row r="115" spans="2:12" x14ac:dyDescent="0.2">
      <c r="B115" s="16"/>
      <c r="C115" s="16"/>
      <c r="D115" s="16"/>
      <c r="E115" s="16"/>
      <c r="F115" s="16"/>
      <c r="G115" s="16"/>
      <c r="H115" s="16"/>
      <c r="I115" s="36" t="s">
        <v>15</v>
      </c>
    </row>
    <row r="116" spans="2:12" x14ac:dyDescent="0.2">
      <c r="B116" s="16"/>
      <c r="C116" s="16"/>
      <c r="D116" s="16"/>
      <c r="E116" s="16"/>
      <c r="F116" s="16"/>
      <c r="G116" s="16"/>
      <c r="H116" s="16"/>
      <c r="I116" s="36" t="s">
        <v>16</v>
      </c>
    </row>
    <row r="117" spans="2:12" x14ac:dyDescent="0.2">
      <c r="B117" s="16"/>
      <c r="C117" s="16"/>
      <c r="D117" s="16"/>
      <c r="E117" s="16"/>
      <c r="F117" s="16"/>
      <c r="G117" s="16"/>
      <c r="H117" s="16"/>
      <c r="I117" s="36" t="s">
        <v>17</v>
      </c>
    </row>
    <row r="118" spans="2:12" x14ac:dyDescent="0.2">
      <c r="B118" s="16"/>
      <c r="C118" s="16"/>
      <c r="D118" s="16"/>
      <c r="E118" s="16"/>
      <c r="F118" s="16"/>
      <c r="G118" s="16"/>
      <c r="H118" s="16"/>
      <c r="I118" s="16"/>
      <c r="L118" s="16"/>
    </row>
  </sheetData>
  <autoFilter ref="A25:N104"/>
  <mergeCells count="17">
    <mergeCell ref="B4:L4"/>
    <mergeCell ref="B5:L5"/>
    <mergeCell ref="B6:L6"/>
    <mergeCell ref="B7:L7"/>
    <mergeCell ref="B16:I16"/>
    <mergeCell ref="B19:I19"/>
    <mergeCell ref="B22:I22"/>
    <mergeCell ref="B108:I108"/>
    <mergeCell ref="B11:L11"/>
    <mergeCell ref="B12:B14"/>
    <mergeCell ref="C12:F13"/>
    <mergeCell ref="G12:G14"/>
    <mergeCell ref="H12:H14"/>
    <mergeCell ref="I12:I14"/>
    <mergeCell ref="J12:J14"/>
    <mergeCell ref="K12:K14"/>
    <mergeCell ref="L12:L14"/>
  </mergeCells>
  <dataValidations count="1">
    <dataValidation type="list" allowBlank="1" showInputMessage="1" showErrorMessage="1" sqref="N14">
      <formula1>"1,2,3,4,5,6,7,8,9,10,11,12"</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topLeftCell="A22" zoomScale="90" zoomScaleNormal="90" workbookViewId="0">
      <selection activeCell="R6" sqref="R6"/>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1" t="s">
        <v>32</v>
      </c>
      <c r="C2" s="142"/>
      <c r="D2" s="142"/>
      <c r="E2" s="142"/>
      <c r="F2" s="142"/>
      <c r="G2" s="142"/>
      <c r="H2" s="142"/>
      <c r="I2" s="142"/>
      <c r="J2" s="142"/>
      <c r="K2" s="142"/>
      <c r="L2" s="142"/>
      <c r="M2" s="142"/>
      <c r="N2" s="142"/>
      <c r="O2" s="142"/>
      <c r="P2" s="143"/>
      <c r="R2" s="11" t="s">
        <v>158</v>
      </c>
      <c r="S2" s="94" t="s">
        <v>193</v>
      </c>
    </row>
    <row r="3" spans="2:19" x14ac:dyDescent="0.25">
      <c r="B3" s="144" t="s">
        <v>33</v>
      </c>
      <c r="C3" s="145"/>
      <c r="D3" s="145"/>
      <c r="E3" s="145"/>
      <c r="F3" s="145"/>
      <c r="G3" s="145"/>
      <c r="H3" s="145"/>
      <c r="I3" s="145"/>
      <c r="J3" s="145"/>
      <c r="K3" s="145"/>
      <c r="L3" s="145"/>
      <c r="M3" s="145"/>
      <c r="N3" s="145"/>
      <c r="O3" s="145"/>
      <c r="P3" s="146"/>
      <c r="R3" s="11" t="s">
        <v>168</v>
      </c>
      <c r="S3" s="94" t="s">
        <v>194</v>
      </c>
    </row>
    <row r="4" spans="2:19" x14ac:dyDescent="0.25">
      <c r="B4" s="95"/>
      <c r="C4" s="138" t="s">
        <v>34</v>
      </c>
      <c r="D4" s="138"/>
      <c r="E4" s="138"/>
      <c r="F4" s="138"/>
      <c r="G4" s="138"/>
      <c r="H4" s="138"/>
      <c r="I4" s="138"/>
      <c r="J4" s="138"/>
      <c r="K4" s="138"/>
      <c r="L4" s="138"/>
      <c r="M4" s="138"/>
      <c r="N4" s="138"/>
      <c r="O4" s="138"/>
      <c r="P4" s="147"/>
      <c r="R4" s="11" t="s">
        <v>165</v>
      </c>
      <c r="S4" s="94" t="s">
        <v>195</v>
      </c>
    </row>
    <row r="5" spans="2:19" x14ac:dyDescent="0.25">
      <c r="B5" s="95"/>
      <c r="C5" s="138" t="s">
        <v>41</v>
      </c>
      <c r="D5" s="138"/>
      <c r="E5" s="138"/>
      <c r="F5" s="138"/>
      <c r="G5" s="138"/>
      <c r="H5" s="138"/>
      <c r="I5" s="138"/>
      <c r="J5" s="138"/>
      <c r="K5" s="138"/>
      <c r="L5" s="138"/>
      <c r="M5" s="138"/>
      <c r="N5" s="138"/>
      <c r="O5" s="138"/>
      <c r="P5" s="147"/>
      <c r="R5" s="11" t="s">
        <v>167</v>
      </c>
      <c r="S5" s="94" t="s">
        <v>196</v>
      </c>
    </row>
    <row r="6" spans="2:19" x14ac:dyDescent="0.25">
      <c r="B6" s="95"/>
      <c r="C6" s="96"/>
      <c r="D6" s="138" t="s">
        <v>10</v>
      </c>
      <c r="E6" s="139"/>
      <c r="F6" s="139"/>
      <c r="G6" s="139"/>
      <c r="H6" s="139"/>
      <c r="I6" s="139"/>
      <c r="J6" s="139"/>
      <c r="K6" s="139"/>
      <c r="L6" s="139"/>
      <c r="M6" s="139"/>
      <c r="N6" s="139"/>
      <c r="O6" s="139"/>
      <c r="P6" s="140"/>
      <c r="R6" s="11" t="s">
        <v>183</v>
      </c>
      <c r="S6" s="94" t="s">
        <v>197</v>
      </c>
    </row>
    <row r="7" spans="2:19" x14ac:dyDescent="0.25">
      <c r="B7" s="95"/>
      <c r="C7" s="96"/>
      <c r="D7" s="138" t="s">
        <v>12</v>
      </c>
      <c r="E7" s="139"/>
      <c r="F7" s="139"/>
      <c r="G7" s="139"/>
      <c r="H7" s="139"/>
      <c r="I7" s="139"/>
      <c r="J7" s="139"/>
      <c r="K7" s="139"/>
      <c r="L7" s="139"/>
      <c r="M7" s="139"/>
      <c r="N7" s="139"/>
      <c r="O7" s="139"/>
      <c r="P7" s="140"/>
      <c r="R7" s="11" t="s">
        <v>160</v>
      </c>
      <c r="S7" s="94" t="s">
        <v>198</v>
      </c>
    </row>
    <row r="8" spans="2:19" x14ac:dyDescent="0.25">
      <c r="B8" s="95"/>
      <c r="C8" s="96"/>
      <c r="D8" s="138" t="s">
        <v>13</v>
      </c>
      <c r="E8" s="139"/>
      <c r="F8" s="139"/>
      <c r="G8" s="139"/>
      <c r="H8" s="139"/>
      <c r="I8" s="139"/>
      <c r="J8" s="139"/>
      <c r="K8" s="139"/>
      <c r="L8" s="139"/>
      <c r="M8" s="139"/>
      <c r="N8" s="139"/>
      <c r="O8" s="139"/>
      <c r="P8" s="140"/>
      <c r="R8" s="11" t="s">
        <v>199</v>
      </c>
      <c r="S8" s="94" t="s">
        <v>200</v>
      </c>
    </row>
    <row r="9" spans="2:19" x14ac:dyDescent="0.25">
      <c r="B9" s="95"/>
      <c r="C9" s="96"/>
      <c r="D9" s="138" t="s">
        <v>14</v>
      </c>
      <c r="E9" s="139"/>
      <c r="F9" s="139"/>
      <c r="G9" s="139"/>
      <c r="H9" s="139"/>
      <c r="I9" s="139"/>
      <c r="J9" s="139"/>
      <c r="K9" s="139"/>
      <c r="L9" s="139"/>
      <c r="M9" s="139"/>
      <c r="N9" s="139"/>
      <c r="O9" s="139"/>
      <c r="P9" s="140"/>
      <c r="R9" s="11" t="s">
        <v>201</v>
      </c>
      <c r="S9" s="94" t="s">
        <v>202</v>
      </c>
    </row>
    <row r="10" spans="2:19" x14ac:dyDescent="0.25">
      <c r="B10" s="95"/>
      <c r="C10" s="96"/>
      <c r="D10" s="138" t="s">
        <v>40</v>
      </c>
      <c r="E10" s="139"/>
      <c r="F10" s="139"/>
      <c r="G10" s="139"/>
      <c r="H10" s="139"/>
      <c r="I10" s="139"/>
      <c r="J10" s="139"/>
      <c r="K10" s="139"/>
      <c r="L10" s="139"/>
      <c r="M10" s="139"/>
      <c r="N10" s="139"/>
      <c r="O10" s="139"/>
      <c r="P10" s="140"/>
      <c r="R10" s="11" t="s">
        <v>174</v>
      </c>
      <c r="S10" s="94" t="s">
        <v>203</v>
      </c>
    </row>
    <row r="11" spans="2:19" x14ac:dyDescent="0.25">
      <c r="B11" s="95"/>
      <c r="C11" s="138" t="s">
        <v>35</v>
      </c>
      <c r="D11" s="138"/>
      <c r="E11" s="138"/>
      <c r="F11" s="138"/>
      <c r="G11" s="138"/>
      <c r="H11" s="138"/>
      <c r="I11" s="138"/>
      <c r="J11" s="138"/>
      <c r="K11" s="138"/>
      <c r="L11" s="138"/>
      <c r="M11" s="138"/>
      <c r="N11" s="138"/>
      <c r="O11" s="138"/>
      <c r="P11" s="147"/>
      <c r="R11" s="11" t="s">
        <v>162</v>
      </c>
      <c r="S11" s="94" t="s">
        <v>204</v>
      </c>
    </row>
    <row r="12" spans="2:19" x14ac:dyDescent="0.25">
      <c r="B12" s="95"/>
      <c r="C12" s="138" t="s">
        <v>36</v>
      </c>
      <c r="D12" s="138"/>
      <c r="E12" s="138"/>
      <c r="F12" s="138"/>
      <c r="G12" s="138"/>
      <c r="H12" s="138"/>
      <c r="I12" s="138"/>
      <c r="J12" s="138"/>
      <c r="K12" s="138"/>
      <c r="L12" s="138"/>
      <c r="M12" s="138"/>
      <c r="N12" s="138"/>
      <c r="O12" s="138"/>
      <c r="P12" s="147"/>
      <c r="R12" s="11" t="s">
        <v>205</v>
      </c>
      <c r="S12" s="94" t="s">
        <v>206</v>
      </c>
    </row>
    <row r="13" spans="2:19" x14ac:dyDescent="0.25">
      <c r="B13" s="95"/>
      <c r="C13" s="96"/>
      <c r="D13" s="96"/>
      <c r="E13" s="96"/>
      <c r="F13" s="96"/>
      <c r="G13" s="96"/>
      <c r="H13" s="96"/>
      <c r="I13" s="96"/>
      <c r="J13" s="96"/>
      <c r="K13" s="96"/>
      <c r="L13" s="96"/>
      <c r="M13" s="96"/>
      <c r="N13" s="96"/>
      <c r="O13" s="96"/>
      <c r="P13" s="97"/>
      <c r="R13" s="11" t="s">
        <v>163</v>
      </c>
      <c r="S13" s="94" t="s">
        <v>207</v>
      </c>
    </row>
    <row r="14" spans="2:19" x14ac:dyDescent="0.25">
      <c r="B14" s="144" t="s">
        <v>37</v>
      </c>
      <c r="C14" s="145"/>
      <c r="D14" s="145"/>
      <c r="E14" s="145"/>
      <c r="F14" s="145"/>
      <c r="G14" s="145"/>
      <c r="H14" s="145"/>
      <c r="I14" s="145"/>
      <c r="J14" s="145"/>
      <c r="K14" s="145"/>
      <c r="L14" s="145"/>
      <c r="M14" s="145"/>
      <c r="N14" s="145"/>
      <c r="O14" s="145"/>
      <c r="P14" s="146"/>
      <c r="R14" s="11" t="s">
        <v>208</v>
      </c>
      <c r="S14" s="94" t="s">
        <v>209</v>
      </c>
    </row>
    <row r="15" spans="2:19" x14ac:dyDescent="0.25">
      <c r="B15" s="95"/>
      <c r="C15" s="138" t="s">
        <v>38</v>
      </c>
      <c r="D15" s="138"/>
      <c r="E15" s="138"/>
      <c r="F15" s="138"/>
      <c r="G15" s="138"/>
      <c r="H15" s="138"/>
      <c r="I15" s="138"/>
      <c r="J15" s="138"/>
      <c r="K15" s="138"/>
      <c r="L15" s="138"/>
      <c r="M15" s="138"/>
      <c r="N15" s="138"/>
      <c r="O15" s="138"/>
      <c r="P15" s="147"/>
      <c r="R15" s="11" t="s">
        <v>210</v>
      </c>
      <c r="S15" s="94" t="s">
        <v>211</v>
      </c>
    </row>
    <row r="16" spans="2:19" x14ac:dyDescent="0.25">
      <c r="B16" s="95"/>
      <c r="C16" s="98"/>
      <c r="D16" s="139" t="s">
        <v>42</v>
      </c>
      <c r="E16" s="139"/>
      <c r="F16" s="139"/>
      <c r="G16" s="139"/>
      <c r="H16" s="139"/>
      <c r="I16" s="139"/>
      <c r="J16" s="139"/>
      <c r="K16" s="139"/>
      <c r="L16" s="139"/>
      <c r="M16" s="139"/>
      <c r="N16" s="139"/>
      <c r="O16" s="139"/>
      <c r="P16" s="140"/>
      <c r="R16" s="11" t="s">
        <v>173</v>
      </c>
      <c r="S16" s="94" t="s">
        <v>212</v>
      </c>
    </row>
    <row r="17" spans="2:19" x14ac:dyDescent="0.25">
      <c r="B17" s="95"/>
      <c r="C17" s="98"/>
      <c r="D17" s="99" t="s">
        <v>47</v>
      </c>
      <c r="E17" s="99"/>
      <c r="F17" s="99"/>
      <c r="G17" s="99"/>
      <c r="H17" s="99"/>
      <c r="I17" s="99"/>
      <c r="J17" s="99"/>
      <c r="K17" s="99"/>
      <c r="L17" s="99"/>
      <c r="M17" s="99"/>
      <c r="N17" s="99"/>
      <c r="O17" s="99"/>
      <c r="P17" s="100"/>
      <c r="R17" s="11" t="s">
        <v>213</v>
      </c>
      <c r="S17" s="94" t="s">
        <v>214</v>
      </c>
    </row>
    <row r="18" spans="2:19" x14ac:dyDescent="0.25">
      <c r="B18" s="95"/>
      <c r="C18" s="96"/>
      <c r="D18" s="139" t="s">
        <v>48</v>
      </c>
      <c r="E18" s="139"/>
      <c r="F18" s="139"/>
      <c r="G18" s="139"/>
      <c r="H18" s="139"/>
      <c r="I18" s="139"/>
      <c r="J18" s="139"/>
      <c r="K18" s="139"/>
      <c r="L18" s="139"/>
      <c r="M18" s="139"/>
      <c r="N18" s="139"/>
      <c r="O18" s="139"/>
      <c r="P18" s="140"/>
      <c r="R18" s="11" t="s">
        <v>172</v>
      </c>
      <c r="S18" s="94" t="s">
        <v>215</v>
      </c>
    </row>
    <row r="19" spans="2:19" x14ac:dyDescent="0.25">
      <c r="B19" s="95"/>
      <c r="C19" s="96"/>
      <c r="D19" s="139" t="s">
        <v>49</v>
      </c>
      <c r="E19" s="139"/>
      <c r="F19" s="139"/>
      <c r="G19" s="139"/>
      <c r="H19" s="139"/>
      <c r="I19" s="139"/>
      <c r="J19" s="139"/>
      <c r="K19" s="139"/>
      <c r="L19" s="139"/>
      <c r="M19" s="139"/>
      <c r="N19" s="139"/>
      <c r="O19" s="139"/>
      <c r="P19" s="140"/>
      <c r="R19" s="11" t="s">
        <v>170</v>
      </c>
      <c r="S19" s="94" t="s">
        <v>216</v>
      </c>
    </row>
    <row r="20" spans="2:19" x14ac:dyDescent="0.25">
      <c r="B20" s="95"/>
      <c r="C20" s="96"/>
      <c r="D20" s="139" t="s">
        <v>50</v>
      </c>
      <c r="E20" s="139"/>
      <c r="F20" s="139"/>
      <c r="G20" s="139"/>
      <c r="H20" s="139"/>
      <c r="I20" s="139"/>
      <c r="J20" s="139"/>
      <c r="K20" s="139"/>
      <c r="L20" s="139"/>
      <c r="M20" s="139"/>
      <c r="N20" s="139"/>
      <c r="O20" s="139"/>
      <c r="P20" s="140"/>
      <c r="R20" s="11" t="s">
        <v>161</v>
      </c>
      <c r="S20" s="94" t="s">
        <v>217</v>
      </c>
    </row>
    <row r="21" spans="2:19" x14ac:dyDescent="0.25">
      <c r="B21" s="95"/>
      <c r="C21" s="96"/>
      <c r="D21" s="139" t="s">
        <v>51</v>
      </c>
      <c r="E21" s="139"/>
      <c r="F21" s="139"/>
      <c r="G21" s="139"/>
      <c r="H21" s="139"/>
      <c r="I21" s="139"/>
      <c r="J21" s="139"/>
      <c r="K21" s="139"/>
      <c r="L21" s="139"/>
      <c r="M21" s="139"/>
      <c r="N21" s="139"/>
      <c r="O21" s="139"/>
      <c r="P21" s="140"/>
      <c r="R21" s="11" t="s">
        <v>157</v>
      </c>
      <c r="S21" s="94" t="s">
        <v>218</v>
      </c>
    </row>
    <row r="22" spans="2:19" x14ac:dyDescent="0.25">
      <c r="B22" s="95"/>
      <c r="C22" s="96"/>
      <c r="D22" s="139" t="s">
        <v>52</v>
      </c>
      <c r="E22" s="139"/>
      <c r="F22" s="139"/>
      <c r="G22" s="139"/>
      <c r="H22" s="139"/>
      <c r="I22" s="139"/>
      <c r="J22" s="139"/>
      <c r="K22" s="139"/>
      <c r="L22" s="139"/>
      <c r="M22" s="139"/>
      <c r="N22" s="139"/>
      <c r="O22" s="139"/>
      <c r="P22" s="140"/>
      <c r="R22" s="11" t="s">
        <v>219</v>
      </c>
      <c r="S22" s="94" t="s">
        <v>220</v>
      </c>
    </row>
    <row r="23" spans="2:19" x14ac:dyDescent="0.25">
      <c r="B23" s="95"/>
      <c r="C23" s="96"/>
      <c r="D23" s="139" t="s">
        <v>53</v>
      </c>
      <c r="E23" s="139"/>
      <c r="F23" s="139"/>
      <c r="G23" s="139"/>
      <c r="H23" s="139"/>
      <c r="I23" s="139"/>
      <c r="J23" s="139"/>
      <c r="K23" s="139"/>
      <c r="L23" s="139"/>
      <c r="M23" s="139"/>
      <c r="N23" s="139"/>
      <c r="O23" s="139"/>
      <c r="P23" s="140"/>
      <c r="R23" s="11" t="s">
        <v>221</v>
      </c>
      <c r="S23" s="94" t="s">
        <v>222</v>
      </c>
    </row>
    <row r="24" spans="2:19" x14ac:dyDescent="0.25">
      <c r="B24" s="95"/>
      <c r="C24" s="96"/>
      <c r="D24" s="139" t="s">
        <v>54</v>
      </c>
      <c r="E24" s="139"/>
      <c r="F24" s="139"/>
      <c r="G24" s="139"/>
      <c r="H24" s="139"/>
      <c r="I24" s="139"/>
      <c r="J24" s="139"/>
      <c r="K24" s="139"/>
      <c r="L24" s="139"/>
      <c r="M24" s="139"/>
      <c r="N24" s="139"/>
      <c r="O24" s="139"/>
      <c r="P24" s="140"/>
      <c r="R24" s="11" t="s">
        <v>189</v>
      </c>
      <c r="S24" s="94" t="s">
        <v>223</v>
      </c>
    </row>
    <row r="25" spans="2:19" x14ac:dyDescent="0.25">
      <c r="B25" s="95"/>
      <c r="C25" s="96"/>
      <c r="D25" s="139" t="s">
        <v>55</v>
      </c>
      <c r="E25" s="139"/>
      <c r="F25" s="139"/>
      <c r="G25" s="139"/>
      <c r="H25" s="139"/>
      <c r="I25" s="139"/>
      <c r="J25" s="139"/>
      <c r="K25" s="139"/>
      <c r="L25" s="139"/>
      <c r="M25" s="139"/>
      <c r="N25" s="139"/>
      <c r="O25" s="139"/>
      <c r="P25" s="140"/>
      <c r="R25" s="11" t="s">
        <v>224</v>
      </c>
      <c r="S25" s="94" t="s">
        <v>225</v>
      </c>
    </row>
    <row r="26" spans="2:19" x14ac:dyDescent="0.25">
      <c r="B26" s="95"/>
      <c r="C26" s="96"/>
      <c r="D26" s="139" t="s">
        <v>56</v>
      </c>
      <c r="E26" s="139"/>
      <c r="F26" s="139"/>
      <c r="G26" s="139"/>
      <c r="H26" s="139"/>
      <c r="I26" s="139"/>
      <c r="J26" s="139"/>
      <c r="K26" s="139"/>
      <c r="L26" s="139"/>
      <c r="M26" s="139"/>
      <c r="N26" s="139"/>
      <c r="O26" s="139"/>
      <c r="P26" s="140"/>
      <c r="R26" s="11" t="s">
        <v>226</v>
      </c>
      <c r="S26" s="94" t="s">
        <v>227</v>
      </c>
    </row>
    <row r="27" spans="2:19" x14ac:dyDescent="0.25">
      <c r="B27" s="95"/>
      <c r="C27" s="96"/>
      <c r="D27" s="96"/>
      <c r="E27" s="96"/>
      <c r="F27" s="96"/>
      <c r="G27" s="96"/>
      <c r="H27" s="96"/>
      <c r="I27" s="96"/>
      <c r="J27" s="96"/>
      <c r="K27" s="96"/>
      <c r="L27" s="96"/>
      <c r="M27" s="96"/>
      <c r="N27" s="96"/>
      <c r="O27" s="96"/>
      <c r="P27" s="97"/>
      <c r="R27" s="11" t="s">
        <v>228</v>
      </c>
      <c r="S27" s="94" t="s">
        <v>229</v>
      </c>
    </row>
    <row r="28" spans="2:19" x14ac:dyDescent="0.25">
      <c r="B28" s="95"/>
      <c r="C28" s="138" t="s">
        <v>39</v>
      </c>
      <c r="D28" s="138"/>
      <c r="E28" s="138"/>
      <c r="F28" s="138"/>
      <c r="G28" s="138"/>
      <c r="H28" s="138"/>
      <c r="I28" s="138"/>
      <c r="J28" s="138"/>
      <c r="K28" s="138"/>
      <c r="L28" s="138"/>
      <c r="M28" s="138"/>
      <c r="N28" s="138"/>
      <c r="O28" s="138"/>
      <c r="P28" s="147"/>
      <c r="R28" s="11" t="s">
        <v>176</v>
      </c>
      <c r="S28" s="94" t="s">
        <v>230</v>
      </c>
    </row>
    <row r="29" spans="2:19" x14ac:dyDescent="0.25">
      <c r="B29" s="95"/>
      <c r="C29" s="96"/>
      <c r="D29" s="139" t="s">
        <v>60</v>
      </c>
      <c r="E29" s="139"/>
      <c r="F29" s="139"/>
      <c r="G29" s="139"/>
      <c r="H29" s="139"/>
      <c r="I29" s="139"/>
      <c r="J29" s="139"/>
      <c r="K29" s="139"/>
      <c r="L29" s="139"/>
      <c r="M29" s="139"/>
      <c r="N29" s="139"/>
      <c r="O29" s="139"/>
      <c r="P29" s="140"/>
      <c r="R29" s="11" t="s">
        <v>231</v>
      </c>
      <c r="S29" s="94" t="s">
        <v>232</v>
      </c>
    </row>
    <row r="30" spans="2:19" x14ac:dyDescent="0.25">
      <c r="B30" s="95"/>
      <c r="C30" s="96"/>
      <c r="D30" s="139" t="s">
        <v>45</v>
      </c>
      <c r="E30" s="139"/>
      <c r="F30" s="139"/>
      <c r="G30" s="139"/>
      <c r="H30" s="139"/>
      <c r="I30" s="139"/>
      <c r="J30" s="139"/>
      <c r="K30" s="139"/>
      <c r="L30" s="139"/>
      <c r="M30" s="139"/>
      <c r="N30" s="139"/>
      <c r="O30" s="139"/>
      <c r="P30" s="140"/>
      <c r="R30" s="11" t="s">
        <v>233</v>
      </c>
      <c r="S30" s="94" t="s">
        <v>234</v>
      </c>
    </row>
    <row r="31" spans="2:19" x14ac:dyDescent="0.25">
      <c r="B31" s="95"/>
      <c r="C31" s="96"/>
      <c r="D31" s="139" t="s">
        <v>57</v>
      </c>
      <c r="E31" s="139"/>
      <c r="F31" s="139"/>
      <c r="G31" s="139"/>
      <c r="H31" s="139"/>
      <c r="I31" s="139"/>
      <c r="J31" s="139"/>
      <c r="K31" s="139"/>
      <c r="L31" s="139"/>
      <c r="M31" s="139"/>
      <c r="N31" s="139"/>
      <c r="O31" s="139"/>
      <c r="P31" s="140"/>
      <c r="R31" s="11" t="s">
        <v>235</v>
      </c>
      <c r="S31" s="94" t="s">
        <v>236</v>
      </c>
    </row>
    <row r="32" spans="2:19" x14ac:dyDescent="0.25">
      <c r="B32" s="95"/>
      <c r="C32" s="96"/>
      <c r="D32" s="139" t="s">
        <v>61</v>
      </c>
      <c r="E32" s="139"/>
      <c r="F32" s="139"/>
      <c r="G32" s="139"/>
      <c r="H32" s="139"/>
      <c r="I32" s="139"/>
      <c r="J32" s="139"/>
      <c r="K32" s="139"/>
      <c r="L32" s="139"/>
      <c r="M32" s="139"/>
      <c r="N32" s="139"/>
      <c r="O32" s="139"/>
      <c r="P32" s="140"/>
      <c r="R32" s="11" t="s">
        <v>237</v>
      </c>
      <c r="S32" s="11" t="s">
        <v>238</v>
      </c>
    </row>
    <row r="33" spans="2:19" ht="24" customHeight="1" x14ac:dyDescent="0.25">
      <c r="B33" s="95"/>
      <c r="C33" s="96"/>
      <c r="D33" s="150" t="s">
        <v>58</v>
      </c>
      <c r="E33" s="150"/>
      <c r="F33" s="150"/>
      <c r="G33" s="150"/>
      <c r="H33" s="150"/>
      <c r="I33" s="150"/>
      <c r="J33" s="150"/>
      <c r="K33" s="150"/>
      <c r="L33" s="150"/>
      <c r="M33" s="150"/>
      <c r="N33" s="150"/>
      <c r="O33" s="150"/>
      <c r="P33" s="151"/>
      <c r="R33" s="11" t="s">
        <v>164</v>
      </c>
      <c r="S33" s="11" t="s">
        <v>239</v>
      </c>
    </row>
    <row r="34" spans="2:19" ht="15.75" thickBot="1" x14ac:dyDescent="0.3">
      <c r="B34" s="101"/>
      <c r="C34" s="102"/>
      <c r="D34" s="148" t="s">
        <v>59</v>
      </c>
      <c r="E34" s="148"/>
      <c r="F34" s="148"/>
      <c r="G34" s="148"/>
      <c r="H34" s="148"/>
      <c r="I34" s="148"/>
      <c r="J34" s="148"/>
      <c r="K34" s="148"/>
      <c r="L34" s="148"/>
      <c r="M34" s="148"/>
      <c r="N34" s="148"/>
      <c r="O34" s="148"/>
      <c r="P34" s="149"/>
      <c r="R34" s="11" t="s">
        <v>240</v>
      </c>
      <c r="S34" s="11" t="s">
        <v>241</v>
      </c>
    </row>
    <row r="35" spans="2:19" x14ac:dyDescent="0.25">
      <c r="R35" s="11" t="s">
        <v>242</v>
      </c>
      <c r="S35" s="11" t="s">
        <v>243</v>
      </c>
    </row>
    <row r="36" spans="2:19" x14ac:dyDescent="0.25">
      <c r="R36" s="11" t="s">
        <v>244</v>
      </c>
      <c r="S36" s="11" t="s">
        <v>245</v>
      </c>
    </row>
    <row r="37" spans="2:19" x14ac:dyDescent="0.25">
      <c r="R37" s="11" t="s">
        <v>246</v>
      </c>
      <c r="S37" s="11" t="s">
        <v>247</v>
      </c>
    </row>
    <row r="38" spans="2:19" ht="12.75" customHeight="1" x14ac:dyDescent="0.25">
      <c r="D38" s="103"/>
      <c r="E38" s="103"/>
      <c r="F38" s="103"/>
      <c r="G38" s="103"/>
      <c r="H38" s="103"/>
      <c r="I38" s="103"/>
      <c r="J38" s="103"/>
      <c r="K38" s="103"/>
      <c r="L38" s="103"/>
      <c r="M38" s="103"/>
      <c r="N38" s="103"/>
      <c r="R38" s="11" t="s">
        <v>190</v>
      </c>
      <c r="S38" s="11" t="s">
        <v>248</v>
      </c>
    </row>
    <row r="39" spans="2:19" x14ac:dyDescent="0.25">
      <c r="D39" s="103"/>
      <c r="E39" s="103"/>
      <c r="F39" s="103"/>
      <c r="G39" s="103"/>
      <c r="H39" s="103"/>
      <c r="I39" s="103"/>
      <c r="J39" s="103"/>
      <c r="K39" s="103"/>
      <c r="L39" s="103"/>
      <c r="M39" s="103"/>
      <c r="N39" s="103"/>
      <c r="R39" s="11" t="s">
        <v>156</v>
      </c>
      <c r="S39" s="11" t="s">
        <v>249</v>
      </c>
    </row>
    <row r="40" spans="2:19" x14ac:dyDescent="0.25">
      <c r="D40" s="103"/>
      <c r="E40" s="103"/>
      <c r="F40" s="103"/>
      <c r="G40" s="103"/>
      <c r="H40" s="103"/>
      <c r="I40" s="103"/>
      <c r="J40" s="103"/>
      <c r="K40" s="103"/>
      <c r="L40" s="103"/>
      <c r="M40" s="103"/>
      <c r="N40" s="103"/>
      <c r="R40" s="11" t="s">
        <v>159</v>
      </c>
      <c r="S40" s="11" t="s">
        <v>250</v>
      </c>
    </row>
    <row r="41" spans="2:19" x14ac:dyDescent="0.25">
      <c r="D41" s="103"/>
      <c r="E41" s="103"/>
      <c r="F41" s="103"/>
      <c r="G41" s="103"/>
      <c r="H41" s="103"/>
      <c r="I41" s="103"/>
      <c r="J41" s="103"/>
      <c r="K41" s="103"/>
      <c r="L41" s="103"/>
      <c r="M41" s="103"/>
      <c r="N41" s="103"/>
      <c r="R41" s="11" t="s">
        <v>166</v>
      </c>
      <c r="S41" s="11" t="s">
        <v>251</v>
      </c>
    </row>
    <row r="42" spans="2:19" x14ac:dyDescent="0.25">
      <c r="D42" s="103"/>
      <c r="E42" s="103"/>
      <c r="F42" s="103"/>
      <c r="G42" s="103"/>
      <c r="H42" s="103"/>
      <c r="I42" s="103"/>
      <c r="J42" s="103"/>
      <c r="K42" s="103"/>
      <c r="L42" s="103"/>
      <c r="M42" s="103"/>
      <c r="N42" s="103"/>
      <c r="R42" s="11" t="s">
        <v>169</v>
      </c>
      <c r="S42" s="11" t="s">
        <v>252</v>
      </c>
    </row>
    <row r="43" spans="2:19" x14ac:dyDescent="0.25">
      <c r="D43" s="103"/>
      <c r="E43" s="103"/>
      <c r="F43" s="103"/>
      <c r="G43" s="103"/>
      <c r="H43" s="103"/>
      <c r="I43" s="103"/>
      <c r="J43" s="103"/>
      <c r="K43" s="103"/>
      <c r="L43" s="103"/>
      <c r="M43" s="103"/>
      <c r="N43" s="103"/>
      <c r="R43" s="11" t="s">
        <v>171</v>
      </c>
      <c r="S43" s="11" t="s">
        <v>253</v>
      </c>
    </row>
    <row r="44" spans="2:19" x14ac:dyDescent="0.25">
      <c r="D44" s="103"/>
      <c r="E44" s="103"/>
      <c r="F44" s="103"/>
      <c r="G44" s="103"/>
      <c r="H44" s="103"/>
      <c r="I44" s="103"/>
      <c r="J44" s="103"/>
      <c r="K44" s="103"/>
      <c r="L44" s="103"/>
      <c r="M44" s="103"/>
      <c r="N44" s="103"/>
      <c r="R44" s="11" t="s">
        <v>175</v>
      </c>
      <c r="S44" s="11" t="s">
        <v>254</v>
      </c>
    </row>
    <row r="45" spans="2:19" x14ac:dyDescent="0.25">
      <c r="D45" s="103"/>
      <c r="E45" s="103"/>
      <c r="F45" s="103"/>
      <c r="G45" s="103"/>
      <c r="H45" s="103"/>
      <c r="I45" s="103"/>
      <c r="J45" s="103"/>
      <c r="K45" s="103"/>
      <c r="L45" s="103"/>
      <c r="M45" s="103"/>
      <c r="N45" s="103"/>
      <c r="R45" s="11" t="s">
        <v>180</v>
      </c>
      <c r="S45" s="11" t="s">
        <v>255</v>
      </c>
    </row>
    <row r="46" spans="2:19" x14ac:dyDescent="0.25">
      <c r="D46" s="103"/>
      <c r="E46" s="103"/>
      <c r="F46" s="103"/>
      <c r="G46" s="103"/>
      <c r="H46" s="103"/>
      <c r="I46" s="103"/>
      <c r="J46" s="103"/>
      <c r="K46" s="103"/>
      <c r="L46" s="103"/>
      <c r="M46" s="103"/>
      <c r="N46" s="103"/>
      <c r="R46" s="11" t="s">
        <v>179</v>
      </c>
      <c r="S46" s="11" t="s">
        <v>256</v>
      </c>
    </row>
    <row r="47" spans="2:19" x14ac:dyDescent="0.25">
      <c r="D47" s="103"/>
      <c r="E47" s="103"/>
      <c r="F47" s="103"/>
      <c r="G47" s="103"/>
      <c r="H47" s="103"/>
      <c r="I47" s="103"/>
      <c r="J47" s="103"/>
      <c r="K47" s="103"/>
      <c r="L47" s="103"/>
      <c r="M47" s="103"/>
      <c r="N47" s="103"/>
      <c r="R47" s="11" t="s">
        <v>182</v>
      </c>
      <c r="S47" s="11" t="s">
        <v>257</v>
      </c>
    </row>
    <row r="48" spans="2:19" x14ac:dyDescent="0.25">
      <c r="D48" s="103"/>
      <c r="E48" s="103"/>
      <c r="F48" s="103"/>
      <c r="G48" s="103"/>
      <c r="H48" s="103"/>
      <c r="I48" s="103"/>
      <c r="J48" s="103"/>
      <c r="K48" s="103"/>
      <c r="L48" s="103"/>
      <c r="M48" s="103"/>
      <c r="N48" s="103"/>
      <c r="R48" s="11" t="s">
        <v>184</v>
      </c>
      <c r="S48" s="11" t="s">
        <v>258</v>
      </c>
    </row>
    <row r="49" spans="4:19" x14ac:dyDescent="0.25">
      <c r="D49" s="103"/>
      <c r="E49" s="103"/>
      <c r="F49" s="103"/>
      <c r="G49" s="103"/>
      <c r="H49" s="103"/>
      <c r="I49" s="103"/>
      <c r="J49" s="103"/>
      <c r="K49" s="103"/>
      <c r="L49" s="103"/>
      <c r="M49" s="103"/>
      <c r="N49" s="103"/>
      <c r="R49" s="11" t="s">
        <v>185</v>
      </c>
      <c r="S49" s="11" t="s">
        <v>259</v>
      </c>
    </row>
    <row r="50" spans="4:19" x14ac:dyDescent="0.25">
      <c r="D50" s="103"/>
      <c r="E50" s="103"/>
      <c r="F50" s="103"/>
      <c r="G50" s="103"/>
      <c r="H50" s="103"/>
      <c r="I50" s="103"/>
      <c r="J50" s="103"/>
      <c r="K50" s="103"/>
      <c r="L50" s="103"/>
      <c r="M50" s="103"/>
      <c r="N50" s="103"/>
      <c r="R50" s="11" t="s">
        <v>186</v>
      </c>
      <c r="S50" s="11" t="s">
        <v>260</v>
      </c>
    </row>
    <row r="51" spans="4:19" x14ac:dyDescent="0.25">
      <c r="D51" s="103"/>
      <c r="E51" s="103"/>
      <c r="F51" s="103"/>
      <c r="G51" s="103"/>
      <c r="H51" s="103"/>
      <c r="I51" s="103"/>
      <c r="J51" s="103"/>
      <c r="K51" s="103"/>
      <c r="L51" s="103"/>
      <c r="M51" s="103"/>
      <c r="N51" s="103"/>
      <c r="R51" s="11" t="s">
        <v>187</v>
      </c>
      <c r="S51" s="11" t="s">
        <v>90</v>
      </c>
    </row>
    <row r="52" spans="4:19" x14ac:dyDescent="0.25">
      <c r="D52" s="103"/>
      <c r="E52" s="103"/>
      <c r="F52" s="103"/>
      <c r="G52" s="103"/>
      <c r="H52" s="103"/>
      <c r="I52" s="103"/>
      <c r="J52" s="103"/>
      <c r="K52" s="103"/>
      <c r="L52" s="103"/>
      <c r="M52" s="103"/>
      <c r="N52" s="103"/>
      <c r="R52" s="11" t="s">
        <v>188</v>
      </c>
      <c r="S52" s="11" t="s">
        <v>261</v>
      </c>
    </row>
    <row r="53" spans="4:19" x14ac:dyDescent="0.25">
      <c r="D53" s="103"/>
      <c r="E53" s="103"/>
      <c r="F53" s="103"/>
      <c r="G53" s="103"/>
      <c r="H53" s="103"/>
      <c r="I53" s="103"/>
      <c r="J53" s="103"/>
      <c r="K53" s="103"/>
      <c r="L53" s="103"/>
      <c r="M53" s="103"/>
      <c r="N53" s="103"/>
      <c r="R53" s="11" t="s">
        <v>191</v>
      </c>
      <c r="S53" s="11" t="s">
        <v>262</v>
      </c>
    </row>
    <row r="54" spans="4:19" x14ac:dyDescent="0.25">
      <c r="D54" s="103"/>
      <c r="E54" s="103"/>
      <c r="F54" s="103"/>
      <c r="G54" s="103"/>
      <c r="H54" s="103"/>
      <c r="I54" s="103"/>
      <c r="J54" s="103"/>
      <c r="K54" s="103"/>
      <c r="L54" s="103"/>
      <c r="M54" s="103"/>
      <c r="N54" s="103"/>
      <c r="R54" s="11" t="s">
        <v>181</v>
      </c>
      <c r="S54" s="94" t="s">
        <v>263</v>
      </c>
    </row>
    <row r="55" spans="4:19" x14ac:dyDescent="0.25">
      <c r="D55" s="103"/>
      <c r="E55" s="103"/>
      <c r="F55" s="103"/>
      <c r="G55" s="103"/>
      <c r="H55" s="103"/>
      <c r="I55" s="103"/>
      <c r="J55" s="103"/>
      <c r="K55" s="103"/>
      <c r="L55" s="103"/>
      <c r="M55" s="103"/>
      <c r="N55" s="103"/>
      <c r="R55" s="11" t="s">
        <v>192</v>
      </c>
      <c r="S55" s="94" t="s">
        <v>264</v>
      </c>
    </row>
    <row r="56" spans="4:19" x14ac:dyDescent="0.25">
      <c r="D56" s="103"/>
      <c r="E56" s="103"/>
      <c r="F56" s="103"/>
      <c r="G56" s="103"/>
      <c r="H56" s="103"/>
      <c r="I56" s="103"/>
      <c r="J56" s="103"/>
      <c r="K56" s="103"/>
      <c r="L56" s="103"/>
      <c r="M56" s="103"/>
      <c r="N56" s="103"/>
      <c r="R56" s="11"/>
      <c r="S56" s="94"/>
    </row>
    <row r="57" spans="4:19" x14ac:dyDescent="0.25">
      <c r="D57" s="103"/>
      <c r="E57" s="103"/>
      <c r="F57" s="103"/>
      <c r="G57" s="103"/>
      <c r="H57" s="103"/>
      <c r="I57" s="103"/>
      <c r="J57" s="103"/>
      <c r="K57" s="103"/>
      <c r="L57" s="103"/>
      <c r="M57" s="103"/>
      <c r="N57" s="103"/>
      <c r="R57" s="11"/>
      <c r="S57" s="94"/>
    </row>
    <row r="58" spans="4:19" x14ac:dyDescent="0.25">
      <c r="D58" s="103"/>
      <c r="E58" s="103"/>
      <c r="F58" s="103"/>
      <c r="G58" s="103"/>
      <c r="H58" s="103"/>
      <c r="I58" s="103"/>
      <c r="J58" s="103"/>
      <c r="K58" s="103"/>
      <c r="L58" s="103"/>
      <c r="M58" s="103"/>
      <c r="N58" s="103"/>
      <c r="R58" s="11"/>
      <c r="S58" s="94"/>
    </row>
    <row r="59" spans="4:19" x14ac:dyDescent="0.25">
      <c r="D59" s="103"/>
      <c r="E59" s="103"/>
      <c r="F59" s="103"/>
      <c r="G59" s="103"/>
      <c r="H59" s="103"/>
      <c r="I59" s="103"/>
      <c r="J59" s="103"/>
      <c r="K59" s="103"/>
      <c r="L59" s="103"/>
      <c r="M59" s="103"/>
      <c r="N59" s="103"/>
      <c r="R59" s="11"/>
      <c r="S59" s="94"/>
    </row>
    <row r="60" spans="4:19" x14ac:dyDescent="0.25">
      <c r="D60" s="103"/>
      <c r="E60" s="103"/>
      <c r="F60" s="103"/>
      <c r="G60" s="103"/>
      <c r="H60" s="103"/>
      <c r="I60" s="103"/>
      <c r="J60" s="103"/>
      <c r="K60" s="103"/>
      <c r="L60" s="103"/>
      <c r="M60" s="103"/>
      <c r="N60" s="103"/>
      <c r="R60" s="11"/>
      <c r="S60" s="94"/>
    </row>
    <row r="61" spans="4:19" x14ac:dyDescent="0.25">
      <c r="D61" s="103"/>
      <c r="E61" s="103"/>
      <c r="F61" s="103"/>
      <c r="G61" s="103"/>
      <c r="H61" s="103"/>
      <c r="I61" s="103"/>
      <c r="J61" s="103"/>
      <c r="K61" s="103"/>
      <c r="L61" s="103"/>
      <c r="M61" s="103"/>
      <c r="N61" s="103"/>
      <c r="R61" s="11"/>
      <c r="S61" s="94"/>
    </row>
    <row r="62" spans="4:19" x14ac:dyDescent="0.25">
      <c r="D62" s="103"/>
      <c r="E62" s="103"/>
      <c r="F62" s="103"/>
      <c r="G62" s="103"/>
      <c r="H62" s="103"/>
      <c r="I62" s="103"/>
      <c r="J62" s="103"/>
      <c r="K62" s="103"/>
      <c r="L62" s="103"/>
      <c r="M62" s="103"/>
      <c r="N62" s="103"/>
      <c r="R62" s="11"/>
      <c r="S62" s="94"/>
    </row>
    <row r="63" spans="4:19" x14ac:dyDescent="0.25">
      <c r="D63" s="103"/>
      <c r="E63" s="103"/>
      <c r="F63" s="103"/>
      <c r="G63" s="103"/>
      <c r="H63" s="103"/>
      <c r="I63" s="103"/>
      <c r="J63" s="103"/>
      <c r="K63" s="103"/>
      <c r="L63" s="103"/>
      <c r="M63" s="103"/>
      <c r="N63" s="103"/>
      <c r="R63" s="11"/>
      <c r="S63" s="11"/>
    </row>
    <row r="64" spans="4:19" x14ac:dyDescent="0.25">
      <c r="D64" s="103"/>
      <c r="E64" s="103"/>
      <c r="F64" s="103"/>
      <c r="G64" s="103"/>
      <c r="H64" s="103"/>
      <c r="I64" s="103"/>
      <c r="J64" s="103"/>
      <c r="K64" s="103"/>
      <c r="L64" s="103"/>
      <c r="M64" s="103"/>
      <c r="N64" s="103"/>
      <c r="R64" s="11"/>
      <c r="S64" s="11"/>
    </row>
    <row r="65" spans="4:19" x14ac:dyDescent="0.25">
      <c r="D65" s="103"/>
      <c r="E65" s="103"/>
      <c r="F65" s="103"/>
      <c r="G65" s="103"/>
      <c r="H65" s="103"/>
      <c r="I65" s="103"/>
      <c r="J65" s="103"/>
      <c r="K65" s="103"/>
      <c r="L65" s="103"/>
      <c r="M65" s="103"/>
      <c r="N65" s="103"/>
      <c r="R65" s="11"/>
      <c r="S65" s="11"/>
    </row>
    <row r="66" spans="4:19" x14ac:dyDescent="0.25">
      <c r="D66" s="103"/>
      <c r="E66" s="103"/>
      <c r="F66" s="103"/>
      <c r="G66" s="103"/>
      <c r="H66" s="103"/>
      <c r="I66" s="103"/>
      <c r="J66" s="103"/>
      <c r="K66" s="103"/>
      <c r="L66" s="103"/>
      <c r="M66" s="103"/>
      <c r="N66" s="103"/>
    </row>
    <row r="67" spans="4:19" x14ac:dyDescent="0.25">
      <c r="D67" s="103"/>
      <c r="E67" s="103"/>
      <c r="F67" s="103"/>
      <c r="G67" s="103"/>
      <c r="H67" s="103"/>
      <c r="I67" s="103"/>
      <c r="J67" s="103"/>
      <c r="K67" s="103"/>
      <c r="L67" s="103"/>
      <c r="M67" s="103"/>
      <c r="N67" s="103"/>
    </row>
    <row r="68" spans="4:19" x14ac:dyDescent="0.25">
      <c r="D68" s="103"/>
      <c r="E68" s="103"/>
      <c r="F68" s="103"/>
      <c r="G68" s="103"/>
      <c r="H68" s="103"/>
      <c r="I68" s="103"/>
      <c r="J68" s="103"/>
      <c r="K68" s="103"/>
      <c r="L68" s="103"/>
      <c r="M68" s="103"/>
      <c r="N68" s="103"/>
    </row>
    <row r="69" spans="4:19" x14ac:dyDescent="0.25">
      <c r="D69" s="103"/>
      <c r="E69" s="103"/>
      <c r="F69" s="103"/>
      <c r="G69" s="103"/>
      <c r="H69" s="103"/>
      <c r="I69" s="103"/>
      <c r="J69" s="103"/>
      <c r="K69" s="103"/>
      <c r="L69" s="103"/>
      <c r="M69" s="103"/>
      <c r="N69" s="103"/>
    </row>
    <row r="70" spans="4:19" x14ac:dyDescent="0.25">
      <c r="D70" s="103"/>
      <c r="E70" s="103"/>
      <c r="F70" s="103"/>
      <c r="G70" s="103"/>
      <c r="H70" s="103"/>
      <c r="I70" s="103"/>
      <c r="J70" s="103"/>
      <c r="K70" s="103"/>
      <c r="L70" s="103"/>
      <c r="M70" s="103"/>
      <c r="N70" s="103"/>
    </row>
    <row r="71" spans="4:19" x14ac:dyDescent="0.25">
      <c r="D71" s="103"/>
      <c r="E71" s="103"/>
      <c r="F71" s="103"/>
      <c r="G71" s="103"/>
      <c r="H71" s="103"/>
      <c r="I71" s="103"/>
      <c r="J71" s="103"/>
      <c r="K71" s="103"/>
      <c r="L71" s="103"/>
      <c r="M71" s="103"/>
      <c r="N71" s="103"/>
    </row>
    <row r="72" spans="4:19" x14ac:dyDescent="0.25">
      <c r="D72" s="103"/>
      <c r="E72" s="103"/>
      <c r="F72" s="103"/>
      <c r="G72" s="103"/>
      <c r="H72" s="103"/>
      <c r="I72" s="103"/>
      <c r="J72" s="103"/>
      <c r="K72" s="103"/>
      <c r="L72" s="103"/>
      <c r="M72" s="103"/>
      <c r="N72" s="103"/>
    </row>
    <row r="73" spans="4:19" x14ac:dyDescent="0.25">
      <c r="D73" s="103"/>
      <c r="E73" s="103"/>
      <c r="F73" s="103"/>
      <c r="G73" s="103"/>
      <c r="H73" s="103"/>
      <c r="I73" s="103"/>
      <c r="J73" s="103"/>
      <c r="K73" s="103"/>
      <c r="L73" s="103"/>
      <c r="M73" s="103"/>
      <c r="N73" s="103"/>
    </row>
    <row r="74" spans="4:19" x14ac:dyDescent="0.25">
      <c r="D74" s="103"/>
      <c r="E74" s="103"/>
      <c r="F74" s="103"/>
      <c r="G74" s="103"/>
      <c r="H74" s="103"/>
      <c r="I74" s="103"/>
      <c r="J74" s="103"/>
      <c r="K74" s="103"/>
      <c r="L74" s="103"/>
      <c r="M74" s="103"/>
      <c r="N74" s="103"/>
    </row>
    <row r="75" spans="4:19" x14ac:dyDescent="0.25">
      <c r="D75" s="103"/>
      <c r="E75" s="103"/>
      <c r="F75" s="103"/>
      <c r="G75" s="103"/>
      <c r="H75" s="103"/>
      <c r="I75" s="103"/>
      <c r="J75" s="103"/>
      <c r="K75" s="103"/>
      <c r="L75" s="103"/>
      <c r="M75" s="103"/>
      <c r="N75" s="103"/>
    </row>
    <row r="76" spans="4:19" x14ac:dyDescent="0.25">
      <c r="D76" s="103"/>
      <c r="E76" s="103"/>
      <c r="F76" s="103"/>
      <c r="G76" s="103"/>
      <c r="H76" s="103"/>
      <c r="I76" s="103"/>
      <c r="J76" s="103"/>
      <c r="K76" s="103"/>
      <c r="L76" s="103"/>
      <c r="M76" s="103"/>
      <c r="N76" s="103"/>
    </row>
    <row r="77" spans="4:19" x14ac:dyDescent="0.25">
      <c r="D77" s="103"/>
      <c r="E77" s="103"/>
      <c r="F77" s="103"/>
      <c r="G77" s="103"/>
      <c r="H77" s="103"/>
      <c r="I77" s="103"/>
      <c r="J77" s="103"/>
      <c r="K77" s="103"/>
      <c r="L77" s="103"/>
      <c r="M77" s="103"/>
      <c r="N77" s="103"/>
    </row>
    <row r="78" spans="4:19" x14ac:dyDescent="0.25">
      <c r="D78" s="103"/>
      <c r="E78" s="103"/>
      <c r="F78" s="103"/>
      <c r="G78" s="103"/>
      <c r="H78" s="103"/>
      <c r="I78" s="103"/>
      <c r="J78" s="103"/>
      <c r="K78" s="103"/>
      <c r="L78" s="103"/>
      <c r="M78" s="103"/>
      <c r="N78" s="103"/>
    </row>
    <row r="79" spans="4:19" x14ac:dyDescent="0.25">
      <c r="D79" s="103"/>
      <c r="E79" s="103"/>
      <c r="F79" s="103"/>
      <c r="G79" s="103"/>
      <c r="H79" s="103"/>
      <c r="I79" s="103"/>
      <c r="J79" s="103"/>
      <c r="K79" s="103"/>
      <c r="L79" s="103"/>
      <c r="M79" s="103"/>
      <c r="N79" s="103"/>
    </row>
    <row r="80" spans="4:19" x14ac:dyDescent="0.25">
      <c r="D80" s="103"/>
      <c r="E80" s="103"/>
      <c r="F80" s="103"/>
      <c r="G80" s="103"/>
      <c r="H80" s="103"/>
      <c r="I80" s="103"/>
      <c r="J80" s="103"/>
      <c r="K80" s="103"/>
      <c r="L80" s="103"/>
      <c r="M80" s="103"/>
      <c r="N80" s="103"/>
    </row>
  </sheetData>
  <mergeCells count="30">
    <mergeCell ref="D25:P25"/>
    <mergeCell ref="D24:P24"/>
    <mergeCell ref="D18:P18"/>
    <mergeCell ref="D19:P19"/>
    <mergeCell ref="D20:P20"/>
    <mergeCell ref="D21:P21"/>
    <mergeCell ref="D23:P23"/>
    <mergeCell ref="D22:P22"/>
    <mergeCell ref="D34:P34"/>
    <mergeCell ref="D31:P31"/>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M1" zoomScale="90" zoomScaleNormal="90" workbookViewId="0">
      <selection activeCell="R32" sqref="R32"/>
    </sheetView>
  </sheetViews>
  <sheetFormatPr defaultRowHeight="15" x14ac:dyDescent="0.25"/>
  <cols>
    <col min="1" max="1" width="3.28515625" style="104" customWidth="1"/>
    <col min="2" max="2" width="6.140625" style="104" customWidth="1"/>
    <col min="3" max="3" width="7.7109375" style="104" customWidth="1"/>
    <col min="4" max="15" width="9.140625" style="104"/>
    <col min="16" max="16" width="10.5703125" style="104" customWidth="1"/>
    <col min="17" max="17" width="9.140625" style="104"/>
    <col min="18" max="18" width="53.42578125" style="104" customWidth="1"/>
    <col min="19" max="19" width="13.5703125" style="104" customWidth="1"/>
    <col min="20" max="20" width="10.140625" style="104" customWidth="1"/>
    <col min="21" max="16384" width="9.140625" style="104"/>
  </cols>
  <sheetData>
    <row r="1" spans="2:20" ht="15.75" thickBot="1" x14ac:dyDescent="0.3"/>
    <row r="2" spans="2:20" ht="13.5" customHeight="1" x14ac:dyDescent="0.25">
      <c r="B2" s="163" t="s">
        <v>32</v>
      </c>
      <c r="C2" s="164"/>
      <c r="D2" s="164"/>
      <c r="E2" s="164"/>
      <c r="F2" s="164"/>
      <c r="G2" s="164"/>
      <c r="H2" s="164"/>
      <c r="I2" s="164"/>
      <c r="J2" s="164"/>
      <c r="K2" s="164"/>
      <c r="L2" s="164"/>
      <c r="M2" s="164"/>
      <c r="N2" s="164"/>
      <c r="O2" s="164"/>
      <c r="P2" s="165"/>
      <c r="R2" s="11" t="s">
        <v>109</v>
      </c>
      <c r="S2" s="94" t="s">
        <v>110</v>
      </c>
      <c r="T2" s="59"/>
    </row>
    <row r="3" spans="2:20" ht="13.5" customHeight="1" x14ac:dyDescent="0.25">
      <c r="B3" s="160" t="s">
        <v>33</v>
      </c>
      <c r="C3" s="161"/>
      <c r="D3" s="161"/>
      <c r="E3" s="161"/>
      <c r="F3" s="161"/>
      <c r="G3" s="161"/>
      <c r="H3" s="161"/>
      <c r="I3" s="161"/>
      <c r="J3" s="161"/>
      <c r="K3" s="161"/>
      <c r="L3" s="161"/>
      <c r="M3" s="161"/>
      <c r="N3" s="161"/>
      <c r="O3" s="161"/>
      <c r="P3" s="162"/>
      <c r="R3" s="11" t="s">
        <v>111</v>
      </c>
      <c r="S3" s="94" t="s">
        <v>112</v>
      </c>
      <c r="T3" s="59"/>
    </row>
    <row r="4" spans="2:20" ht="13.5" customHeight="1" x14ac:dyDescent="0.25">
      <c r="B4" s="105"/>
      <c r="C4" s="156" t="s">
        <v>34</v>
      </c>
      <c r="D4" s="156"/>
      <c r="E4" s="156"/>
      <c r="F4" s="156"/>
      <c r="G4" s="156"/>
      <c r="H4" s="156"/>
      <c r="I4" s="156"/>
      <c r="J4" s="156"/>
      <c r="K4" s="156"/>
      <c r="L4" s="156"/>
      <c r="M4" s="156"/>
      <c r="N4" s="156"/>
      <c r="O4" s="156"/>
      <c r="P4" s="157"/>
      <c r="R4" s="11" t="s">
        <v>113</v>
      </c>
      <c r="S4" s="94" t="s">
        <v>114</v>
      </c>
      <c r="T4" s="59"/>
    </row>
    <row r="5" spans="2:20" ht="13.5" customHeight="1" x14ac:dyDescent="0.25">
      <c r="B5" s="105"/>
      <c r="C5" s="156" t="s">
        <v>41</v>
      </c>
      <c r="D5" s="156"/>
      <c r="E5" s="156"/>
      <c r="F5" s="156"/>
      <c r="G5" s="156"/>
      <c r="H5" s="156"/>
      <c r="I5" s="156"/>
      <c r="J5" s="156"/>
      <c r="K5" s="156"/>
      <c r="L5" s="156"/>
      <c r="M5" s="156"/>
      <c r="N5" s="156"/>
      <c r="O5" s="156"/>
      <c r="P5" s="157"/>
      <c r="R5" s="11" t="s">
        <v>96</v>
      </c>
      <c r="S5" s="94" t="s">
        <v>115</v>
      </c>
      <c r="T5" s="59" t="s">
        <v>266</v>
      </c>
    </row>
    <row r="6" spans="2:20" ht="13.5" customHeight="1" x14ac:dyDescent="0.25">
      <c r="B6" s="105"/>
      <c r="C6" s="106"/>
      <c r="D6" s="158" t="s">
        <v>73</v>
      </c>
      <c r="E6" s="158"/>
      <c r="F6" s="158"/>
      <c r="G6" s="158"/>
      <c r="H6" s="158"/>
      <c r="I6" s="158"/>
      <c r="J6" s="158"/>
      <c r="K6" s="158"/>
      <c r="L6" s="158"/>
      <c r="M6" s="158"/>
      <c r="N6" s="158"/>
      <c r="O6" s="158"/>
      <c r="P6" s="159"/>
      <c r="R6" s="11" t="s">
        <v>116</v>
      </c>
      <c r="S6" s="94" t="s">
        <v>117</v>
      </c>
      <c r="T6" s="59"/>
    </row>
    <row r="7" spans="2:20" ht="13.5" customHeight="1" x14ac:dyDescent="0.25">
      <c r="B7" s="105"/>
      <c r="C7" s="106"/>
      <c r="D7" s="156" t="s">
        <v>70</v>
      </c>
      <c r="E7" s="158"/>
      <c r="F7" s="158"/>
      <c r="G7" s="158"/>
      <c r="H7" s="158"/>
      <c r="I7" s="158"/>
      <c r="J7" s="158"/>
      <c r="K7" s="158"/>
      <c r="L7" s="158"/>
      <c r="M7" s="158"/>
      <c r="N7" s="158"/>
      <c r="O7" s="158"/>
      <c r="P7" s="159"/>
      <c r="R7" s="11" t="s">
        <v>118</v>
      </c>
      <c r="S7" s="94" t="s">
        <v>119</v>
      </c>
      <c r="T7" s="59"/>
    </row>
    <row r="8" spans="2:20" ht="13.5" customHeight="1" x14ac:dyDescent="0.25">
      <c r="B8" s="105"/>
      <c r="C8" s="106"/>
      <c r="D8" s="156" t="s">
        <v>71</v>
      </c>
      <c r="E8" s="158"/>
      <c r="F8" s="158"/>
      <c r="G8" s="158"/>
      <c r="H8" s="158"/>
      <c r="I8" s="158"/>
      <c r="J8" s="158"/>
      <c r="K8" s="158"/>
      <c r="L8" s="158"/>
      <c r="M8" s="158"/>
      <c r="N8" s="158"/>
      <c r="O8" s="158"/>
      <c r="P8" s="159"/>
      <c r="R8" s="11" t="s">
        <v>120</v>
      </c>
      <c r="S8" s="94" t="s">
        <v>121</v>
      </c>
      <c r="T8" s="94"/>
    </row>
    <row r="9" spans="2:20" ht="13.5" customHeight="1" x14ac:dyDescent="0.25">
      <c r="B9" s="105"/>
      <c r="C9" s="106"/>
      <c r="D9" s="156" t="s">
        <v>72</v>
      </c>
      <c r="E9" s="158"/>
      <c r="F9" s="158"/>
      <c r="G9" s="158"/>
      <c r="H9" s="158"/>
      <c r="I9" s="158"/>
      <c r="J9" s="158"/>
      <c r="K9" s="158"/>
      <c r="L9" s="158"/>
      <c r="M9" s="158"/>
      <c r="N9" s="158"/>
      <c r="O9" s="158"/>
      <c r="P9" s="159"/>
      <c r="R9" s="62" t="s">
        <v>97</v>
      </c>
      <c r="S9" s="94" t="s">
        <v>122</v>
      </c>
      <c r="T9" s="59"/>
    </row>
    <row r="10" spans="2:20" ht="13.5" customHeight="1" x14ac:dyDescent="0.25">
      <c r="B10" s="105"/>
      <c r="C10" s="106"/>
      <c r="D10" s="156" t="s">
        <v>40</v>
      </c>
      <c r="E10" s="158"/>
      <c r="F10" s="158"/>
      <c r="G10" s="158"/>
      <c r="H10" s="158"/>
      <c r="I10" s="158"/>
      <c r="J10" s="158"/>
      <c r="K10" s="158"/>
      <c r="L10" s="158"/>
      <c r="M10" s="158"/>
      <c r="N10" s="158"/>
      <c r="O10" s="158"/>
      <c r="P10" s="159"/>
      <c r="R10" s="11" t="s">
        <v>106</v>
      </c>
      <c r="S10" s="94" t="s">
        <v>123</v>
      </c>
      <c r="T10" s="59" t="s">
        <v>269</v>
      </c>
    </row>
    <row r="11" spans="2:20" ht="13.5" customHeight="1" x14ac:dyDescent="0.25">
      <c r="B11" s="105"/>
      <c r="C11" s="156" t="s">
        <v>35</v>
      </c>
      <c r="D11" s="156"/>
      <c r="E11" s="156"/>
      <c r="F11" s="156"/>
      <c r="G11" s="156"/>
      <c r="H11" s="156"/>
      <c r="I11" s="156"/>
      <c r="J11" s="156"/>
      <c r="K11" s="156"/>
      <c r="L11" s="156"/>
      <c r="M11" s="156"/>
      <c r="N11" s="156"/>
      <c r="O11" s="156"/>
      <c r="P11" s="157"/>
      <c r="R11" s="11" t="s">
        <v>101</v>
      </c>
      <c r="S11" s="94" t="s">
        <v>124</v>
      </c>
      <c r="T11" s="59"/>
    </row>
    <row r="12" spans="2:20" ht="13.5" customHeight="1" x14ac:dyDescent="0.25">
      <c r="B12" s="105"/>
      <c r="C12" s="156" t="s">
        <v>36</v>
      </c>
      <c r="D12" s="156"/>
      <c r="E12" s="156"/>
      <c r="F12" s="156"/>
      <c r="G12" s="156"/>
      <c r="H12" s="156"/>
      <c r="I12" s="156"/>
      <c r="J12" s="156"/>
      <c r="K12" s="156"/>
      <c r="L12" s="156"/>
      <c r="M12" s="156"/>
      <c r="N12" s="156"/>
      <c r="O12" s="156"/>
      <c r="P12" s="157"/>
      <c r="R12" s="62" t="s">
        <v>125</v>
      </c>
      <c r="S12" s="94" t="s">
        <v>126</v>
      </c>
      <c r="T12" s="59"/>
    </row>
    <row r="13" spans="2:20" ht="13.5" customHeight="1" x14ac:dyDescent="0.25">
      <c r="B13" s="105"/>
      <c r="C13" s="106"/>
      <c r="D13" s="106"/>
      <c r="E13" s="106"/>
      <c r="F13" s="106"/>
      <c r="G13" s="106"/>
      <c r="H13" s="106"/>
      <c r="I13" s="106"/>
      <c r="J13" s="106"/>
      <c r="K13" s="106"/>
      <c r="L13" s="106"/>
      <c r="M13" s="106"/>
      <c r="N13" s="106"/>
      <c r="O13" s="106"/>
      <c r="P13" s="107"/>
      <c r="R13" s="62" t="s">
        <v>278</v>
      </c>
      <c r="S13" s="94" t="s">
        <v>127</v>
      </c>
      <c r="T13" s="59"/>
    </row>
    <row r="14" spans="2:20" ht="13.5" customHeight="1" x14ac:dyDescent="0.25">
      <c r="B14" s="160" t="s">
        <v>37</v>
      </c>
      <c r="C14" s="161"/>
      <c r="D14" s="161"/>
      <c r="E14" s="161"/>
      <c r="F14" s="161"/>
      <c r="G14" s="161"/>
      <c r="H14" s="161"/>
      <c r="I14" s="161"/>
      <c r="J14" s="161"/>
      <c r="K14" s="161"/>
      <c r="L14" s="161"/>
      <c r="M14" s="161"/>
      <c r="N14" s="161"/>
      <c r="O14" s="161"/>
      <c r="P14" s="162"/>
      <c r="R14" s="11" t="s">
        <v>128</v>
      </c>
      <c r="S14" s="94" t="s">
        <v>129</v>
      </c>
      <c r="T14" s="59"/>
    </row>
    <row r="15" spans="2:20" ht="13.5" customHeight="1" x14ac:dyDescent="0.25">
      <c r="B15" s="105"/>
      <c r="C15" s="156" t="s">
        <v>38</v>
      </c>
      <c r="D15" s="156"/>
      <c r="E15" s="156"/>
      <c r="F15" s="156"/>
      <c r="G15" s="156"/>
      <c r="H15" s="156"/>
      <c r="I15" s="156"/>
      <c r="J15" s="156"/>
      <c r="K15" s="156"/>
      <c r="L15" s="156"/>
      <c r="M15" s="156"/>
      <c r="N15" s="156"/>
      <c r="O15" s="156"/>
      <c r="P15" s="157"/>
      <c r="R15" s="11" t="s">
        <v>98</v>
      </c>
      <c r="S15" s="94" t="s">
        <v>130</v>
      </c>
      <c r="T15" s="59"/>
    </row>
    <row r="16" spans="2:20" ht="13.5" customHeight="1" x14ac:dyDescent="0.25">
      <c r="B16" s="105"/>
      <c r="C16" s="108"/>
      <c r="D16" s="158" t="s">
        <v>74</v>
      </c>
      <c r="E16" s="158"/>
      <c r="F16" s="158"/>
      <c r="G16" s="158"/>
      <c r="H16" s="158"/>
      <c r="I16" s="158"/>
      <c r="J16" s="158"/>
      <c r="K16" s="158"/>
      <c r="L16" s="158"/>
      <c r="M16" s="158"/>
      <c r="N16" s="158"/>
      <c r="O16" s="158"/>
      <c r="P16" s="159"/>
      <c r="R16" s="11" t="s">
        <v>99</v>
      </c>
      <c r="S16" s="94" t="s">
        <v>131</v>
      </c>
      <c r="T16" s="94"/>
    </row>
    <row r="17" spans="2:20" ht="13.5" customHeight="1" x14ac:dyDescent="0.25">
      <c r="B17" s="105"/>
      <c r="C17" s="108"/>
      <c r="D17" s="109" t="s">
        <v>47</v>
      </c>
      <c r="E17" s="109"/>
      <c r="F17" s="109"/>
      <c r="G17" s="109"/>
      <c r="H17" s="109"/>
      <c r="I17" s="109"/>
      <c r="J17" s="109"/>
      <c r="K17" s="109"/>
      <c r="L17" s="109"/>
      <c r="M17" s="109"/>
      <c r="N17" s="109"/>
      <c r="O17" s="109"/>
      <c r="P17" s="110"/>
      <c r="R17" s="62" t="s">
        <v>100</v>
      </c>
      <c r="S17" s="94" t="s">
        <v>132</v>
      </c>
      <c r="T17" s="59"/>
    </row>
    <row r="18" spans="2:20" ht="13.5" customHeight="1" x14ac:dyDescent="0.25">
      <c r="B18" s="105"/>
      <c r="C18" s="106"/>
      <c r="D18" s="158" t="s">
        <v>48</v>
      </c>
      <c r="E18" s="158"/>
      <c r="F18" s="158"/>
      <c r="G18" s="158"/>
      <c r="H18" s="158"/>
      <c r="I18" s="158"/>
      <c r="J18" s="158"/>
      <c r="K18" s="158"/>
      <c r="L18" s="158"/>
      <c r="M18" s="158"/>
      <c r="N18" s="158"/>
      <c r="O18" s="158"/>
      <c r="P18" s="159"/>
      <c r="R18" s="62" t="s">
        <v>277</v>
      </c>
      <c r="S18" s="94" t="s">
        <v>133</v>
      </c>
      <c r="T18" s="94" t="s">
        <v>274</v>
      </c>
    </row>
    <row r="19" spans="2:20" ht="13.5" customHeight="1" x14ac:dyDescent="0.25">
      <c r="B19" s="105"/>
      <c r="C19" s="106"/>
      <c r="D19" s="158" t="s">
        <v>49</v>
      </c>
      <c r="E19" s="158"/>
      <c r="F19" s="158"/>
      <c r="G19" s="158"/>
      <c r="H19" s="158"/>
      <c r="I19" s="158"/>
      <c r="J19" s="158"/>
      <c r="K19" s="158"/>
      <c r="L19" s="158"/>
      <c r="M19" s="158"/>
      <c r="N19" s="158"/>
      <c r="O19" s="158"/>
      <c r="P19" s="159"/>
      <c r="R19" s="62" t="s">
        <v>102</v>
      </c>
      <c r="S19" s="94" t="s">
        <v>134</v>
      </c>
      <c r="T19" s="94"/>
    </row>
    <row r="20" spans="2:20" x14ac:dyDescent="0.25">
      <c r="B20" s="105"/>
      <c r="C20" s="106"/>
      <c r="D20" s="158" t="s">
        <v>75</v>
      </c>
      <c r="E20" s="158"/>
      <c r="F20" s="158"/>
      <c r="G20" s="158"/>
      <c r="H20" s="158"/>
      <c r="I20" s="158"/>
      <c r="J20" s="158"/>
      <c r="K20" s="158"/>
      <c r="L20" s="158"/>
      <c r="M20" s="158"/>
      <c r="N20" s="158"/>
      <c r="O20" s="158"/>
      <c r="P20" s="159"/>
      <c r="R20" s="62" t="s">
        <v>103</v>
      </c>
      <c r="S20" s="94" t="s">
        <v>135</v>
      </c>
      <c r="T20" s="94" t="s">
        <v>265</v>
      </c>
    </row>
    <row r="21" spans="2:20" x14ac:dyDescent="0.25">
      <c r="B21" s="105"/>
      <c r="C21" s="106"/>
      <c r="D21" s="158" t="s">
        <v>76</v>
      </c>
      <c r="E21" s="158"/>
      <c r="F21" s="158"/>
      <c r="G21" s="158"/>
      <c r="H21" s="158"/>
      <c r="I21" s="158"/>
      <c r="J21" s="158"/>
      <c r="K21" s="158"/>
      <c r="L21" s="158"/>
      <c r="M21" s="158"/>
      <c r="N21" s="158"/>
      <c r="O21" s="158"/>
      <c r="P21" s="159"/>
      <c r="R21" s="62" t="s">
        <v>104</v>
      </c>
      <c r="S21" s="94" t="s">
        <v>136</v>
      </c>
      <c r="T21" s="94" t="s">
        <v>270</v>
      </c>
    </row>
    <row r="22" spans="2:20" x14ac:dyDescent="0.25">
      <c r="B22" s="105"/>
      <c r="C22" s="106"/>
      <c r="D22" s="158" t="s">
        <v>77</v>
      </c>
      <c r="E22" s="158"/>
      <c r="F22" s="158"/>
      <c r="G22" s="158"/>
      <c r="H22" s="158"/>
      <c r="I22" s="158"/>
      <c r="J22" s="158"/>
      <c r="K22" s="158"/>
      <c r="L22" s="158"/>
      <c r="M22" s="158"/>
      <c r="N22" s="158"/>
      <c r="O22" s="158"/>
      <c r="P22" s="159"/>
      <c r="R22" s="62" t="s">
        <v>87</v>
      </c>
      <c r="S22" s="94" t="s">
        <v>91</v>
      </c>
      <c r="T22" s="94"/>
    </row>
    <row r="23" spans="2:20" x14ac:dyDescent="0.25">
      <c r="B23" s="105"/>
      <c r="C23" s="106"/>
      <c r="D23" s="158" t="s">
        <v>53</v>
      </c>
      <c r="E23" s="158"/>
      <c r="F23" s="158"/>
      <c r="G23" s="158"/>
      <c r="H23" s="158"/>
      <c r="I23" s="158"/>
      <c r="J23" s="158"/>
      <c r="K23" s="158"/>
      <c r="L23" s="158"/>
      <c r="M23" s="158"/>
      <c r="N23" s="158"/>
      <c r="O23" s="158"/>
      <c r="P23" s="159"/>
      <c r="R23" s="62" t="s">
        <v>281</v>
      </c>
      <c r="S23" s="94" t="s">
        <v>148</v>
      </c>
      <c r="T23" s="94" t="s">
        <v>155</v>
      </c>
    </row>
    <row r="24" spans="2:20" x14ac:dyDescent="0.25">
      <c r="B24" s="105"/>
      <c r="C24" s="106"/>
      <c r="D24" s="158" t="s">
        <v>54</v>
      </c>
      <c r="E24" s="158"/>
      <c r="F24" s="158"/>
      <c r="G24" s="158"/>
      <c r="H24" s="158"/>
      <c r="I24" s="158"/>
      <c r="J24" s="158"/>
      <c r="K24" s="158"/>
      <c r="L24" s="158"/>
      <c r="M24" s="158"/>
      <c r="N24" s="158"/>
      <c r="O24" s="158"/>
      <c r="P24" s="159"/>
      <c r="R24" s="62" t="s">
        <v>276</v>
      </c>
      <c r="S24" s="94" t="s">
        <v>149</v>
      </c>
      <c r="T24" s="94" t="s">
        <v>273</v>
      </c>
    </row>
    <row r="25" spans="2:20" x14ac:dyDescent="0.25">
      <c r="B25" s="105"/>
      <c r="C25" s="106"/>
      <c r="D25" s="158" t="s">
        <v>78</v>
      </c>
      <c r="E25" s="158"/>
      <c r="F25" s="158"/>
      <c r="G25" s="158"/>
      <c r="H25" s="158"/>
      <c r="I25" s="158"/>
      <c r="J25" s="158"/>
      <c r="K25" s="158"/>
      <c r="L25" s="158"/>
      <c r="M25" s="158"/>
      <c r="N25" s="158"/>
      <c r="O25" s="158"/>
      <c r="P25" s="159"/>
      <c r="R25" s="62" t="s">
        <v>138</v>
      </c>
      <c r="S25" s="94" t="s">
        <v>150</v>
      </c>
      <c r="T25" s="94" t="s">
        <v>267</v>
      </c>
    </row>
    <row r="26" spans="2:20" x14ac:dyDescent="0.25">
      <c r="B26" s="105"/>
      <c r="C26" s="106"/>
      <c r="D26" s="158" t="s">
        <v>79</v>
      </c>
      <c r="E26" s="158"/>
      <c r="F26" s="158"/>
      <c r="G26" s="158"/>
      <c r="H26" s="158"/>
      <c r="I26" s="158"/>
      <c r="J26" s="158"/>
      <c r="K26" s="158"/>
      <c r="L26" s="158"/>
      <c r="M26" s="158"/>
      <c r="N26" s="158"/>
      <c r="O26" s="158"/>
      <c r="P26" s="159"/>
      <c r="R26" s="62" t="s">
        <v>140</v>
      </c>
      <c r="S26" s="94" t="s">
        <v>151</v>
      </c>
      <c r="T26" s="94" t="s">
        <v>271</v>
      </c>
    </row>
    <row r="27" spans="2:20" x14ac:dyDescent="0.25">
      <c r="B27" s="105"/>
      <c r="C27" s="106"/>
      <c r="D27" s="158" t="s">
        <v>80</v>
      </c>
      <c r="E27" s="158"/>
      <c r="F27" s="158"/>
      <c r="G27" s="158"/>
      <c r="H27" s="158"/>
      <c r="I27" s="158"/>
      <c r="J27" s="158"/>
      <c r="K27" s="158"/>
      <c r="L27" s="158"/>
      <c r="M27" s="158"/>
      <c r="N27" s="158"/>
      <c r="O27" s="158"/>
      <c r="P27" s="159"/>
      <c r="R27" s="62" t="s">
        <v>141</v>
      </c>
      <c r="S27" s="94" t="s">
        <v>152</v>
      </c>
      <c r="T27" s="94" t="s">
        <v>272</v>
      </c>
    </row>
    <row r="28" spans="2:20" x14ac:dyDescent="0.25">
      <c r="B28" s="105"/>
      <c r="C28" s="106"/>
      <c r="D28" s="106"/>
      <c r="E28" s="106"/>
      <c r="F28" s="106"/>
      <c r="G28" s="106"/>
      <c r="H28" s="106"/>
      <c r="I28" s="106"/>
      <c r="J28" s="106"/>
      <c r="K28" s="106"/>
      <c r="L28" s="106"/>
      <c r="M28" s="106"/>
      <c r="N28" s="106"/>
      <c r="O28" s="106"/>
      <c r="P28" s="107"/>
      <c r="R28" s="62" t="s">
        <v>144</v>
      </c>
      <c r="S28" s="94" t="s">
        <v>153</v>
      </c>
      <c r="T28" s="94" t="s">
        <v>268</v>
      </c>
    </row>
    <row r="29" spans="2:20" x14ac:dyDescent="0.25">
      <c r="B29" s="105"/>
      <c r="C29" s="156" t="s">
        <v>39</v>
      </c>
      <c r="D29" s="156"/>
      <c r="E29" s="156"/>
      <c r="F29" s="156"/>
      <c r="G29" s="156"/>
      <c r="H29" s="156"/>
      <c r="I29" s="156"/>
      <c r="J29" s="156"/>
      <c r="K29" s="156"/>
      <c r="L29" s="156"/>
      <c r="M29" s="156"/>
      <c r="N29" s="156"/>
      <c r="O29" s="156"/>
      <c r="P29" s="157"/>
      <c r="R29" s="62" t="s">
        <v>113</v>
      </c>
      <c r="S29" s="94" t="s">
        <v>114</v>
      </c>
      <c r="T29" s="94" t="s">
        <v>85</v>
      </c>
    </row>
    <row r="30" spans="2:20" x14ac:dyDescent="0.25">
      <c r="B30" s="105"/>
      <c r="C30" s="106"/>
      <c r="D30" s="158" t="s">
        <v>81</v>
      </c>
      <c r="E30" s="158"/>
      <c r="F30" s="158"/>
      <c r="G30" s="158"/>
      <c r="H30" s="158"/>
      <c r="I30" s="158"/>
      <c r="J30" s="158"/>
      <c r="K30" s="158"/>
      <c r="L30" s="158"/>
      <c r="M30" s="158"/>
      <c r="N30" s="158"/>
      <c r="O30" s="158"/>
      <c r="P30" s="159"/>
      <c r="R30" s="62" t="s">
        <v>147</v>
      </c>
      <c r="S30" s="94" t="s">
        <v>154</v>
      </c>
      <c r="T30" s="94"/>
    </row>
    <row r="31" spans="2:20" x14ac:dyDescent="0.25">
      <c r="B31" s="105"/>
      <c r="C31" s="106"/>
      <c r="D31" s="158" t="s">
        <v>82</v>
      </c>
      <c r="E31" s="158"/>
      <c r="F31" s="158"/>
      <c r="G31" s="158"/>
      <c r="H31" s="158"/>
      <c r="I31" s="158"/>
      <c r="J31" s="158"/>
      <c r="K31" s="158"/>
      <c r="L31" s="158"/>
      <c r="M31" s="158"/>
      <c r="N31" s="158"/>
      <c r="O31" s="158"/>
      <c r="P31" s="159"/>
      <c r="R31" s="62" t="s">
        <v>108</v>
      </c>
      <c r="S31" s="94"/>
      <c r="T31" s="94"/>
    </row>
    <row r="32" spans="2:20" x14ac:dyDescent="0.25">
      <c r="B32" s="105"/>
      <c r="C32" s="106"/>
      <c r="D32" s="158" t="s">
        <v>57</v>
      </c>
      <c r="E32" s="158"/>
      <c r="F32" s="158"/>
      <c r="G32" s="158"/>
      <c r="H32" s="158"/>
      <c r="I32" s="158"/>
      <c r="J32" s="158"/>
      <c r="K32" s="158"/>
      <c r="L32" s="158"/>
      <c r="M32" s="158"/>
      <c r="N32" s="158"/>
      <c r="O32" s="158"/>
      <c r="P32" s="159"/>
      <c r="R32" s="62" t="s">
        <v>282</v>
      </c>
      <c r="S32" s="94"/>
      <c r="T32" s="94"/>
    </row>
    <row r="33" spans="2:20" x14ac:dyDescent="0.25">
      <c r="B33" s="105"/>
      <c r="C33" s="106"/>
      <c r="D33" s="158" t="s">
        <v>61</v>
      </c>
      <c r="E33" s="158"/>
      <c r="F33" s="158"/>
      <c r="G33" s="158"/>
      <c r="H33" s="158"/>
      <c r="I33" s="158"/>
      <c r="J33" s="158"/>
      <c r="K33" s="158"/>
      <c r="L33" s="158"/>
      <c r="M33" s="158"/>
      <c r="N33" s="158"/>
      <c r="O33" s="158"/>
      <c r="P33" s="159"/>
      <c r="R33" s="11"/>
      <c r="S33" s="11"/>
      <c r="T33" s="11"/>
    </row>
    <row r="34" spans="2:20" ht="24" customHeight="1" x14ac:dyDescent="0.25">
      <c r="B34" s="105"/>
      <c r="C34" s="106"/>
      <c r="D34" s="152" t="s">
        <v>58</v>
      </c>
      <c r="E34" s="152"/>
      <c r="F34" s="152"/>
      <c r="G34" s="152"/>
      <c r="H34" s="152"/>
      <c r="I34" s="152"/>
      <c r="J34" s="152"/>
      <c r="K34" s="152"/>
      <c r="L34" s="152"/>
      <c r="M34" s="152"/>
      <c r="N34" s="152"/>
      <c r="O34" s="152"/>
      <c r="P34" s="153"/>
      <c r="R34" s="11"/>
      <c r="S34" s="11"/>
      <c r="T34" s="11"/>
    </row>
    <row r="35" spans="2:20" ht="16.5" customHeight="1" x14ac:dyDescent="0.25">
      <c r="B35" s="105"/>
      <c r="C35" s="106"/>
      <c r="D35" s="152" t="s">
        <v>83</v>
      </c>
      <c r="E35" s="152"/>
      <c r="F35" s="152"/>
      <c r="G35" s="152"/>
      <c r="H35" s="152"/>
      <c r="I35" s="152"/>
      <c r="J35" s="152"/>
      <c r="K35" s="152"/>
      <c r="L35" s="152"/>
      <c r="M35" s="152"/>
      <c r="N35" s="152"/>
      <c r="O35" s="152"/>
      <c r="P35" s="153"/>
      <c r="R35" s="11"/>
      <c r="S35" s="11"/>
      <c r="T35" s="11"/>
    </row>
    <row r="36" spans="2:20" ht="15" customHeight="1" thickBot="1" x14ac:dyDescent="0.3">
      <c r="B36" s="111"/>
      <c r="C36" s="112"/>
      <c r="D36" s="154" t="s">
        <v>84</v>
      </c>
      <c r="E36" s="154"/>
      <c r="F36" s="154"/>
      <c r="G36" s="154"/>
      <c r="H36" s="154"/>
      <c r="I36" s="154"/>
      <c r="J36" s="154"/>
      <c r="K36" s="154"/>
      <c r="L36" s="154"/>
      <c r="M36" s="154"/>
      <c r="N36" s="154"/>
      <c r="O36" s="154"/>
      <c r="P36" s="155"/>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2017-02-23T01:54:01Z</cp:lastPrinted>
  <dcterms:created xsi:type="dcterms:W3CDTF">1996-10-14T23:33:28Z</dcterms:created>
  <dcterms:modified xsi:type="dcterms:W3CDTF">2017-03-03T04:24:51Z</dcterms:modified>
</cp:coreProperties>
</file>