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BR'!$A$25:$N$333</definedName>
    <definedName name="_xlnm._FilterDatabase" localSheetId="0" hidden="1">'TH-MV'!$A$16:$Q$195</definedName>
    <definedName name="Dong">IF(Loai=#REF!,ROW(Loai)-1,"")</definedName>
    <definedName name="Dong1">IF(Loai1=#REF!,ROW(Loai1)-1,"")</definedName>
    <definedName name="DSBR">'Huong dan BR'!$R$2:$S$65</definedName>
    <definedName name="DSMV">'Huong dan MV'!$R$2:$T$50</definedName>
    <definedName name="Loai">OFFSET('TH-MV'!$M$17,,,COUNTA('TH-MV'!$M$17:$M$38839))</definedName>
    <definedName name="Loai1">OFFSET('TH - BR'!$L$26,,,COUNTA('[1]TH-BR'!$L$18:$M$38745))</definedName>
    <definedName name="_xlnm.Print_Area" localSheetId="1">'TH - BR'!$B$1:$L$346</definedName>
    <definedName name="_xlnm.Print_Area" localSheetId="0">'TH-MV'!$B$1:$M$214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18" i="15" l="1"/>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D190" i="15"/>
  <c r="B190" i="15"/>
  <c r="D189" i="15"/>
  <c r="B189" i="15"/>
  <c r="D188" i="15"/>
  <c r="B188" i="15"/>
  <c r="D187" i="15"/>
  <c r="B187" i="15"/>
  <c r="D186" i="15"/>
  <c r="B186" i="15"/>
  <c r="D181" i="15"/>
  <c r="B181" i="15"/>
  <c r="D180" i="15"/>
  <c r="B180" i="15"/>
  <c r="D179" i="15"/>
  <c r="B179" i="15"/>
  <c r="D178" i="15"/>
  <c r="B178" i="15"/>
  <c r="D177" i="15"/>
  <c r="B177" i="15"/>
  <c r="D176" i="15"/>
  <c r="B176" i="15"/>
  <c r="D175" i="15"/>
  <c r="B175" i="15"/>
  <c r="D174" i="15"/>
  <c r="B174" i="15"/>
  <c r="D173" i="15"/>
  <c r="B173" i="15"/>
  <c r="D172" i="15"/>
  <c r="B172" i="15"/>
  <c r="D171" i="15"/>
  <c r="B171"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D122" i="15" l="1"/>
  <c r="B122" i="15"/>
  <c r="D121" i="15"/>
  <c r="B121"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83" i="15"/>
  <c r="B83" i="15"/>
  <c r="D82" i="15"/>
  <c r="B82"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39" i="15"/>
  <c r="B139" i="15"/>
  <c r="D138" i="15"/>
  <c r="B138" i="15"/>
  <c r="D137" i="15"/>
  <c r="B137" i="15"/>
  <c r="D136" i="15"/>
  <c r="B136" i="15"/>
  <c r="D135" i="15"/>
  <c r="B135" i="15"/>
  <c r="D134" i="15"/>
  <c r="B134" i="15"/>
  <c r="D133" i="15"/>
  <c r="B133" i="15"/>
  <c r="D132" i="15"/>
  <c r="B132" i="15"/>
  <c r="D131" i="15"/>
  <c r="B131" i="15"/>
  <c r="D130" i="15"/>
  <c r="B130" i="15"/>
  <c r="D129" i="15"/>
  <c r="B129" i="15"/>
  <c r="D128" i="15"/>
  <c r="B128" i="15"/>
  <c r="D127" i="15"/>
  <c r="B127" i="15"/>
  <c r="D126" i="15"/>
  <c r="B126" i="15"/>
  <c r="D125" i="15"/>
  <c r="B125" i="15"/>
  <c r="D124" i="15"/>
  <c r="B124"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B7" i="16" l="1"/>
  <c r="B7" i="15"/>
  <c r="N14" i="15"/>
  <c r="J211" i="15" s="1"/>
  <c r="D163" i="15"/>
  <c r="D164" i="15"/>
  <c r="D165" i="15"/>
  <c r="D166" i="15"/>
  <c r="D167" i="15"/>
  <c r="D168" i="15"/>
  <c r="D169" i="15"/>
  <c r="D170" i="15"/>
  <c r="D182" i="15"/>
  <c r="D183" i="15"/>
  <c r="D184" i="15"/>
  <c r="D185" i="15"/>
  <c r="D191" i="15"/>
  <c r="D192" i="15"/>
  <c r="D193" i="15"/>
  <c r="D194" i="15"/>
  <c r="J196" i="15"/>
  <c r="H209" i="15" s="1"/>
  <c r="B183" i="15"/>
  <c r="B182" i="15"/>
  <c r="B170" i="15"/>
  <c r="B169" i="15"/>
  <c r="B168" i="15"/>
  <c r="B167" i="15"/>
  <c r="B166" i="15"/>
  <c r="B165" i="15"/>
  <c r="B164" i="15"/>
  <c r="B163" i="15"/>
  <c r="D162" i="15"/>
  <c r="B162" i="15"/>
  <c r="D161" i="15"/>
  <c r="B16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0" i="15"/>
  <c r="B184" i="15"/>
  <c r="B185" i="15"/>
  <c r="B191" i="15"/>
  <c r="B192" i="15"/>
  <c r="B193" i="15"/>
  <c r="B194" i="15"/>
  <c r="B195" i="15"/>
  <c r="B18" i="15"/>
  <c r="B19" i="15"/>
  <c r="B20" i="15"/>
  <c r="B21" i="15"/>
  <c r="B22" i="15"/>
  <c r="B17" i="15"/>
  <c r="I343" i="16"/>
  <c r="K335" i="16"/>
  <c r="H341" i="16" s="1"/>
  <c r="J335" i="16"/>
  <c r="H340" i="16" s="1"/>
  <c r="L196" i="15"/>
  <c r="H210"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0"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<sst xmlns="http://schemas.openxmlformats.org/spreadsheetml/2006/main" count="2254" uniqueCount="653">
  <si>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</si>
  <si>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</si>
  <si>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</si>
  <si>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</si>
  <si>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</si>
  <si>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</si>
  <si>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</si>
  <si>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</si>
  <si>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</si>
  <si>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</si>
  <si>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</si>
  <si>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</si>
  <si>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</si>
  <si>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</si>
  <si>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</si>
  <si>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</si>
  <si>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</si>
  <si>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</si>
  <si>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</si>
  <si>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</si>
  <si>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</si>
  <si>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</si>
  <si>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</si>
  <si>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</si>
  <si>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</si>
  <si>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</si>
  <si>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</si>
  <si>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</si>
  <si>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</si>
  <si>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</si>
  <si>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</si>
  <si>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</si>
  <si>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</si>
  <si>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</si>
  <si>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</si>
  <si>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</si>
  <si>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</si>
  <si>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</si>
  <si>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</si>
  <si>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</si>
  <si>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</si>
  <si>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</si>
  <si>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</si>
  <si>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</si>
  <si>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</si>
  <si>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</si>
  <si>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</si>
  <si>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</si>
  <si>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</si>
  <si>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</si>
  <si>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</si>
  <si>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</si>
  <si>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</si>
  <si>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</si>
  <si>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</si>
  <si>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</si>
  <si>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</si>
  <si>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</si>
  <si>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</si>
  <si>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</si>
  <si>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</si>
  <si>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</si>
  <si>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</si>
  <si>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</si>
  <si>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</si>
  <si>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</si>
  <si>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</si>
  <si>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</si>
  <si>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</si>
  <si>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</si>
  <si>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</si>
  <si>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</si>
  <si>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</si>
  <si>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</si>
  <si>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</si>
  <si>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</si>
  <si>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</si>
  <si>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</si>
  <si>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</si>
  <si>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</si>
  <si>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</si>
  <si>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</si>
  <si>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</si>
  <si>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</si>
  <si>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</si>
  <si>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</si>
  <si>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0313226291</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</si>
  <si>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</si>
  <si>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</si>
  <si>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</si>
  <si>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</si>
  <si>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</si>
  <si>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</si>
  <si>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Long Thịnh Vina</t>
  </si>
  <si>
    <t>Cty TNHH MTV SX TM DV Thắng Hà Long An</t>
  </si>
  <si>
    <t>DNTN SX TM DV Dây Đông Nam</t>
  </si>
  <si>
    <t>0301600032</t>
  </si>
  <si>
    <t>Cty TNHH Cơ Khí Bao Bì Huỳnh Hưng</t>
  </si>
  <si>
    <t>0312070588</t>
  </si>
  <si>
    <t>Cty TNHH MTV Khởi Nguyên An</t>
  </si>
  <si>
    <t>3702076037</t>
  </si>
  <si>
    <t>0312741934</t>
  </si>
  <si>
    <t>Cty TNHH SX TM Giấy Ánh Dương</t>
  </si>
  <si>
    <t>0312627519</t>
  </si>
  <si>
    <t>DNTN SX TM DV Và Xây Dựng Tân Phú Thịnh</t>
  </si>
  <si>
    <t>0304302965</t>
  </si>
  <si>
    <t>Cty TNHH SX TM DV Giấy An Sương</t>
  </si>
  <si>
    <t>0312106139</t>
  </si>
  <si>
    <t>3600772839</t>
  </si>
  <si>
    <t>1101329547</t>
  </si>
  <si>
    <t>0312268002</t>
  </si>
  <si>
    <t>Cty TNHH MTV Hào Hiệp</t>
  </si>
  <si>
    <t>1100816040</t>
  </si>
  <si>
    <t>0100109106-065</t>
  </si>
  <si>
    <t>Cty TNHH Thiện Khang</t>
  </si>
  <si>
    <t>0310038074</t>
  </si>
  <si>
    <t>Cty TNHH SX TM DV Tân Nam An</t>
  </si>
  <si>
    <t>Cty TNHH Bao Bì Tiên Phong</t>
  </si>
  <si>
    <t>Cty Cổ Phần Đất Sắt</t>
  </si>
  <si>
    <t>Cty TNHH SX TM DV Quà Việt</t>
  </si>
  <si>
    <t>Cty TNHH Công Nghệ Cao Su Nhựa Độc Lập</t>
  </si>
  <si>
    <t>Cty TNHH Thy Phát</t>
  </si>
  <si>
    <t>Cty TNHH SX TM An Gia Phú</t>
  </si>
  <si>
    <t>Cty TNHH Thiên Thành</t>
  </si>
  <si>
    <t>Cty TNHH Cao Nghệ Vina</t>
  </si>
  <si>
    <t>Cty TNHH Xuất Nhập Khẩu Vimex</t>
  </si>
  <si>
    <t>Cty TNHH SX TM DV XNK Hiệp Phát VN</t>
  </si>
  <si>
    <t>Cty TNHH Công Nghệ Bao Bì Taisho &amp;7</t>
  </si>
  <si>
    <t>Cty TNHH MTV SX Bình Minh L.A</t>
  </si>
  <si>
    <t>Cty TNHH TM DV Và Kỹ Thuật Tiến Phương</t>
  </si>
  <si>
    <t>Cty TNHH SX TM Văn Phòng Phẩm Trần Vĩnh Phát</t>
  </si>
  <si>
    <t>Cty TNHH Hải Sản An Lạc</t>
  </si>
  <si>
    <t>Cty TNHH TM DV Phi Nguyễn</t>
  </si>
  <si>
    <t>Cty TNHH Lương Thực Tấn Vương</t>
  </si>
  <si>
    <t>Cty TNHH May Nhật Anh</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</si>
  <si>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</si>
  <si>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</si>
  <si>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</si>
  <si>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</si>
  <si>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</si>
  <si>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</si>
  <si>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</si>
  <si>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</si>
  <si>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</si>
  <si>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</si>
  <si>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</si>
  <si>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</si>
  <si>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</si>
  <si>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</si>
  <si>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</si>
  <si>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</si>
  <si>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</si>
  <si>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</si>
  <si>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</si>
  <si>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</si>
  <si>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</si>
  <si>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</si>
  <si>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</si>
  <si>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</si>
  <si>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</si>
  <si>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</si>
  <si>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</si>
  <si>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</si>
  <si>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</si>
  <si>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</si>
  <si>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</si>
  <si>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</si>
  <si>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</si>
  <si>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</si>
  <si>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</si>
  <si>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</si>
  <si>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</si>
  <si>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</si>
  <si>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</si>
  <si>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</si>
  <si>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</si>
  <si>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</si>
  <si>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</si>
  <si>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</si>
  <si>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</si>
  <si>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</si>
  <si>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</si>
  <si>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</si>
  <si>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0312109605</t>
  </si>
  <si>
    <t>Cty TNHH Joosung Vina</t>
  </si>
  <si>
    <t>1101654138</t>
  </si>
  <si>
    <t>Cty TNHH SX TM Đặng Thanh Bình</t>
  </si>
  <si>
    <t>0312112414</t>
  </si>
  <si>
    <t>Cty TNHH SX TM DV Lan Hạnh</t>
  </si>
  <si>
    <t>3700314818</t>
  </si>
  <si>
    <t>0310228188</t>
  </si>
  <si>
    <t>0313449932</t>
  </si>
  <si>
    <t>0301895555</t>
  </si>
  <si>
    <t>1100878093</t>
  </si>
  <si>
    <t>0311463667</t>
  </si>
  <si>
    <t>0000241</t>
  </si>
  <si>
    <t>ACB</t>
  </si>
  <si>
    <t>Dây nylon</t>
  </si>
  <si>
    <t>0000225</t>
  </si>
  <si>
    <t>0000229</t>
  </si>
  <si>
    <t>0000235</t>
  </si>
  <si>
    <t>0000238</t>
  </si>
  <si>
    <t>0000518</t>
  </si>
  <si>
    <t>giấy</t>
  </si>
  <si>
    <t>thùng</t>
  </si>
  <si>
    <t>Người nộp thuế: CÔNG TY TNHH SX TM KIM DUNG PHÁT</t>
  </si>
  <si>
    <t>Mã số thuế: 0310686815</t>
  </si>
  <si>
    <t>0000101</t>
  </si>
  <si>
    <t>0000106</t>
  </si>
  <si>
    <t>0000125</t>
  </si>
  <si>
    <t>0000137</t>
  </si>
  <si>
    <t>0000167</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</si>
  <si>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</si>
  <si>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</si>
  <si>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</si>
  <si>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</si>
  <si>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</si>
  <si>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</si>
  <si>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</si>
  <si>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</si>
  <si>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</si>
  <si>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</si>
  <si>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</si>
  <si>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</si>
  <si>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</si>
  <si>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</si>
  <si>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</si>
  <si>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</si>
  <si>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</si>
  <si>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</si>
  <si>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</si>
  <si>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</si>
  <si>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</si>
  <si>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</si>
  <si>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</si>
  <si>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</si>
  <si>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</si>
  <si>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</si>
  <si>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</si>
  <si>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</si>
  <si>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</si>
  <si>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</si>
  <si>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</si>
  <si>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0000258</t>
  </si>
  <si>
    <t>0000259</t>
  </si>
  <si>
    <t>0000261</t>
  </si>
  <si>
    <t>0000340</t>
  </si>
  <si>
    <t>0000600</t>
  </si>
  <si>
    <t>Phí kiểm đếm</t>
  </si>
  <si>
    <t>0000497</t>
  </si>
  <si>
    <t>0000279</t>
  </si>
  <si>
    <t>0000541</t>
  </si>
  <si>
    <t>0000563</t>
  </si>
  <si>
    <t>0000606</t>
  </si>
  <si>
    <t>0000608</t>
  </si>
  <si>
    <t>0000295</t>
  </si>
  <si>
    <t>0000297</t>
  </si>
  <si>
    <t>0000325</t>
  </si>
  <si>
    <t>Giấy</t>
  </si>
  <si>
    <t>Tấm lót</t>
  </si>
  <si>
    <t>Thùng carton</t>
  </si>
  <si>
    <t>KD/15P</t>
  </si>
  <si>
    <t>0000234</t>
  </si>
  <si>
    <t>0000240</t>
  </si>
  <si>
    <t>0000262</t>
  </si>
  <si>
    <t>0000264</t>
  </si>
  <si>
    <t>0000265</t>
  </si>
  <si>
    <t>0000266</t>
  </si>
  <si>
    <t>0000267</t>
  </si>
  <si>
    <t>0000268</t>
  </si>
  <si>
    <t>0000269</t>
  </si>
  <si>
    <t>0000270</t>
  </si>
  <si>
    <t>0000271</t>
  </si>
  <si>
    <t>0000272</t>
  </si>
  <si>
    <t>0000273</t>
  </si>
  <si>
    <t>0000274</t>
  </si>
  <si>
    <t>0000275</t>
  </si>
  <si>
    <t>0000278</t>
  </si>
  <si>
    <t>0000280</t>
  </si>
  <si>
    <t>0000281</t>
  </si>
  <si>
    <t>0000283</t>
  </si>
  <si>
    <t>0000284</t>
  </si>
  <si>
    <t>0000285</t>
  </si>
  <si>
    <t>0000286</t>
  </si>
  <si>
    <t>0000287</t>
  </si>
  <si>
    <t>0000288</t>
  </si>
  <si>
    <t>0000289</t>
  </si>
  <si>
    <t>0000290</t>
  </si>
  <si>
    <t>0000291</t>
  </si>
  <si>
    <t>0000293</t>
  </si>
  <si>
    <t>0000294</t>
  </si>
  <si>
    <t>0000298</t>
  </si>
  <si>
    <t>0000300</t>
  </si>
  <si>
    <t>0000301</t>
  </si>
  <si>
    <t>0000303</t>
  </si>
  <si>
    <t>0000304</t>
  </si>
  <si>
    <t>0000305</t>
  </si>
  <si>
    <t>0000306</t>
  </si>
  <si>
    <t>0000307</t>
  </si>
  <si>
    <t>0000308</t>
  </si>
  <si>
    <t>0000309</t>
  </si>
  <si>
    <t>0000310</t>
  </si>
  <si>
    <t>0000311</t>
  </si>
  <si>
    <t>0000312</t>
  </si>
  <si>
    <t>0000313</t>
  </si>
  <si>
    <t>0000314</t>
  </si>
  <si>
    <t>0000315</t>
  </si>
  <si>
    <t>0000317</t>
  </si>
  <si>
    <t>0000318</t>
  </si>
  <si>
    <t>0000319</t>
  </si>
  <si>
    <t>0000320</t>
  </si>
  <si>
    <t>0000321</t>
  </si>
  <si>
    <t>0000324</t>
  </si>
  <si>
    <t>0000327</t>
  </si>
  <si>
    <t>0000328</t>
  </si>
  <si>
    <t>0000329</t>
  </si>
  <si>
    <t>0000330</t>
  </si>
  <si>
    <t>0000332</t>
  </si>
  <si>
    <t>0000333</t>
  </si>
  <si>
    <t>0000334</t>
  </si>
  <si>
    <t>0000335</t>
  </si>
  <si>
    <t>0000336</t>
  </si>
  <si>
    <t>0000338</t>
  </si>
  <si>
    <t>0000341</t>
  </si>
  <si>
    <t>Lót</t>
  </si>
  <si>
    <t>Tấm</t>
  </si>
  <si>
    <t>Cty CP SX TM Đông Phương</t>
  </si>
  <si>
    <t>0000337</t>
  </si>
  <si>
    <t>0000343</t>
  </si>
  <si>
    <t>0000348</t>
  </si>
  <si>
    <t>0000353</t>
  </si>
  <si>
    <t>0000357</t>
  </si>
  <si>
    <t>0000377</t>
  </si>
  <si>
    <t>0556607</t>
  </si>
  <si>
    <t>Cục Đăng Kiểm Việt Nam</t>
  </si>
  <si>
    <t>0001228</t>
  </si>
  <si>
    <t>Cty TNHH Long Thịnh Vi Na</t>
  </si>
  <si>
    <t>0000581</t>
  </si>
  <si>
    <t>0000044</t>
  </si>
  <si>
    <t>0001319</t>
  </si>
  <si>
    <t>0000732</t>
  </si>
  <si>
    <t>Eximbank</t>
  </si>
  <si>
    <t>Giấy cuộn</t>
  </si>
  <si>
    <t>Kiểm định xe</t>
  </si>
  <si>
    <t>Mực in</t>
  </si>
  <si>
    <t>Dây kẽm</t>
  </si>
  <si>
    <t>Dịch vụ thông báo số dư 0937916554</t>
  </si>
  <si>
    <t>Bán cuốn sec</t>
  </si>
  <si>
    <t>0000886</t>
  </si>
  <si>
    <t>0000006</t>
  </si>
  <si>
    <t>0000517</t>
  </si>
  <si>
    <t>0000102</t>
  </si>
  <si>
    <t>0001613</t>
  </si>
  <si>
    <t>0001615</t>
  </si>
  <si>
    <t>0001647</t>
  </si>
  <si>
    <t>0001664</t>
  </si>
  <si>
    <t>0001666</t>
  </si>
  <si>
    <t>0000292</t>
  </si>
  <si>
    <t>0001724</t>
  </si>
  <si>
    <t>0000057</t>
  </si>
  <si>
    <t>0000058</t>
  </si>
  <si>
    <t>0000071</t>
  </si>
  <si>
    <t>0000067</t>
  </si>
  <si>
    <t>0000060</t>
  </si>
  <si>
    <t>0001393</t>
  </si>
  <si>
    <t>0000804</t>
  </si>
  <si>
    <t>0000852</t>
  </si>
  <si>
    <t>0188910</t>
  </si>
  <si>
    <t>Viettel Long An - CN Tập Đoàn Viễn Thông Quân Đội</t>
  </si>
  <si>
    <t>0188909</t>
  </si>
  <si>
    <t>0000499</t>
  </si>
  <si>
    <t>Giấy xeo</t>
  </si>
  <si>
    <t>Giấy 2 da</t>
  </si>
  <si>
    <t>Giấy xeo gia keo</t>
  </si>
  <si>
    <t>Giấy màu vàng, xeo gia keo chống thấm</t>
  </si>
  <si>
    <t>Tiền thuế nhà xưởng</t>
  </si>
  <si>
    <t>Thu hộ tiền điện</t>
  </si>
  <si>
    <t>Văn phòng phẩm</t>
  </si>
  <si>
    <t>Tiền điện thoại</t>
  </si>
  <si>
    <t>Keo bồi giấy</t>
  </si>
  <si>
    <t>01GTKT3/003</t>
  </si>
  <si>
    <t>0000344</t>
  </si>
  <si>
    <t>0000345</t>
  </si>
  <si>
    <t>0000347</t>
  </si>
  <si>
    <t>0000351</t>
  </si>
  <si>
    <t>0000352</t>
  </si>
  <si>
    <t>0000354</t>
  </si>
  <si>
    <t>0000355</t>
  </si>
  <si>
    <t>0000356</t>
  </si>
  <si>
    <t>0000359</t>
  </si>
  <si>
    <t>0000360</t>
  </si>
  <si>
    <t>0000362</t>
  </si>
  <si>
    <t>0000363</t>
  </si>
  <si>
    <t>0000364</t>
  </si>
  <si>
    <t>0000365</t>
  </si>
  <si>
    <t>0000366</t>
  </si>
  <si>
    <t>Cty TNHH Bai Bì Nhựa Hoàng Thiên</t>
  </si>
  <si>
    <t>0000367</t>
  </si>
  <si>
    <t>0000369</t>
  </si>
  <si>
    <t>0000370</t>
  </si>
  <si>
    <t>0000371</t>
  </si>
  <si>
    <t>0000372</t>
  </si>
  <si>
    <t>0000373</t>
  </si>
  <si>
    <t>0000375</t>
  </si>
  <si>
    <t>0000376</t>
  </si>
  <si>
    <t>0000379</t>
  </si>
  <si>
    <t>0000380</t>
  </si>
  <si>
    <t>0000381</t>
  </si>
  <si>
    <t>0000382</t>
  </si>
  <si>
    <t>0000383</t>
  </si>
  <si>
    <t>0000384</t>
  </si>
  <si>
    <t>0000385</t>
  </si>
  <si>
    <t>0000386</t>
  </si>
  <si>
    <t>0000387</t>
  </si>
  <si>
    <t>0000388</t>
  </si>
  <si>
    <t>0000390</t>
  </si>
  <si>
    <t>0000391</t>
  </si>
  <si>
    <t>0000392</t>
  </si>
  <si>
    <t>0000394</t>
  </si>
  <si>
    <t>0000396</t>
  </si>
  <si>
    <t>0000397</t>
  </si>
  <si>
    <t>0000398</t>
  </si>
  <si>
    <t>0000399</t>
  </si>
  <si>
    <t>0000400</t>
  </si>
  <si>
    <t>0000401</t>
  </si>
  <si>
    <t>0000402</t>
  </si>
  <si>
    <t>0000403</t>
  </si>
  <si>
    <t>0000404</t>
  </si>
  <si>
    <t>0000407</t>
  </si>
  <si>
    <t>0000408</t>
  </si>
  <si>
    <t>0000409</t>
  </si>
  <si>
    <t>0000410</t>
  </si>
  <si>
    <t>0000411</t>
  </si>
  <si>
    <t>0000412</t>
  </si>
  <si>
    <t>0000413</t>
  </si>
  <si>
    <t>0000417</t>
  </si>
  <si>
    <t>0000418</t>
  </si>
  <si>
    <t>0000419</t>
  </si>
  <si>
    <t>0000420</t>
  </si>
  <si>
    <t>0000421</t>
  </si>
  <si>
    <t>0000422</t>
  </si>
  <si>
    <t>0000423</t>
  </si>
  <si>
    <t>0000425</t>
  </si>
  <si>
    <t>0000426</t>
  </si>
  <si>
    <t>0000427</t>
  </si>
  <si>
    <t>0000428</t>
  </si>
  <si>
    <t>0000429</t>
  </si>
  <si>
    <t>0000432</t>
  </si>
  <si>
    <t>0000433</t>
  </si>
  <si>
    <t>0000434</t>
  </si>
  <si>
    <t>0000435</t>
  </si>
  <si>
    <t>0000437</t>
  </si>
  <si>
    <t>0000438</t>
  </si>
  <si>
    <t>0000440</t>
  </si>
  <si>
    <t>0000443</t>
  </si>
  <si>
    <t>0000444</t>
  </si>
  <si>
    <t>0000452</t>
  </si>
  <si>
    <t>0000454</t>
  </si>
  <si>
    <t>0000455</t>
  </si>
  <si>
    <t>0000456</t>
  </si>
  <si>
    <t>0000458</t>
  </si>
  <si>
    <t>0000460</t>
  </si>
  <si>
    <t>0000462</t>
  </si>
  <si>
    <t>0000463</t>
  </si>
  <si>
    <t>0000464</t>
  </si>
  <si>
    <t>0000465</t>
  </si>
  <si>
    <t>0000467</t>
  </si>
  <si>
    <t>0000469</t>
  </si>
  <si>
    <t>0000470</t>
  </si>
  <si>
    <t>0000472</t>
  </si>
  <si>
    <t>0000473</t>
  </si>
  <si>
    <t>0000474</t>
  </si>
  <si>
    <t>0000475</t>
  </si>
  <si>
    <t>0000478</t>
  </si>
  <si>
    <t>0000479</t>
  </si>
  <si>
    <t>0000481</t>
  </si>
  <si>
    <t>0000482</t>
  </si>
  <si>
    <t>0000483</t>
  </si>
  <si>
    <t>0000484</t>
  </si>
  <si>
    <t>0000485</t>
  </si>
  <si>
    <t>0000486</t>
  </si>
  <si>
    <t>0000487</t>
  </si>
  <si>
    <t>VAT</t>
  </si>
  <si>
    <t xml:space="preserve"> Giấy</t>
  </si>
  <si>
    <t>0000489</t>
  </si>
  <si>
    <t>0000490</t>
  </si>
  <si>
    <t>Cty TNHH Cao Nghệ ViNa</t>
  </si>
  <si>
    <t>0000491</t>
  </si>
  <si>
    <t>0000492</t>
  </si>
  <si>
    <t>0000493</t>
  </si>
  <si>
    <t>0000496</t>
  </si>
  <si>
    <t>0000498</t>
  </si>
  <si>
    <t>Cty TNHH Bao Bì Giấy Kim Dung Phát</t>
  </si>
  <si>
    <t>0000501</t>
  </si>
  <si>
    <t>0000502</t>
  </si>
  <si>
    <t>Cty TNHH Nến Zhong Sheng</t>
  </si>
  <si>
    <t>0000503</t>
  </si>
  <si>
    <t>0000505</t>
  </si>
  <si>
    <t>0000506</t>
  </si>
  <si>
    <t>0000508</t>
  </si>
  <si>
    <t>0000509</t>
  </si>
  <si>
    <t>0000510</t>
  </si>
  <si>
    <t>0000512</t>
  </si>
  <si>
    <t>Thùng</t>
  </si>
  <si>
    <t>máy móc tiết bị</t>
  </si>
  <si>
    <t>Phí gia công</t>
  </si>
  <si>
    <t>0001818</t>
  </si>
  <si>
    <t>0001823</t>
  </si>
  <si>
    <t>0001832</t>
  </si>
  <si>
    <t>0000654</t>
  </si>
  <si>
    <t>0000877</t>
  </si>
  <si>
    <t>0000720</t>
  </si>
  <si>
    <t>Eximbank - CN Chợ Lớn</t>
  </si>
  <si>
    <t>EIB</t>
  </si>
  <si>
    <t>AGR</t>
  </si>
  <si>
    <t/>
  </si>
  <si>
    <t xml:space="preserve"> Giấy màu vàng, xeo gia keo chống thấm</t>
  </si>
  <si>
    <t xml:space="preserve"> Giấy cuộn</t>
  </si>
  <si>
    <t xml:space="preserve"> Keo bồi giấy</t>
  </si>
  <si>
    <t>Phí dịch vụ ebanking</t>
  </si>
  <si>
    <t>Phí sao kê tài khoản</t>
  </si>
  <si>
    <t>Mua 1 cuốn sec</t>
  </si>
  <si>
    <t>Phí rút tiền</t>
  </si>
  <si>
    <t>Phí sử dụng đường bộ</t>
  </si>
  <si>
    <t>0000513</t>
  </si>
  <si>
    <t>0000514</t>
  </si>
  <si>
    <t>0000515</t>
  </si>
  <si>
    <t>0000519</t>
  </si>
  <si>
    <t>0000520</t>
  </si>
  <si>
    <t>0000521</t>
  </si>
  <si>
    <t>0000522</t>
  </si>
  <si>
    <t>0000523</t>
  </si>
  <si>
    <t>0000524</t>
  </si>
  <si>
    <t>Cty CP Bao Bì Nhựa Á Châu</t>
  </si>
  <si>
    <t>0000525</t>
  </si>
  <si>
    <t>Cty CP SX TM DV Kim Cương</t>
  </si>
  <si>
    <t>0000526</t>
  </si>
  <si>
    <t>0000527</t>
  </si>
  <si>
    <t>0000528</t>
  </si>
  <si>
    <t>0000531</t>
  </si>
  <si>
    <t>0000532</t>
  </si>
  <si>
    <t>0000533</t>
  </si>
  <si>
    <t>0000534</t>
  </si>
  <si>
    <t>0000535</t>
  </si>
  <si>
    <t>0000536</t>
  </si>
  <si>
    <t>0000538</t>
  </si>
  <si>
    <t>Cty TNHH MTV DV Quảng Cáo LuBi</t>
  </si>
  <si>
    <t>0000540</t>
  </si>
  <si>
    <t>0000543</t>
  </si>
  <si>
    <t>0000544</t>
  </si>
  <si>
    <t>0000545</t>
  </si>
  <si>
    <t>0000550</t>
  </si>
  <si>
    <t>0000551</t>
  </si>
  <si>
    <t>Cty TNHH Bao Bì Giấy Việt Trung Long An</t>
  </si>
  <si>
    <t>0000553</t>
  </si>
  <si>
    <t>Cty Cổ Phần VimShoes</t>
  </si>
  <si>
    <t>0000554</t>
  </si>
  <si>
    <t>Cty TNHH TM DV SX Phương Ngọc Thúy</t>
  </si>
  <si>
    <t>0000555</t>
  </si>
  <si>
    <t>0000556</t>
  </si>
  <si>
    <t>0000558</t>
  </si>
  <si>
    <t>0000559</t>
  </si>
  <si>
    <t>0000560</t>
  </si>
  <si>
    <t>0000561</t>
  </si>
  <si>
    <t>0000562</t>
  </si>
  <si>
    <t>0000564</t>
  </si>
  <si>
    <t>0000567</t>
  </si>
  <si>
    <t>Cty TNHH Tân Huy Hoàng</t>
  </si>
  <si>
    <t>0000568</t>
  </si>
  <si>
    <t>0000569</t>
  </si>
  <si>
    <t>0000570</t>
  </si>
  <si>
    <t>0000571</t>
  </si>
  <si>
    <t>Cty TNHH MTV THương Mại Trường Phúc</t>
  </si>
  <si>
    <t>0000572</t>
  </si>
  <si>
    <t>0000575</t>
  </si>
  <si>
    <t>0000576</t>
  </si>
  <si>
    <t>0000577</t>
  </si>
  <si>
    <t>0000578</t>
  </si>
  <si>
    <t>0000580</t>
  </si>
  <si>
    <t>0000582</t>
  </si>
  <si>
    <t>0000583</t>
  </si>
  <si>
    <t>0000584</t>
  </si>
  <si>
    <t>0000585</t>
  </si>
  <si>
    <t>0000586</t>
  </si>
  <si>
    <t>0000588</t>
  </si>
  <si>
    <t>0000590</t>
  </si>
  <si>
    <t>0000591</t>
  </si>
  <si>
    <t>0000594</t>
  </si>
  <si>
    <t>Cty TNHH Quốc Tế EPV</t>
  </si>
  <si>
    <t>0000595</t>
  </si>
  <si>
    <t>0000596</t>
  </si>
  <si>
    <t>0000597</t>
  </si>
  <si>
    <t>0000599</t>
  </si>
  <si>
    <t>0000601</t>
  </si>
  <si>
    <t>0000602</t>
  </si>
  <si>
    <t>0000603</t>
  </si>
  <si>
    <t>0000604</t>
  </si>
  <si>
    <t>0000605</t>
  </si>
  <si>
    <t>0000607</t>
  </si>
  <si>
    <t>0000609</t>
  </si>
  <si>
    <t>0000610</t>
  </si>
  <si>
    <t>0000612</t>
  </si>
  <si>
    <t>0000613</t>
  </si>
  <si>
    <t>0000614</t>
  </si>
  <si>
    <t>0000615</t>
  </si>
  <si>
    <t>0000616</t>
  </si>
  <si>
    <t>0000617</t>
  </si>
  <si>
    <t>0000618</t>
  </si>
  <si>
    <t>0000620</t>
  </si>
  <si>
    <t>0310540460</t>
  </si>
  <si>
    <t>1101819710</t>
  </si>
  <si>
    <t>0310551261</t>
  </si>
  <si>
    <t>0303988156</t>
  </si>
  <si>
    <t>1100980964</t>
  </si>
  <si>
    <t>1401935820</t>
  </si>
  <si>
    <t>0303931897</t>
  </si>
  <si>
    <t>0313799888</t>
  </si>
  <si>
    <t>0000688</t>
  </si>
  <si>
    <t>Cty TNHH MTV Khời Nguyên An</t>
  </si>
  <si>
    <t>0000698</t>
  </si>
  <si>
    <t>0001894</t>
  </si>
  <si>
    <t>0001879</t>
  </si>
  <si>
    <t>Cty Bao Bì Giấy Việt Trung Long An</t>
  </si>
  <si>
    <t>1100980946</t>
  </si>
  <si>
    <t>0004658</t>
  </si>
  <si>
    <t>0000742</t>
  </si>
  <si>
    <t>0025930</t>
  </si>
  <si>
    <t>0016560</t>
  </si>
  <si>
    <t>Cty CP Bảo Hiểm Viễn Đông</t>
  </si>
  <si>
    <t>Trung Tâm Đăng Kiểm Xe Cơ Giới</t>
  </si>
  <si>
    <t>Cty CP City Auto</t>
  </si>
  <si>
    <t>Phí dịch vụ SMS</t>
  </si>
  <si>
    <t>Phí chuyển sớm</t>
  </si>
  <si>
    <t>Bảo hiểm TNDS</t>
  </si>
  <si>
    <t>Bảo hiểm người ngồi trên xe</t>
  </si>
  <si>
    <t>Lệ phí nghiệm thu</t>
  </si>
  <si>
    <t>Kiểm định xe tải</t>
  </si>
  <si>
    <t>Nhớt máy</t>
  </si>
  <si>
    <t>Phí mua sec</t>
  </si>
  <si>
    <t>VAT Giấy cuộn</t>
  </si>
  <si>
    <t>VAT Keo bồi giấy</t>
  </si>
  <si>
    <t>VAT Dây kẽm</t>
  </si>
  <si>
    <t>0001849</t>
  </si>
  <si>
    <t>0001861</t>
  </si>
  <si>
    <t>0001005</t>
  </si>
  <si>
    <t>0000080</t>
  </si>
  <si>
    <t>0015001</t>
  </si>
  <si>
    <t>0000728</t>
  </si>
  <si>
    <t>0000003</t>
  </si>
  <si>
    <t>Cty Cồ Phần City Auto</t>
  </si>
  <si>
    <t>Cty TNHH SX TM DV &amp; ĐT XD Tân Phú Thịnh</t>
  </si>
  <si>
    <t>Xe ô tô tải</t>
  </si>
  <si>
    <t>Keo LJ 7074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</si>
</sst>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15"/>
  <sheetViews>
    <sheetView tabSelected="1" topLeftCell="A12" zoomScale="90" zoomScaleNormal="90" workbookViewId="0">
      <pane ySplit="5" topLeftCell="A17" activePane="bottomLeft" state="frozen"/>
      <selection activeCell="A12" sqref="A12"/>
      <selection pane="bottomLeft" activeCell="H17" sqref="H17:H194"/>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"&amp;IF(LEFT(O14,1)="Q","Quý "&amp;RIGHT(O14,1),"Tháng "&amp;O14)&amp;" Năm "&amp;YEAR(F28)</f>
        <v>Kỳ tính thuế: Tháng 2 Năm 2016</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205</v>
      </c>
    </row>
    <row r="10" spans="1:15" s="36" customFormat="1" x14ac:dyDescent="0.2">
      <c r="B10" s="14" t="s">
        <v>206</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80" si="0">IF(ISNA(VLOOKUP(G17,DSMV,3,0)),"",VLOOKUP(G17,DSMV,3,0))</f>
        <v/>
      </c>
      <c r="E17" s="50" t="s">
        <v>293</v>
      </c>
      <c r="F17" s="88">
        <v>42419</v>
      </c>
      <c r="G17" s="51" t="s">
        <v>326</v>
      </c>
      <c r="H17" s="90" t="str">
        <f t="shared" ref="H17:H80" si="1">IF(ISNA(VLOOKUP(G17,DSMV,2,0)),"",VLOOKUP(G17,DSMV,2,0))</f>
        <v/>
      </c>
      <c r="I17" s="51" t="s">
        <v>342</v>
      </c>
      <c r="J17" s="52">
        <v>17791000</v>
      </c>
      <c r="K17" s="53">
        <v>0.1</v>
      </c>
      <c r="L17" s="52">
        <v>1779100</v>
      </c>
      <c r="M17" s="62">
        <v>1</v>
      </c>
      <c r="N17" s="54"/>
      <c r="O17" s="55"/>
      <c r="P17" s="54"/>
      <c r="Q17" s="56"/>
    </row>
    <row r="18" spans="2:17" s="36" customFormat="1" ht="21.75" customHeight="1" x14ac:dyDescent="0.2">
      <c r="B18" s="47">
        <f t="shared" ref="B18:B81" si="2">IF(G18&lt;&gt;"",ROW()-16,"")</f>
        <v>2</v>
      </c>
      <c r="C18" s="57"/>
      <c r="D18" s="58" t="str">
        <f t="shared" si="0"/>
        <v/>
      </c>
      <c r="E18" s="59" t="s">
        <v>297</v>
      </c>
      <c r="F18" s="89">
        <v>42420</v>
      </c>
      <c r="G18" s="60" t="s">
        <v>326</v>
      </c>
      <c r="H18" s="90" t="str">
        <f t="shared" si="1"/>
        <v/>
      </c>
      <c r="I18" s="60" t="s">
        <v>342</v>
      </c>
      <c r="J18" s="61">
        <v>18072000</v>
      </c>
      <c r="K18" s="53">
        <v>0.1</v>
      </c>
      <c r="L18" s="61">
        <v>1807200</v>
      </c>
      <c r="M18" s="62">
        <v>1</v>
      </c>
      <c r="N18" s="54"/>
      <c r="O18" s="55"/>
      <c r="P18" s="54"/>
      <c r="Q18" s="56"/>
    </row>
    <row r="19" spans="2:17" s="36" customFormat="1" ht="21.75" customHeight="1" x14ac:dyDescent="0.2">
      <c r="B19" s="47">
        <f t="shared" si="2"/>
        <v>3</v>
      </c>
      <c r="C19" s="57"/>
      <c r="D19" s="58" t="str">
        <f t="shared" si="0"/>
        <v/>
      </c>
      <c r="E19" s="57" t="s">
        <v>299</v>
      </c>
      <c r="F19" s="89">
        <v>42422</v>
      </c>
      <c r="G19" s="60" t="s">
        <v>326</v>
      </c>
      <c r="H19" s="90" t="str">
        <f t="shared" si="1"/>
        <v/>
      </c>
      <c r="I19" s="60" t="s">
        <v>342</v>
      </c>
      <c r="J19" s="61">
        <v>18000000</v>
      </c>
      <c r="K19" s="53">
        <v>0.1</v>
      </c>
      <c r="L19" s="61">
        <v>1800000</v>
      </c>
      <c r="M19" s="62">
        <v>1</v>
      </c>
      <c r="N19" s="54"/>
      <c r="O19" s="55"/>
      <c r="P19" s="54"/>
    </row>
    <row r="20" spans="2:17" s="36" customFormat="1" ht="21.75" customHeight="1" x14ac:dyDescent="0.2">
      <c r="B20" s="47">
        <f t="shared" si="2"/>
        <v>4</v>
      </c>
      <c r="C20" s="57"/>
      <c r="D20" s="58" t="str">
        <f t="shared" si="0"/>
        <v/>
      </c>
      <c r="E20" s="57" t="s">
        <v>302</v>
      </c>
      <c r="F20" s="89">
        <v>42423</v>
      </c>
      <c r="G20" s="60" t="s">
        <v>326</v>
      </c>
      <c r="H20" s="90" t="str">
        <f t="shared" si="1"/>
        <v/>
      </c>
      <c r="I20" s="60" t="s">
        <v>342</v>
      </c>
      <c r="J20" s="61">
        <v>18072000</v>
      </c>
      <c r="K20" s="53">
        <v>0.1</v>
      </c>
      <c r="L20" s="61">
        <v>1807200</v>
      </c>
      <c r="M20" s="62">
        <v>1</v>
      </c>
      <c r="N20" s="54"/>
      <c r="O20" s="55"/>
      <c r="P20" s="54"/>
    </row>
    <row r="21" spans="2:17" s="36" customFormat="1" ht="21.75" customHeight="1" x14ac:dyDescent="0.2">
      <c r="B21" s="47">
        <f t="shared" si="2"/>
        <v>5</v>
      </c>
      <c r="C21" s="57"/>
      <c r="D21" s="58" t="str">
        <f t="shared" si="0"/>
        <v/>
      </c>
      <c r="E21" s="57" t="s">
        <v>306</v>
      </c>
      <c r="F21" s="89">
        <v>42424</v>
      </c>
      <c r="G21" s="60" t="s">
        <v>326</v>
      </c>
      <c r="H21" s="90" t="str">
        <f t="shared" si="1"/>
        <v/>
      </c>
      <c r="I21" s="60" t="s">
        <v>342</v>
      </c>
      <c r="J21" s="13">
        <v>18072000</v>
      </c>
      <c r="K21" s="53">
        <v>0.1</v>
      </c>
      <c r="L21" s="61">
        <v>1807200</v>
      </c>
      <c r="M21" s="62">
        <v>1</v>
      </c>
      <c r="N21" s="54"/>
      <c r="O21" s="55"/>
      <c r="P21" s="54"/>
    </row>
    <row r="22" spans="2:17" s="36" customFormat="1" ht="21.75" customHeight="1" x14ac:dyDescent="0.2">
      <c r="B22" s="47">
        <f t="shared" si="2"/>
        <v>6</v>
      </c>
      <c r="C22" s="57"/>
      <c r="D22" s="58" t="str">
        <f t="shared" si="0"/>
        <v/>
      </c>
      <c r="E22" s="57" t="s">
        <v>315</v>
      </c>
      <c r="F22" s="89">
        <v>42430</v>
      </c>
      <c r="G22" s="60" t="s">
        <v>326</v>
      </c>
      <c r="H22" s="90" t="str">
        <f t="shared" si="1"/>
        <v/>
      </c>
      <c r="I22" s="60" t="s">
        <v>342</v>
      </c>
      <c r="J22" s="61">
        <v>16322400</v>
      </c>
      <c r="K22" s="53">
        <v>0.1</v>
      </c>
      <c r="L22" s="61">
        <v>1632240</v>
      </c>
      <c r="M22" s="62">
        <v>1</v>
      </c>
      <c r="N22" s="54"/>
      <c r="O22" s="55"/>
      <c r="P22" s="54"/>
    </row>
    <row r="23" spans="2:17" s="36" customFormat="1" ht="21.75" customHeight="1" x14ac:dyDescent="0.2">
      <c r="B23" s="47">
        <f t="shared" si="2"/>
        <v>7</v>
      </c>
      <c r="C23" s="57"/>
      <c r="D23" s="58" t="str">
        <f t="shared" si="0"/>
        <v/>
      </c>
      <c r="E23" s="57" t="s">
        <v>316</v>
      </c>
      <c r="F23" s="89">
        <v>42432</v>
      </c>
      <c r="G23" s="60" t="s">
        <v>326</v>
      </c>
      <c r="H23" s="90" t="str">
        <f t="shared" si="1"/>
        <v/>
      </c>
      <c r="I23" s="60" t="s">
        <v>342</v>
      </c>
      <c r="J23" s="61">
        <v>15739200</v>
      </c>
      <c r="K23" s="53">
        <v>0.1</v>
      </c>
      <c r="L23" s="61">
        <v>1573920</v>
      </c>
      <c r="M23" s="62">
        <v>1</v>
      </c>
      <c r="N23" s="54"/>
      <c r="O23" s="55"/>
      <c r="P23" s="54"/>
    </row>
    <row r="24" spans="2:17" s="36" customFormat="1" ht="21.75" customHeight="1" x14ac:dyDescent="0.2">
      <c r="B24" s="47">
        <f t="shared" si="2"/>
        <v>8</v>
      </c>
      <c r="C24" s="57"/>
      <c r="D24" s="58" t="str">
        <f t="shared" si="0"/>
        <v/>
      </c>
      <c r="E24" s="57" t="s">
        <v>319</v>
      </c>
      <c r="F24" s="89">
        <v>42438</v>
      </c>
      <c r="G24" s="60" t="s">
        <v>326</v>
      </c>
      <c r="H24" s="90" t="str">
        <f t="shared" si="1"/>
        <v/>
      </c>
      <c r="I24" s="60" t="s">
        <v>342</v>
      </c>
      <c r="J24" s="61">
        <v>17344800</v>
      </c>
      <c r="K24" s="53">
        <v>0.1</v>
      </c>
      <c r="L24" s="61">
        <v>1734480</v>
      </c>
      <c r="M24" s="62">
        <v>1</v>
      </c>
      <c r="N24" s="54"/>
      <c r="O24" s="55"/>
    </row>
    <row r="25" spans="2:17" s="36" customFormat="1" ht="21.75" customHeight="1" x14ac:dyDescent="0.2">
      <c r="B25" s="47">
        <f t="shared" si="2"/>
        <v>9</v>
      </c>
      <c r="C25" s="63"/>
      <c r="D25" s="58" t="str">
        <f t="shared" si="0"/>
        <v/>
      </c>
      <c r="E25" s="57" t="s">
        <v>327</v>
      </c>
      <c r="F25" s="89">
        <v>42439</v>
      </c>
      <c r="G25" s="60" t="s">
        <v>326</v>
      </c>
      <c r="H25" s="90" t="str">
        <f t="shared" si="1"/>
        <v/>
      </c>
      <c r="I25" s="60" t="s">
        <v>342</v>
      </c>
      <c r="J25" s="61">
        <v>15292800</v>
      </c>
      <c r="K25" s="53">
        <v>0.1</v>
      </c>
      <c r="L25" s="61">
        <v>1529280</v>
      </c>
      <c r="M25" s="62">
        <v>1</v>
      </c>
      <c r="N25" s="54"/>
      <c r="O25" s="55"/>
    </row>
    <row r="26" spans="2:17" s="36" customFormat="1" ht="21.75" customHeight="1" x14ac:dyDescent="0.2">
      <c r="B26" s="47">
        <f t="shared" si="2"/>
        <v>10</v>
      </c>
      <c r="C26" s="63"/>
      <c r="D26" s="58" t="str">
        <f t="shared" si="0"/>
        <v/>
      </c>
      <c r="E26" s="57" t="s">
        <v>323</v>
      </c>
      <c r="F26" s="89">
        <v>42440</v>
      </c>
      <c r="G26" s="60" t="s">
        <v>326</v>
      </c>
      <c r="H26" s="90" t="str">
        <f t="shared" si="1"/>
        <v/>
      </c>
      <c r="I26" s="60" t="s">
        <v>342</v>
      </c>
      <c r="J26" s="61">
        <v>17481600</v>
      </c>
      <c r="K26" s="53">
        <v>0.1</v>
      </c>
      <c r="L26" s="61">
        <v>1748160</v>
      </c>
      <c r="M26" s="62">
        <v>1</v>
      </c>
      <c r="N26" s="54"/>
      <c r="O26" s="55"/>
    </row>
    <row r="27" spans="2:17" s="36" customFormat="1" ht="21.75" customHeight="1" x14ac:dyDescent="0.2">
      <c r="B27" s="47">
        <f t="shared" si="2"/>
        <v>11</v>
      </c>
      <c r="C27" s="63"/>
      <c r="D27" s="58" t="str">
        <f t="shared" si="0"/>
        <v/>
      </c>
      <c r="E27" s="57" t="s">
        <v>328</v>
      </c>
      <c r="F27" s="89">
        <v>42441</v>
      </c>
      <c r="G27" s="60" t="s">
        <v>326</v>
      </c>
      <c r="H27" s="90" t="str">
        <f t="shared" si="1"/>
        <v/>
      </c>
      <c r="I27" s="60" t="s">
        <v>342</v>
      </c>
      <c r="J27" s="61">
        <v>16272000</v>
      </c>
      <c r="K27" s="53">
        <v>0.1</v>
      </c>
      <c r="L27" s="61">
        <v>1627200</v>
      </c>
      <c r="M27" s="62">
        <v>1</v>
      </c>
      <c r="N27" s="54"/>
      <c r="O27" s="55"/>
    </row>
    <row r="28" spans="2:17" s="36" customFormat="1" ht="21.75" customHeight="1" x14ac:dyDescent="0.2">
      <c r="B28" s="47">
        <f t="shared" si="2"/>
        <v>12</v>
      </c>
      <c r="C28" s="63"/>
      <c r="D28" s="58" t="str">
        <f t="shared" si="0"/>
        <v/>
      </c>
      <c r="E28" s="57" t="s">
        <v>329</v>
      </c>
      <c r="F28" s="89">
        <v>42443</v>
      </c>
      <c r="G28" s="60" t="s">
        <v>326</v>
      </c>
      <c r="H28" s="90" t="str">
        <f t="shared" si="1"/>
        <v/>
      </c>
      <c r="I28" s="60" t="s">
        <v>342</v>
      </c>
      <c r="J28" s="61">
        <v>13845600</v>
      </c>
      <c r="K28" s="53">
        <v>0.1</v>
      </c>
      <c r="L28" s="61">
        <v>1384560</v>
      </c>
      <c r="M28" s="62">
        <v>1</v>
      </c>
      <c r="N28" s="54"/>
      <c r="O28" s="55"/>
    </row>
    <row r="29" spans="2:17" s="36" customFormat="1" ht="21.75" customHeight="1" x14ac:dyDescent="0.2">
      <c r="B29" s="47">
        <f t="shared" si="2"/>
        <v>13</v>
      </c>
      <c r="C29" s="63"/>
      <c r="D29" s="58" t="str">
        <f t="shared" si="0"/>
        <v/>
      </c>
      <c r="E29" s="57" t="s">
        <v>330</v>
      </c>
      <c r="F29" s="89">
        <v>42444</v>
      </c>
      <c r="G29" s="60" t="s">
        <v>326</v>
      </c>
      <c r="H29" s="90" t="str">
        <f t="shared" si="1"/>
        <v/>
      </c>
      <c r="I29" s="60" t="s">
        <v>342</v>
      </c>
      <c r="J29" s="61">
        <v>17323200</v>
      </c>
      <c r="K29" s="53">
        <v>0.1</v>
      </c>
      <c r="L29" s="61">
        <v>1732320</v>
      </c>
      <c r="M29" s="62">
        <v>1</v>
      </c>
      <c r="N29" s="54"/>
      <c r="O29" s="55"/>
    </row>
    <row r="30" spans="2:17" s="36" customFormat="1" ht="21.75" customHeight="1" x14ac:dyDescent="0.2">
      <c r="B30" s="47">
        <f t="shared" si="2"/>
        <v>14</v>
      </c>
      <c r="C30" s="63"/>
      <c r="D30" s="58" t="str">
        <f t="shared" si="0"/>
        <v/>
      </c>
      <c r="E30" s="57" t="s">
        <v>331</v>
      </c>
      <c r="F30" s="89">
        <v>42445</v>
      </c>
      <c r="G30" s="60" t="s">
        <v>326</v>
      </c>
      <c r="H30" s="90" t="str">
        <f t="shared" si="1"/>
        <v/>
      </c>
      <c r="I30" s="60" t="s">
        <v>342</v>
      </c>
      <c r="J30" s="61">
        <v>16401600</v>
      </c>
      <c r="K30" s="53">
        <v>0.1</v>
      </c>
      <c r="L30" s="61">
        <v>1640160</v>
      </c>
      <c r="M30" s="62">
        <v>1</v>
      </c>
      <c r="N30" s="54"/>
      <c r="O30" s="55"/>
    </row>
    <row r="31" spans="2:17" s="36" customFormat="1" ht="21.75" customHeight="1" x14ac:dyDescent="0.2">
      <c r="B31" s="47">
        <f t="shared" si="2"/>
        <v>15</v>
      </c>
      <c r="C31" s="63"/>
      <c r="D31" s="58" t="str">
        <f t="shared" si="0"/>
        <v/>
      </c>
      <c r="E31" s="57" t="s">
        <v>332</v>
      </c>
      <c r="F31" s="89">
        <v>42455</v>
      </c>
      <c r="G31" s="60" t="s">
        <v>326</v>
      </c>
      <c r="H31" s="90" t="str">
        <f t="shared" si="1"/>
        <v/>
      </c>
      <c r="I31" s="60" t="s">
        <v>342</v>
      </c>
      <c r="J31" s="61">
        <v>11541600</v>
      </c>
      <c r="K31" s="53">
        <v>0.1</v>
      </c>
      <c r="L31" s="61">
        <v>1154160</v>
      </c>
      <c r="M31" s="62">
        <v>1</v>
      </c>
      <c r="N31" s="54"/>
      <c r="O31" s="55"/>
    </row>
    <row r="32" spans="2:17" s="36" customFormat="1" ht="21.75" customHeight="1" x14ac:dyDescent="0.2">
      <c r="B32" s="47">
        <f t="shared" si="2"/>
        <v>16</v>
      </c>
      <c r="C32" s="63"/>
      <c r="D32" s="58" t="str">
        <f t="shared" si="0"/>
        <v/>
      </c>
      <c r="E32" s="57" t="s">
        <v>333</v>
      </c>
      <c r="F32" s="89">
        <v>42373</v>
      </c>
      <c r="G32" s="60" t="s">
        <v>334</v>
      </c>
      <c r="H32" s="90" t="str">
        <f t="shared" si="1"/>
        <v/>
      </c>
      <c r="I32" s="60" t="s">
        <v>343</v>
      </c>
      <c r="J32" s="61">
        <v>254545</v>
      </c>
      <c r="K32" s="53">
        <v>0.1</v>
      </c>
      <c r="L32" s="61">
        <v>25455</v>
      </c>
      <c r="M32" s="62">
        <v>1</v>
      </c>
      <c r="N32" s="54"/>
      <c r="O32" s="55"/>
    </row>
    <row r="33" spans="2:15" s="36" customFormat="1" ht="21.75" customHeight="1" x14ac:dyDescent="0.2">
      <c r="B33" s="47">
        <f t="shared" si="2"/>
        <v>17</v>
      </c>
      <c r="C33" s="63"/>
      <c r="D33" s="58" t="str">
        <f t="shared" si="0"/>
        <v/>
      </c>
      <c r="E33" s="57" t="s">
        <v>335</v>
      </c>
      <c r="F33" s="89">
        <v>42391</v>
      </c>
      <c r="G33" s="60" t="s">
        <v>336</v>
      </c>
      <c r="H33" s="90" t="str">
        <f t="shared" si="1"/>
        <v/>
      </c>
      <c r="I33" s="60" t="s">
        <v>344</v>
      </c>
      <c r="J33" s="61">
        <v>10460000</v>
      </c>
      <c r="K33" s="53">
        <v>0.1</v>
      </c>
      <c r="L33" s="61">
        <v>1046000</v>
      </c>
      <c r="M33" s="62">
        <v>1</v>
      </c>
      <c r="N33" s="54"/>
      <c r="O33" s="55"/>
    </row>
    <row r="34" spans="2:15" s="36" customFormat="1" ht="21.75" customHeight="1" x14ac:dyDescent="0.2">
      <c r="B34" s="47">
        <f t="shared" si="2"/>
        <v>18</v>
      </c>
      <c r="C34" s="63"/>
      <c r="D34" s="58">
        <f t="shared" si="0"/>
        <v>0</v>
      </c>
      <c r="E34" s="57" t="s">
        <v>337</v>
      </c>
      <c r="F34" s="89">
        <v>42396</v>
      </c>
      <c r="G34" s="60" t="s">
        <v>95</v>
      </c>
      <c r="H34" s="90" t="str">
        <f t="shared" si="1"/>
        <v>0301600032</v>
      </c>
      <c r="I34" s="60" t="s">
        <v>197</v>
      </c>
      <c r="J34" s="61">
        <v>960000</v>
      </c>
      <c r="K34" s="53">
        <v>0.1</v>
      </c>
      <c r="L34" s="61">
        <v>96000</v>
      </c>
      <c r="M34" s="62">
        <v>1</v>
      </c>
      <c r="N34" s="54"/>
      <c r="O34" s="55"/>
    </row>
    <row r="35" spans="2:15" s="36" customFormat="1" ht="21.75" customHeight="1" x14ac:dyDescent="0.2">
      <c r="B35" s="47">
        <f t="shared" si="2"/>
        <v>19</v>
      </c>
      <c r="C35" s="63"/>
      <c r="D35" s="58">
        <f t="shared" si="0"/>
        <v>0</v>
      </c>
      <c r="E35" s="57" t="s">
        <v>338</v>
      </c>
      <c r="F35" s="89">
        <v>42399</v>
      </c>
      <c r="G35" s="60" t="s">
        <v>97</v>
      </c>
      <c r="H35" s="90" t="str">
        <f t="shared" si="1"/>
        <v>0312070588</v>
      </c>
      <c r="I35" s="60" t="s">
        <v>345</v>
      </c>
      <c r="J35" s="61">
        <v>12726700</v>
      </c>
      <c r="K35" s="53">
        <v>0.1</v>
      </c>
      <c r="L35" s="61">
        <v>1272670</v>
      </c>
      <c r="M35" s="62">
        <v>1</v>
      </c>
      <c r="N35" s="54"/>
      <c r="O35" s="55"/>
    </row>
    <row r="36" spans="2:15" s="36" customFormat="1" ht="21.75" customHeight="1" x14ac:dyDescent="0.2">
      <c r="B36" s="47">
        <f t="shared" si="2"/>
        <v>20</v>
      </c>
      <c r="C36" s="63"/>
      <c r="D36" s="58" t="str">
        <f t="shared" si="0"/>
        <v/>
      </c>
      <c r="E36" s="57" t="s">
        <v>339</v>
      </c>
      <c r="F36" s="89">
        <v>42451</v>
      </c>
      <c r="G36" s="60" t="s">
        <v>336</v>
      </c>
      <c r="H36" s="90" t="str">
        <f t="shared" si="1"/>
        <v/>
      </c>
      <c r="I36" s="60" t="s">
        <v>344</v>
      </c>
      <c r="J36" s="61">
        <v>7670000</v>
      </c>
      <c r="K36" s="53">
        <v>0.1</v>
      </c>
      <c r="L36" s="61">
        <v>767000</v>
      </c>
      <c r="M36" s="62">
        <v>1</v>
      </c>
      <c r="N36" s="54"/>
      <c r="O36" s="55"/>
    </row>
    <row r="37" spans="2:15" s="36" customFormat="1" ht="21.75" customHeight="1" x14ac:dyDescent="0.2">
      <c r="B37" s="47">
        <f t="shared" si="2"/>
        <v>21</v>
      </c>
      <c r="C37" s="63"/>
      <c r="D37" s="58">
        <f>IF(ISNA(VLOOKUP(G37,DSMV,3,0)),"",VLOOKUP(G37,DSMV,3,0))</f>
        <v>0</v>
      </c>
      <c r="E37" s="57" t="s">
        <v>340</v>
      </c>
      <c r="F37" s="89">
        <v>42458</v>
      </c>
      <c r="G37" s="60" t="s">
        <v>95</v>
      </c>
      <c r="H37" s="90" t="str">
        <f t="shared" si="1"/>
        <v>0301600032</v>
      </c>
      <c r="I37" s="60" t="s">
        <v>197</v>
      </c>
      <c r="J37" s="61">
        <v>1968000</v>
      </c>
      <c r="K37" s="53">
        <v>0.1</v>
      </c>
      <c r="L37" s="61">
        <v>196800</v>
      </c>
      <c r="M37" s="62">
        <v>1</v>
      </c>
      <c r="N37" s="54"/>
      <c r="O37" s="55"/>
    </row>
    <row r="38" spans="2:15" s="36" customFormat="1" ht="21.75" customHeight="1" x14ac:dyDescent="0.2">
      <c r="B38" s="47">
        <f>IF(G38&lt;&gt;"",ROW()-16,"")</f>
        <v>22</v>
      </c>
      <c r="C38" s="63"/>
      <c r="D38" s="58" t="str">
        <f>IF(ISNA(VLOOKUP(G38,DSMV,3,0)),"",VLOOKUP(G38,DSMV,3,0))</f>
        <v/>
      </c>
      <c r="E38" s="57"/>
      <c r="F38" s="89">
        <v>42426</v>
      </c>
      <c r="G38" s="60" t="s">
        <v>341</v>
      </c>
      <c r="H38" s="90" t="str">
        <f t="shared" si="1"/>
        <v/>
      </c>
      <c r="I38" s="60" t="s">
        <v>346</v>
      </c>
      <c r="J38" s="61">
        <v>50000</v>
      </c>
      <c r="K38" s="53">
        <v>0.1</v>
      </c>
      <c r="L38" s="61">
        <v>5000</v>
      </c>
      <c r="M38" s="62">
        <v>1</v>
      </c>
      <c r="N38" s="54"/>
      <c r="O38" s="55"/>
    </row>
    <row r="39" spans="2:15" s="36" customFormat="1" ht="21.75" customHeight="1" x14ac:dyDescent="0.2">
      <c r="B39" s="47">
        <f t="shared" si="2"/>
        <v>23</v>
      </c>
      <c r="C39" s="63"/>
      <c r="D39" s="58" t="str">
        <f t="shared" si="0"/>
        <v/>
      </c>
      <c r="E39" s="57"/>
      <c r="F39" s="89">
        <v>42437</v>
      </c>
      <c r="G39" s="60" t="s">
        <v>341</v>
      </c>
      <c r="H39" s="90" t="str">
        <f t="shared" si="1"/>
        <v/>
      </c>
      <c r="I39" s="60" t="s">
        <v>347</v>
      </c>
      <c r="J39" s="61">
        <v>15000</v>
      </c>
      <c r="K39" s="53">
        <v>0.1</v>
      </c>
      <c r="L39" s="61">
        <v>1500</v>
      </c>
      <c r="M39" s="62">
        <v>1</v>
      </c>
      <c r="N39" s="54"/>
      <c r="O39" s="55"/>
    </row>
    <row r="40" spans="2:15" s="36" customFormat="1" ht="21.75" customHeight="1" x14ac:dyDescent="0.2">
      <c r="B40" s="47">
        <f t="shared" si="2"/>
        <v>24</v>
      </c>
      <c r="C40" s="63"/>
      <c r="D40" s="58">
        <f t="shared" si="0"/>
        <v>0</v>
      </c>
      <c r="E40" s="57" t="s">
        <v>348</v>
      </c>
      <c r="F40" s="89">
        <v>42517</v>
      </c>
      <c r="G40" s="60" t="s">
        <v>95</v>
      </c>
      <c r="H40" s="90" t="str">
        <f t="shared" si="1"/>
        <v>0301600032</v>
      </c>
      <c r="I40" s="60" t="s">
        <v>197</v>
      </c>
      <c r="J40" s="61">
        <v>1008000</v>
      </c>
      <c r="K40" s="53">
        <v>0.1</v>
      </c>
      <c r="L40" s="61">
        <v>100800</v>
      </c>
      <c r="M40" s="62">
        <v>2</v>
      </c>
      <c r="N40" s="54"/>
      <c r="O40" s="55"/>
    </row>
    <row r="41" spans="2:15" s="36" customFormat="1" ht="21.75" customHeight="1" x14ac:dyDescent="0.2">
      <c r="B41" s="47">
        <f t="shared" si="2"/>
        <v>25</v>
      </c>
      <c r="C41" s="63"/>
      <c r="D41" s="58">
        <f t="shared" si="0"/>
        <v>0</v>
      </c>
      <c r="E41" s="57" t="s">
        <v>349</v>
      </c>
      <c r="F41" s="89">
        <v>42527</v>
      </c>
      <c r="G41" s="60" t="s">
        <v>97</v>
      </c>
      <c r="H41" s="90" t="str">
        <f t="shared" si="1"/>
        <v>0312070588</v>
      </c>
      <c r="I41" s="60" t="s">
        <v>345</v>
      </c>
      <c r="J41" s="61">
        <v>6840750</v>
      </c>
      <c r="K41" s="53">
        <v>0.1</v>
      </c>
      <c r="L41" s="61">
        <v>684075</v>
      </c>
      <c r="M41" s="62">
        <v>2</v>
      </c>
      <c r="N41" s="54"/>
      <c r="O41" s="55"/>
    </row>
    <row r="42" spans="2:15" s="36" customFormat="1" ht="21.75" customHeight="1" x14ac:dyDescent="0.2">
      <c r="B42" s="47">
        <f t="shared" si="2"/>
        <v>26</v>
      </c>
      <c r="C42" s="63"/>
      <c r="D42" s="58">
        <f t="shared" si="0"/>
        <v>0</v>
      </c>
      <c r="E42" s="57" t="s">
        <v>350</v>
      </c>
      <c r="F42" s="89">
        <v>42458</v>
      </c>
      <c r="G42" s="60" t="s">
        <v>99</v>
      </c>
      <c r="H42" s="90" t="str">
        <f t="shared" si="1"/>
        <v>3702076037</v>
      </c>
      <c r="I42" s="60" t="s">
        <v>259</v>
      </c>
      <c r="J42" s="61">
        <v>8860380</v>
      </c>
      <c r="K42" s="53">
        <v>0.1</v>
      </c>
      <c r="L42" s="61">
        <v>886038</v>
      </c>
      <c r="M42" s="62">
        <v>2</v>
      </c>
      <c r="N42" s="54"/>
      <c r="O42" s="55"/>
    </row>
    <row r="43" spans="2:15" s="36" customFormat="1" ht="21.75" customHeight="1" x14ac:dyDescent="0.2">
      <c r="B43" s="47">
        <f t="shared" si="2"/>
        <v>27</v>
      </c>
      <c r="C43" s="63"/>
      <c r="D43" s="58">
        <f t="shared" si="0"/>
        <v>0</v>
      </c>
      <c r="E43" s="57" t="s">
        <v>211</v>
      </c>
      <c r="F43" s="89">
        <v>42474</v>
      </c>
      <c r="G43" s="60" t="s">
        <v>91</v>
      </c>
      <c r="H43" s="90" t="str">
        <f t="shared" si="1"/>
        <v>0312741934</v>
      </c>
      <c r="I43" s="60" t="s">
        <v>371</v>
      </c>
      <c r="J43" s="61">
        <v>271231400</v>
      </c>
      <c r="K43" s="53">
        <v>0.1</v>
      </c>
      <c r="L43" s="61">
        <v>27123140</v>
      </c>
      <c r="M43" s="62">
        <v>2</v>
      </c>
      <c r="N43" s="54"/>
      <c r="O43" s="55"/>
    </row>
    <row r="44" spans="2:15" s="36" customFormat="1" ht="21.75" customHeight="1" x14ac:dyDescent="0.2">
      <c r="B44" s="47">
        <f t="shared" si="2"/>
        <v>28</v>
      </c>
      <c r="C44" s="63"/>
      <c r="D44" s="58">
        <f t="shared" si="0"/>
        <v>0</v>
      </c>
      <c r="E44" s="57" t="s">
        <v>207</v>
      </c>
      <c r="F44" s="89">
        <v>42495</v>
      </c>
      <c r="G44" s="60" t="s">
        <v>102</v>
      </c>
      <c r="H44" s="90" t="str">
        <f t="shared" si="1"/>
        <v>0312627519</v>
      </c>
      <c r="I44" s="60" t="s">
        <v>342</v>
      </c>
      <c r="J44" s="61">
        <v>50122000</v>
      </c>
      <c r="K44" s="53">
        <v>0.1</v>
      </c>
      <c r="L44" s="61">
        <v>5012200</v>
      </c>
      <c r="M44" s="62">
        <v>2</v>
      </c>
      <c r="N44" s="54"/>
      <c r="O44" s="55"/>
    </row>
    <row r="45" spans="2:15" s="36" customFormat="1" ht="21.75" customHeight="1" x14ac:dyDescent="0.2">
      <c r="B45" s="47">
        <f t="shared" si="2"/>
        <v>29</v>
      </c>
      <c r="C45" s="63"/>
      <c r="D45" s="58">
        <f t="shared" si="0"/>
        <v>0</v>
      </c>
      <c r="E45" s="57" t="s">
        <v>351</v>
      </c>
      <c r="F45" s="89">
        <v>42496</v>
      </c>
      <c r="G45" s="60" t="s">
        <v>102</v>
      </c>
      <c r="H45" s="90" t="str">
        <f t="shared" si="1"/>
        <v>0312627519</v>
      </c>
      <c r="I45" s="60" t="s">
        <v>342</v>
      </c>
      <c r="J45" s="61">
        <v>85674800</v>
      </c>
      <c r="K45" s="53">
        <v>0.1</v>
      </c>
      <c r="L45" s="61">
        <v>8567480</v>
      </c>
      <c r="M45" s="62">
        <v>2</v>
      </c>
      <c r="N45" s="54"/>
      <c r="O45" s="55"/>
    </row>
    <row r="46" spans="2:15" s="36" customFormat="1" ht="21.75" customHeight="1" x14ac:dyDescent="0.2">
      <c r="B46" s="47">
        <f t="shared" si="2"/>
        <v>30</v>
      </c>
      <c r="C46" s="63"/>
      <c r="D46" s="58">
        <f t="shared" si="0"/>
        <v>0</v>
      </c>
      <c r="E46" s="57" t="s">
        <v>208</v>
      </c>
      <c r="F46" s="89">
        <v>42500</v>
      </c>
      <c r="G46" s="60" t="s">
        <v>102</v>
      </c>
      <c r="H46" s="90" t="str">
        <f t="shared" si="1"/>
        <v>0312627519</v>
      </c>
      <c r="I46" s="60" t="s">
        <v>342</v>
      </c>
      <c r="J46" s="61">
        <v>12889600</v>
      </c>
      <c r="K46" s="53">
        <v>0.1</v>
      </c>
      <c r="L46" s="61">
        <v>1288960</v>
      </c>
      <c r="M46" s="62">
        <v>2</v>
      </c>
      <c r="N46" s="54"/>
      <c r="O46" s="55"/>
    </row>
    <row r="47" spans="2:15" s="36" customFormat="1" ht="21.75" customHeight="1" x14ac:dyDescent="0.2">
      <c r="B47" s="47">
        <f t="shared" si="2"/>
        <v>31</v>
      </c>
      <c r="C47" s="63"/>
      <c r="D47" s="58">
        <f t="shared" si="0"/>
        <v>0</v>
      </c>
      <c r="E47" s="57" t="s">
        <v>209</v>
      </c>
      <c r="F47" s="89">
        <v>42511</v>
      </c>
      <c r="G47" s="60" t="s">
        <v>102</v>
      </c>
      <c r="H47" s="90" t="str">
        <f t="shared" si="1"/>
        <v>0312627519</v>
      </c>
      <c r="I47" s="60" t="s">
        <v>342</v>
      </c>
      <c r="J47" s="61">
        <v>25125600</v>
      </c>
      <c r="K47" s="53">
        <v>0.1</v>
      </c>
      <c r="L47" s="61">
        <v>2512560</v>
      </c>
      <c r="M47" s="62">
        <v>2</v>
      </c>
      <c r="N47" s="54"/>
      <c r="O47" s="55"/>
    </row>
    <row r="48" spans="2:15" s="36" customFormat="1" ht="21.75" customHeight="1" x14ac:dyDescent="0.2">
      <c r="B48" s="47">
        <f t="shared" si="2"/>
        <v>32</v>
      </c>
      <c r="C48" s="63"/>
      <c r="D48" s="58">
        <f t="shared" si="0"/>
        <v>0</v>
      </c>
      <c r="E48" s="57" t="s">
        <v>352</v>
      </c>
      <c r="F48" s="89">
        <v>42462</v>
      </c>
      <c r="G48" s="60" t="s">
        <v>104</v>
      </c>
      <c r="H48" s="90" t="str">
        <f t="shared" si="1"/>
        <v>0304302965</v>
      </c>
      <c r="I48" s="60" t="s">
        <v>372</v>
      </c>
      <c r="J48" s="61">
        <v>71703000</v>
      </c>
      <c r="K48" s="53">
        <v>0.1</v>
      </c>
      <c r="L48" s="61">
        <v>7170300</v>
      </c>
      <c r="M48" s="62">
        <v>2</v>
      </c>
      <c r="N48" s="54"/>
      <c r="O48" s="55"/>
    </row>
    <row r="49" spans="2:15" s="36" customFormat="1" ht="21.75" customHeight="1" x14ac:dyDescent="0.2">
      <c r="B49" s="47">
        <f t="shared" si="2"/>
        <v>33</v>
      </c>
      <c r="C49" s="63"/>
      <c r="D49" s="58">
        <f t="shared" si="0"/>
        <v>0</v>
      </c>
      <c r="E49" s="57" t="s">
        <v>353</v>
      </c>
      <c r="F49" s="89">
        <v>42464</v>
      </c>
      <c r="G49" s="60" t="s">
        <v>104</v>
      </c>
      <c r="H49" s="90" t="str">
        <f t="shared" si="1"/>
        <v>0304302965</v>
      </c>
      <c r="I49" s="60" t="s">
        <v>372</v>
      </c>
      <c r="J49" s="61">
        <v>65637000</v>
      </c>
      <c r="K49" s="53">
        <v>0.1</v>
      </c>
      <c r="L49" s="61">
        <v>6563700</v>
      </c>
      <c r="M49" s="62">
        <v>2</v>
      </c>
      <c r="N49" s="54"/>
      <c r="O49" s="55"/>
    </row>
    <row r="50" spans="2:15" s="36" customFormat="1" ht="21.75" customHeight="1" x14ac:dyDescent="0.2">
      <c r="B50" s="47">
        <f t="shared" si="2"/>
        <v>34</v>
      </c>
      <c r="C50" s="63"/>
      <c r="D50" s="58">
        <f t="shared" si="0"/>
        <v>0</v>
      </c>
      <c r="E50" s="57" t="s">
        <v>354</v>
      </c>
      <c r="F50" s="89">
        <v>42489</v>
      </c>
      <c r="G50" s="60" t="s">
        <v>104</v>
      </c>
      <c r="H50" s="90" t="str">
        <f t="shared" si="1"/>
        <v>0304302965</v>
      </c>
      <c r="I50" s="60" t="s">
        <v>372</v>
      </c>
      <c r="J50" s="61">
        <v>85509000</v>
      </c>
      <c r="K50" s="53">
        <v>0.1</v>
      </c>
      <c r="L50" s="61">
        <v>8550900</v>
      </c>
      <c r="M50" s="62">
        <v>2</v>
      </c>
      <c r="N50" s="54"/>
      <c r="O50" s="55"/>
    </row>
    <row r="51" spans="2:15" s="36" customFormat="1" ht="21.75" customHeight="1" x14ac:dyDescent="0.2">
      <c r="B51" s="47">
        <f t="shared" si="2"/>
        <v>35</v>
      </c>
      <c r="C51" s="63"/>
      <c r="D51" s="58">
        <f t="shared" si="0"/>
        <v>0</v>
      </c>
      <c r="E51" s="57" t="s">
        <v>355</v>
      </c>
      <c r="F51" s="89">
        <v>42504</v>
      </c>
      <c r="G51" s="60" t="s">
        <v>104</v>
      </c>
      <c r="H51" s="90" t="str">
        <f t="shared" si="1"/>
        <v>0304302965</v>
      </c>
      <c r="I51" s="60" t="s">
        <v>372</v>
      </c>
      <c r="J51" s="61">
        <v>74592000</v>
      </c>
      <c r="K51" s="53">
        <v>0.1</v>
      </c>
      <c r="L51" s="61">
        <v>7459200</v>
      </c>
      <c r="M51" s="62">
        <v>2</v>
      </c>
      <c r="N51" s="54"/>
      <c r="O51" s="55"/>
    </row>
    <row r="52" spans="2:15" s="36" customFormat="1" ht="21.75" customHeight="1" x14ac:dyDescent="0.2">
      <c r="B52" s="47">
        <f t="shared" si="2"/>
        <v>36</v>
      </c>
      <c r="C52" s="63"/>
      <c r="D52" s="58">
        <f t="shared" si="0"/>
        <v>0</v>
      </c>
      <c r="E52" s="57" t="s">
        <v>356</v>
      </c>
      <c r="F52" s="89">
        <v>42506</v>
      </c>
      <c r="G52" s="60" t="s">
        <v>104</v>
      </c>
      <c r="H52" s="90" t="str">
        <f t="shared" si="1"/>
        <v>0304302965</v>
      </c>
      <c r="I52" s="60" t="s">
        <v>372</v>
      </c>
      <c r="J52" s="61">
        <v>79002000</v>
      </c>
      <c r="K52" s="53">
        <v>0.1</v>
      </c>
      <c r="L52" s="61">
        <v>7900200</v>
      </c>
      <c r="M52" s="62">
        <v>2</v>
      </c>
      <c r="N52" s="54"/>
      <c r="O52" s="55"/>
    </row>
    <row r="53" spans="2:15" s="36" customFormat="1" ht="21.75" customHeight="1" x14ac:dyDescent="0.2">
      <c r="B53" s="47">
        <f t="shared" si="2"/>
        <v>37</v>
      </c>
      <c r="C53" s="63"/>
      <c r="D53" s="58">
        <f t="shared" si="0"/>
        <v>0</v>
      </c>
      <c r="E53" s="57" t="s">
        <v>212</v>
      </c>
      <c r="F53" s="89">
        <v>42461</v>
      </c>
      <c r="G53" s="60" t="s">
        <v>106</v>
      </c>
      <c r="H53" s="90" t="str">
        <f t="shared" si="1"/>
        <v>0312106139</v>
      </c>
      <c r="I53" s="60" t="s">
        <v>373</v>
      </c>
      <c r="J53" s="61">
        <v>158592600</v>
      </c>
      <c r="K53" s="53">
        <v>0.1</v>
      </c>
      <c r="L53" s="61">
        <v>15859260</v>
      </c>
      <c r="M53" s="62">
        <v>2</v>
      </c>
      <c r="N53" s="54"/>
      <c r="O53" s="55"/>
    </row>
    <row r="54" spans="2:15" s="36" customFormat="1" ht="21.75" customHeight="1" x14ac:dyDescent="0.2">
      <c r="B54" s="47">
        <f t="shared" si="2"/>
        <v>38</v>
      </c>
      <c r="C54" s="63"/>
      <c r="D54" s="58">
        <f t="shared" si="0"/>
        <v>0</v>
      </c>
      <c r="E54" s="57" t="s">
        <v>262</v>
      </c>
      <c r="F54" s="89">
        <v>42467</v>
      </c>
      <c r="G54" s="60" t="s">
        <v>106</v>
      </c>
      <c r="H54" s="90" t="str">
        <f t="shared" si="1"/>
        <v>0312106139</v>
      </c>
      <c r="I54" s="60" t="s">
        <v>373</v>
      </c>
      <c r="J54" s="61">
        <v>14637600</v>
      </c>
      <c r="K54" s="53">
        <v>0.1</v>
      </c>
      <c r="L54" s="61">
        <v>1463760</v>
      </c>
      <c r="M54" s="62">
        <v>2</v>
      </c>
      <c r="N54" s="54"/>
      <c r="O54" s="55"/>
    </row>
    <row r="55" spans="2:15" s="36" customFormat="1" ht="21.75" customHeight="1" x14ac:dyDescent="0.2">
      <c r="B55" s="47">
        <f t="shared" si="2"/>
        <v>39</v>
      </c>
      <c r="C55" s="63"/>
      <c r="D55" s="58">
        <f t="shared" si="0"/>
        <v>0</v>
      </c>
      <c r="E55" s="57" t="s">
        <v>224</v>
      </c>
      <c r="F55" s="89">
        <v>42467</v>
      </c>
      <c r="G55" s="60" t="s">
        <v>106</v>
      </c>
      <c r="H55" s="90" t="str">
        <f t="shared" si="1"/>
        <v>0312106139</v>
      </c>
      <c r="I55" s="60" t="s">
        <v>373</v>
      </c>
      <c r="J55" s="61">
        <v>12960000</v>
      </c>
      <c r="K55" s="53">
        <v>0.1</v>
      </c>
      <c r="L55" s="61">
        <v>1296000</v>
      </c>
      <c r="M55" s="62">
        <v>2</v>
      </c>
      <c r="N55" s="54"/>
      <c r="O55" s="55"/>
    </row>
    <row r="56" spans="2:15" s="36" customFormat="1" ht="21.75" customHeight="1" x14ac:dyDescent="0.2">
      <c r="B56" s="47">
        <f t="shared" si="2"/>
        <v>40</v>
      </c>
      <c r="C56" s="63"/>
      <c r="D56" s="58">
        <f t="shared" si="0"/>
        <v>0</v>
      </c>
      <c r="E56" s="57" t="s">
        <v>357</v>
      </c>
      <c r="F56" s="89">
        <v>42496</v>
      </c>
      <c r="G56" s="60" t="s">
        <v>106</v>
      </c>
      <c r="H56" s="90" t="str">
        <f t="shared" si="1"/>
        <v>0312106139</v>
      </c>
      <c r="I56" s="60" t="s">
        <v>373</v>
      </c>
      <c r="J56" s="61">
        <v>61627600</v>
      </c>
      <c r="K56" s="53">
        <v>0.1</v>
      </c>
      <c r="L56" s="61">
        <v>6162760</v>
      </c>
      <c r="M56" s="62">
        <v>2</v>
      </c>
      <c r="N56" s="54"/>
      <c r="O56" s="55"/>
    </row>
    <row r="57" spans="2:15" s="36" customFormat="1" ht="21.75" customHeight="1" x14ac:dyDescent="0.2">
      <c r="B57" s="47">
        <f t="shared" si="2"/>
        <v>41</v>
      </c>
      <c r="C57" s="63"/>
      <c r="D57" s="58">
        <f t="shared" si="0"/>
        <v>0</v>
      </c>
      <c r="E57" s="57" t="s">
        <v>358</v>
      </c>
      <c r="F57" s="89">
        <v>42521</v>
      </c>
      <c r="G57" s="60" t="s">
        <v>92</v>
      </c>
      <c r="H57" s="90" t="str">
        <f t="shared" si="1"/>
        <v>3600772839</v>
      </c>
      <c r="I57" s="60" t="s">
        <v>374</v>
      </c>
      <c r="J57" s="61">
        <v>125672500</v>
      </c>
      <c r="K57" s="53">
        <v>0.1</v>
      </c>
      <c r="L57" s="61">
        <v>12567250</v>
      </c>
      <c r="M57" s="62">
        <v>2</v>
      </c>
      <c r="N57" s="54"/>
      <c r="O57" s="55"/>
    </row>
    <row r="58" spans="2:15" s="36" customFormat="1" ht="21.75" customHeight="1" x14ac:dyDescent="0.2">
      <c r="B58" s="47">
        <f t="shared" si="2"/>
        <v>42</v>
      </c>
      <c r="C58" s="63"/>
      <c r="D58" s="58">
        <f t="shared" si="0"/>
        <v>0</v>
      </c>
      <c r="E58" s="57" t="s">
        <v>359</v>
      </c>
      <c r="F58" s="89">
        <v>42500</v>
      </c>
      <c r="G58" s="60" t="s">
        <v>94</v>
      </c>
      <c r="H58" s="90" t="str">
        <f t="shared" si="1"/>
        <v>1101329547</v>
      </c>
      <c r="I58" s="60" t="s">
        <v>375</v>
      </c>
      <c r="J58" s="61">
        <v>37000000</v>
      </c>
      <c r="K58" s="53">
        <v>0.1</v>
      </c>
      <c r="L58" s="61">
        <v>3700000</v>
      </c>
      <c r="M58" s="62">
        <v>2</v>
      </c>
      <c r="N58" s="54"/>
      <c r="O58" s="55"/>
    </row>
    <row r="59" spans="2:15" s="36" customFormat="1" ht="21.75" customHeight="1" x14ac:dyDescent="0.2">
      <c r="B59" s="47">
        <f t="shared" si="2"/>
        <v>43</v>
      </c>
      <c r="C59" s="63"/>
      <c r="D59" s="58">
        <f t="shared" si="0"/>
        <v>0</v>
      </c>
      <c r="E59" s="57" t="s">
        <v>360</v>
      </c>
      <c r="F59" s="89">
        <v>42500</v>
      </c>
      <c r="G59" s="60" t="s">
        <v>94</v>
      </c>
      <c r="H59" s="90" t="str">
        <f t="shared" si="1"/>
        <v>1101329547</v>
      </c>
      <c r="I59" s="60" t="s">
        <v>375</v>
      </c>
      <c r="J59" s="61">
        <v>37000000</v>
      </c>
      <c r="K59" s="53">
        <v>0.1</v>
      </c>
      <c r="L59" s="61">
        <v>3700000</v>
      </c>
      <c r="M59" s="62">
        <v>2</v>
      </c>
      <c r="N59" s="54"/>
      <c r="O59" s="55"/>
    </row>
    <row r="60" spans="2:15" s="36" customFormat="1" ht="21.75" customHeight="1" x14ac:dyDescent="0.2">
      <c r="B60" s="47">
        <f t="shared" si="2"/>
        <v>44</v>
      </c>
      <c r="C60" s="63"/>
      <c r="D60" s="58">
        <f t="shared" si="0"/>
        <v>0</v>
      </c>
      <c r="E60" s="57" t="s">
        <v>361</v>
      </c>
      <c r="F60" s="89">
        <v>42536</v>
      </c>
      <c r="G60" s="60" t="s">
        <v>94</v>
      </c>
      <c r="H60" s="90" t="str">
        <f t="shared" si="1"/>
        <v>1101329547</v>
      </c>
      <c r="I60" s="60" t="s">
        <v>376</v>
      </c>
      <c r="J60" s="61">
        <v>9302600</v>
      </c>
      <c r="K60" s="53">
        <v>0.1</v>
      </c>
      <c r="L60" s="61">
        <v>930260</v>
      </c>
      <c r="M60" s="62">
        <v>2</v>
      </c>
      <c r="N60" s="54"/>
      <c r="O60" s="55"/>
    </row>
    <row r="61" spans="2:15" s="36" customFormat="1" ht="21.75" customHeight="1" x14ac:dyDescent="0.2">
      <c r="B61" s="47">
        <f t="shared" si="2"/>
        <v>45</v>
      </c>
      <c r="C61" s="63"/>
      <c r="D61" s="58">
        <f t="shared" si="0"/>
        <v>0</v>
      </c>
      <c r="E61" s="57" t="s">
        <v>362</v>
      </c>
      <c r="F61" s="89">
        <v>42529</v>
      </c>
      <c r="G61" s="60" t="s">
        <v>94</v>
      </c>
      <c r="H61" s="90" t="str">
        <f t="shared" si="1"/>
        <v>1101329547</v>
      </c>
      <c r="I61" s="60" t="s">
        <v>375</v>
      </c>
      <c r="J61" s="61">
        <v>37000000</v>
      </c>
      <c r="K61" s="53">
        <v>0.1</v>
      </c>
      <c r="L61" s="61">
        <v>3700000</v>
      </c>
      <c r="M61" s="62">
        <v>2</v>
      </c>
      <c r="N61" s="54"/>
      <c r="O61" s="55"/>
    </row>
    <row r="62" spans="2:15" s="36" customFormat="1" ht="21.75" customHeight="1" x14ac:dyDescent="0.2">
      <c r="B62" s="47">
        <f t="shared" si="2"/>
        <v>46</v>
      </c>
      <c r="C62" s="63"/>
      <c r="D62" s="58">
        <f t="shared" si="0"/>
        <v>0</v>
      </c>
      <c r="E62" s="57" t="s">
        <v>363</v>
      </c>
      <c r="F62" s="89">
        <v>42515</v>
      </c>
      <c r="G62" s="60" t="s">
        <v>94</v>
      </c>
      <c r="H62" s="90" t="str">
        <f t="shared" si="1"/>
        <v>1101329547</v>
      </c>
      <c r="I62" s="60" t="s">
        <v>376</v>
      </c>
      <c r="J62" s="61">
        <v>24407700</v>
      </c>
      <c r="K62" s="53">
        <v>0.1</v>
      </c>
      <c r="L62" s="61">
        <v>2440770</v>
      </c>
      <c r="M62" s="62">
        <v>2</v>
      </c>
      <c r="N62" s="54"/>
      <c r="O62" s="55"/>
    </row>
    <row r="63" spans="2:15" s="36" customFormat="1" ht="21.75" customHeight="1" x14ac:dyDescent="0.2">
      <c r="B63" s="47">
        <f t="shared" si="2"/>
        <v>47</v>
      </c>
      <c r="C63" s="63"/>
      <c r="D63" s="58">
        <f t="shared" si="0"/>
        <v>0</v>
      </c>
      <c r="E63" s="57" t="s">
        <v>364</v>
      </c>
      <c r="F63" s="89">
        <v>42486</v>
      </c>
      <c r="G63" s="60" t="s">
        <v>93</v>
      </c>
      <c r="H63" s="90" t="str">
        <f t="shared" si="1"/>
        <v>0312268002</v>
      </c>
      <c r="I63" s="60" t="s">
        <v>344</v>
      </c>
      <c r="J63" s="61">
        <v>6580000</v>
      </c>
      <c r="K63" s="53">
        <v>0.1</v>
      </c>
      <c r="L63" s="61">
        <v>658000</v>
      </c>
      <c r="M63" s="62">
        <v>2</v>
      </c>
      <c r="N63" s="54"/>
      <c r="O63" s="55"/>
    </row>
    <row r="64" spans="2:15" s="36" customFormat="1" ht="21.75" customHeight="1" x14ac:dyDescent="0.2">
      <c r="B64" s="47">
        <f t="shared" si="2"/>
        <v>48</v>
      </c>
      <c r="C64" s="63"/>
      <c r="D64" s="58">
        <f t="shared" si="0"/>
        <v>0</v>
      </c>
      <c r="E64" s="57" t="s">
        <v>365</v>
      </c>
      <c r="F64" s="89">
        <v>42487</v>
      </c>
      <c r="G64" s="60" t="s">
        <v>111</v>
      </c>
      <c r="H64" s="90" t="str">
        <f t="shared" si="1"/>
        <v>1100816040</v>
      </c>
      <c r="I64" s="60" t="s">
        <v>377</v>
      </c>
      <c r="J64" s="61">
        <v>785455</v>
      </c>
      <c r="K64" s="53">
        <v>0.1</v>
      </c>
      <c r="L64" s="61">
        <v>78545</v>
      </c>
      <c r="M64" s="62">
        <v>2</v>
      </c>
      <c r="N64" s="54"/>
      <c r="O64" s="55"/>
    </row>
    <row r="65" spans="2:15" s="36" customFormat="1" ht="21.75" customHeight="1" x14ac:dyDescent="0.2">
      <c r="B65" s="47">
        <f t="shared" si="2"/>
        <v>49</v>
      </c>
      <c r="C65" s="63"/>
      <c r="D65" s="58">
        <f t="shared" si="0"/>
        <v>0</v>
      </c>
      <c r="E65" s="57" t="s">
        <v>366</v>
      </c>
      <c r="F65" s="89">
        <v>42521</v>
      </c>
      <c r="G65" s="60" t="s">
        <v>111</v>
      </c>
      <c r="H65" s="90" t="str">
        <f t="shared" si="1"/>
        <v>1100816040</v>
      </c>
      <c r="I65" s="60" t="s">
        <v>377</v>
      </c>
      <c r="J65" s="61">
        <v>630000</v>
      </c>
      <c r="K65" s="53">
        <v>0.1</v>
      </c>
      <c r="L65" s="61">
        <v>63000</v>
      </c>
      <c r="M65" s="62">
        <v>2</v>
      </c>
      <c r="N65" s="54"/>
      <c r="O65" s="55"/>
    </row>
    <row r="66" spans="2:15" s="36" customFormat="1" ht="21.75" customHeight="1" x14ac:dyDescent="0.2">
      <c r="B66" s="47">
        <f t="shared" si="2"/>
        <v>50</v>
      </c>
      <c r="C66" s="63"/>
      <c r="D66" s="58">
        <f t="shared" si="0"/>
        <v>0</v>
      </c>
      <c r="E66" s="57" t="s">
        <v>367</v>
      </c>
      <c r="F66" s="89">
        <v>42478</v>
      </c>
      <c r="G66" s="60" t="s">
        <v>368</v>
      </c>
      <c r="H66" s="90" t="str">
        <f t="shared" si="1"/>
        <v>0100109106-065</v>
      </c>
      <c r="I66" s="60" t="s">
        <v>378</v>
      </c>
      <c r="J66" s="61">
        <v>513636</v>
      </c>
      <c r="K66" s="53">
        <v>0.1</v>
      </c>
      <c r="L66" s="61">
        <v>51364</v>
      </c>
      <c r="M66" s="62">
        <v>2</v>
      </c>
      <c r="N66" s="54"/>
      <c r="O66" s="55"/>
    </row>
    <row r="67" spans="2:15" s="36" customFormat="1" ht="21.75" customHeight="1" x14ac:dyDescent="0.2">
      <c r="B67" s="47">
        <f t="shared" si="2"/>
        <v>51</v>
      </c>
      <c r="C67" s="63"/>
      <c r="D67" s="58">
        <f t="shared" si="0"/>
        <v>0</v>
      </c>
      <c r="E67" s="57" t="s">
        <v>369</v>
      </c>
      <c r="F67" s="89">
        <v>42478</v>
      </c>
      <c r="G67" s="60" t="s">
        <v>368</v>
      </c>
      <c r="H67" s="90" t="str">
        <f t="shared" si="1"/>
        <v>0100109106-065</v>
      </c>
      <c r="I67" s="60" t="s">
        <v>378</v>
      </c>
      <c r="J67" s="61">
        <v>513636</v>
      </c>
      <c r="K67" s="53">
        <v>0.1</v>
      </c>
      <c r="L67" s="61">
        <v>51364</v>
      </c>
      <c r="M67" s="62">
        <v>2</v>
      </c>
      <c r="N67" s="54"/>
      <c r="O67" s="55"/>
    </row>
    <row r="68" spans="2:15" s="36" customFormat="1" ht="21.75" customHeight="1" x14ac:dyDescent="0.2">
      <c r="B68" s="47">
        <f t="shared" si="2"/>
        <v>52</v>
      </c>
      <c r="C68" s="63"/>
      <c r="D68" s="58">
        <f t="shared" si="0"/>
        <v>0</v>
      </c>
      <c r="E68" s="57" t="s">
        <v>370</v>
      </c>
      <c r="F68" s="89">
        <v>42527</v>
      </c>
      <c r="G68" s="60" t="s">
        <v>114</v>
      </c>
      <c r="H68" s="90" t="str">
        <f t="shared" si="1"/>
        <v>0310038074</v>
      </c>
      <c r="I68" s="60" t="s">
        <v>379</v>
      </c>
      <c r="J68" s="61">
        <v>7200000</v>
      </c>
      <c r="K68" s="53">
        <v>0.1</v>
      </c>
      <c r="L68" s="61">
        <v>720000</v>
      </c>
      <c r="M68" s="62">
        <v>2</v>
      </c>
      <c r="N68" s="54"/>
      <c r="O68" s="55"/>
    </row>
    <row r="69" spans="2:15" s="36" customFormat="1" ht="21.75" customHeight="1" x14ac:dyDescent="0.2">
      <c r="B69" s="47" t="str">
        <f t="shared" si="2"/>
        <v/>
      </c>
      <c r="C69" s="63"/>
      <c r="D69" s="58" t="str">
        <f t="shared" si="0"/>
        <v/>
      </c>
      <c r="E69" s="57" t="s">
        <v>196</v>
      </c>
      <c r="F69" s="89">
        <v>42468</v>
      </c>
      <c r="G69" s="60"/>
      <c r="H69" s="90" t="str">
        <f t="shared" si="1"/>
        <v/>
      </c>
      <c r="I69" s="60" t="s">
        <v>85</v>
      </c>
      <c r="J69" s="61">
        <v>13636</v>
      </c>
      <c r="K69" s="53">
        <v>0.1</v>
      </c>
      <c r="L69" s="61">
        <v>1364</v>
      </c>
      <c r="M69" s="62">
        <v>2</v>
      </c>
      <c r="N69" s="54"/>
      <c r="O69" s="55"/>
    </row>
    <row r="70" spans="2:15" s="36" customFormat="1" ht="21.75" customHeight="1" x14ac:dyDescent="0.2">
      <c r="B70" s="47" t="str">
        <f t="shared" si="2"/>
        <v/>
      </c>
      <c r="C70" s="63"/>
      <c r="D70" s="58" t="str">
        <f t="shared" si="0"/>
        <v/>
      </c>
      <c r="E70" s="57" t="s">
        <v>196</v>
      </c>
      <c r="F70" s="89">
        <v>42471</v>
      </c>
      <c r="G70" s="60"/>
      <c r="H70" s="90" t="str">
        <f t="shared" si="1"/>
        <v/>
      </c>
      <c r="I70" s="60" t="s">
        <v>85</v>
      </c>
      <c r="J70" s="61">
        <v>13636</v>
      </c>
      <c r="K70" s="53">
        <v>0.1</v>
      </c>
      <c r="L70" s="61">
        <v>1364</v>
      </c>
      <c r="M70" s="62">
        <v>2</v>
      </c>
      <c r="N70" s="54"/>
      <c r="O70" s="55"/>
    </row>
    <row r="71" spans="2:15" s="36" customFormat="1" ht="21.75" customHeight="1" x14ac:dyDescent="0.2">
      <c r="B71" s="47" t="str">
        <f t="shared" si="2"/>
        <v/>
      </c>
      <c r="C71" s="63"/>
      <c r="D71" s="58" t="str">
        <f t="shared" si="0"/>
        <v/>
      </c>
      <c r="E71" s="57" t="s">
        <v>196</v>
      </c>
      <c r="F71" s="89">
        <v>42471</v>
      </c>
      <c r="G71" s="60"/>
      <c r="H71" s="90" t="str">
        <f t="shared" si="1"/>
        <v/>
      </c>
      <c r="I71" s="60" t="s">
        <v>85</v>
      </c>
      <c r="J71" s="61">
        <v>13636</v>
      </c>
      <c r="K71" s="53">
        <v>0.1</v>
      </c>
      <c r="L71" s="61">
        <v>1364</v>
      </c>
      <c r="M71" s="62">
        <v>2</v>
      </c>
      <c r="N71" s="54"/>
      <c r="O71" s="55"/>
    </row>
    <row r="72" spans="2:15" s="36" customFormat="1" ht="21.75" customHeight="1" x14ac:dyDescent="0.2">
      <c r="B72" s="47" t="str">
        <f t="shared" si="2"/>
        <v/>
      </c>
      <c r="C72" s="63"/>
      <c r="D72" s="58" t="str">
        <f t="shared" si="0"/>
        <v/>
      </c>
      <c r="E72" s="57" t="s">
        <v>196</v>
      </c>
      <c r="F72" s="89">
        <v>42471</v>
      </c>
      <c r="G72" s="60"/>
      <c r="H72" s="90" t="str">
        <f t="shared" si="1"/>
        <v/>
      </c>
      <c r="I72" s="60" t="s">
        <v>85</v>
      </c>
      <c r="J72" s="61">
        <v>9091</v>
      </c>
      <c r="K72" s="53">
        <v>0.1</v>
      </c>
      <c r="L72" s="61">
        <v>909</v>
      </c>
      <c r="M72" s="62">
        <v>2</v>
      </c>
      <c r="N72" s="54"/>
      <c r="O72" s="55"/>
    </row>
    <row r="73" spans="2:15" s="36" customFormat="1" ht="21.75" customHeight="1" x14ac:dyDescent="0.2">
      <c r="B73" s="47" t="str">
        <f t="shared" si="2"/>
        <v/>
      </c>
      <c r="C73" s="63"/>
      <c r="D73" s="58" t="str">
        <f t="shared" si="0"/>
        <v/>
      </c>
      <c r="E73" s="57" t="s">
        <v>196</v>
      </c>
      <c r="F73" s="89">
        <v>42474</v>
      </c>
      <c r="G73" s="60"/>
      <c r="H73" s="90" t="str">
        <f t="shared" si="1"/>
        <v/>
      </c>
      <c r="I73" s="60" t="s">
        <v>248</v>
      </c>
      <c r="J73" s="61">
        <v>13636</v>
      </c>
      <c r="K73" s="53">
        <v>0.1</v>
      </c>
      <c r="L73" s="61">
        <v>1364</v>
      </c>
      <c r="M73" s="62">
        <v>2</v>
      </c>
      <c r="N73" s="54"/>
      <c r="O73" s="55"/>
    </row>
    <row r="74" spans="2:15" s="36" customFormat="1" ht="21.75" customHeight="1" x14ac:dyDescent="0.2">
      <c r="B74" s="47" t="str">
        <f t="shared" si="2"/>
        <v/>
      </c>
      <c r="C74" s="63"/>
      <c r="D74" s="58" t="str">
        <f t="shared" si="0"/>
        <v/>
      </c>
      <c r="E74" s="57" t="s">
        <v>196</v>
      </c>
      <c r="F74" s="89">
        <v>42479</v>
      </c>
      <c r="G74" s="60"/>
      <c r="H74" s="90" t="str">
        <f t="shared" si="1"/>
        <v/>
      </c>
      <c r="I74" s="60" t="s">
        <v>248</v>
      </c>
      <c r="J74" s="61">
        <v>13636</v>
      </c>
      <c r="K74" s="53">
        <v>0.1</v>
      </c>
      <c r="L74" s="61">
        <v>1364</v>
      </c>
      <c r="M74" s="62">
        <v>2</v>
      </c>
      <c r="N74" s="54"/>
      <c r="O74" s="55"/>
    </row>
    <row r="75" spans="2:15" s="36" customFormat="1" ht="21.75" customHeight="1" x14ac:dyDescent="0.2">
      <c r="B75" s="47" t="str">
        <f t="shared" si="2"/>
        <v/>
      </c>
      <c r="C75" s="63"/>
      <c r="D75" s="58" t="str">
        <f t="shared" si="0"/>
        <v/>
      </c>
      <c r="E75" s="57" t="s">
        <v>196</v>
      </c>
      <c r="F75" s="89">
        <v>42479</v>
      </c>
      <c r="G75" s="60"/>
      <c r="H75" s="90" t="str">
        <f t="shared" si="1"/>
        <v/>
      </c>
      <c r="I75" s="60" t="s">
        <v>85</v>
      </c>
      <c r="J75" s="61">
        <v>13636</v>
      </c>
      <c r="K75" s="53">
        <v>0.1</v>
      </c>
      <c r="L75" s="61">
        <v>1364</v>
      </c>
      <c r="M75" s="62">
        <v>2</v>
      </c>
      <c r="N75" s="54"/>
      <c r="O75" s="55"/>
    </row>
    <row r="76" spans="2:15" s="36" customFormat="1" ht="21.75" customHeight="1" x14ac:dyDescent="0.2">
      <c r="B76" s="47" t="str">
        <f t="shared" si="2"/>
        <v/>
      </c>
      <c r="C76" s="63"/>
      <c r="D76" s="58" t="str">
        <f t="shared" si="0"/>
        <v/>
      </c>
      <c r="E76" s="57" t="s">
        <v>196</v>
      </c>
      <c r="F76" s="89">
        <v>42488</v>
      </c>
      <c r="G76" s="60"/>
      <c r="H76" s="90" t="str">
        <f t="shared" si="1"/>
        <v/>
      </c>
      <c r="I76" s="60" t="s">
        <v>85</v>
      </c>
      <c r="J76" s="61">
        <v>13636</v>
      </c>
      <c r="K76" s="53">
        <v>0.1</v>
      </c>
      <c r="L76" s="61">
        <v>1364</v>
      </c>
      <c r="M76" s="62">
        <v>2</v>
      </c>
      <c r="N76" s="54"/>
      <c r="O76" s="55"/>
    </row>
    <row r="77" spans="2:15" s="36" customFormat="1" ht="21.75" customHeight="1" x14ac:dyDescent="0.2">
      <c r="B77" s="47" t="str">
        <f t="shared" si="2"/>
        <v/>
      </c>
      <c r="C77" s="63"/>
      <c r="D77" s="58" t="str">
        <f t="shared" si="0"/>
        <v/>
      </c>
      <c r="E77" s="57" t="s">
        <v>196</v>
      </c>
      <c r="F77" s="89">
        <v>42495</v>
      </c>
      <c r="G77" s="60"/>
      <c r="H77" s="90" t="str">
        <f t="shared" si="1"/>
        <v/>
      </c>
      <c r="I77" s="60" t="s">
        <v>85</v>
      </c>
      <c r="J77" s="61">
        <v>9091</v>
      </c>
      <c r="K77" s="53">
        <v>0.1</v>
      </c>
      <c r="L77" s="61">
        <v>909</v>
      </c>
      <c r="M77" s="62">
        <v>2</v>
      </c>
      <c r="N77" s="54"/>
      <c r="O77" s="55"/>
    </row>
    <row r="78" spans="2:15" s="36" customFormat="1" ht="21.75" customHeight="1" x14ac:dyDescent="0.2">
      <c r="B78" s="47" t="str">
        <f t="shared" si="2"/>
        <v/>
      </c>
      <c r="C78" s="63"/>
      <c r="D78" s="58" t="str">
        <f t="shared" si="0"/>
        <v/>
      </c>
      <c r="E78" s="57" t="s">
        <v>196</v>
      </c>
      <c r="F78" s="89">
        <v>42495</v>
      </c>
      <c r="G78" s="60"/>
      <c r="H78" s="90" t="str">
        <f t="shared" si="1"/>
        <v/>
      </c>
      <c r="I78" s="60" t="s">
        <v>85</v>
      </c>
      <c r="J78" s="61">
        <v>13636</v>
      </c>
      <c r="K78" s="53">
        <v>0.1</v>
      </c>
      <c r="L78" s="61">
        <v>1364</v>
      </c>
      <c r="M78" s="62">
        <v>2</v>
      </c>
      <c r="N78" s="54"/>
      <c r="O78" s="55"/>
    </row>
    <row r="79" spans="2:15" s="36" customFormat="1" ht="21.75" customHeight="1" x14ac:dyDescent="0.2">
      <c r="B79" s="47" t="str">
        <f t="shared" si="2"/>
        <v/>
      </c>
      <c r="C79" s="63"/>
      <c r="D79" s="58" t="str">
        <f t="shared" si="0"/>
        <v/>
      </c>
      <c r="E79" s="57" t="s">
        <v>196</v>
      </c>
      <c r="F79" s="89">
        <v>42495</v>
      </c>
      <c r="G79" s="60"/>
      <c r="H79" s="90" t="str">
        <f t="shared" si="1"/>
        <v/>
      </c>
      <c r="I79" s="60" t="s">
        <v>85</v>
      </c>
      <c r="J79" s="61">
        <v>13636</v>
      </c>
      <c r="K79" s="53">
        <v>0.1</v>
      </c>
      <c r="L79" s="61">
        <v>1364</v>
      </c>
      <c r="M79" s="62">
        <v>2</v>
      </c>
      <c r="N79" s="54"/>
      <c r="O79" s="55"/>
    </row>
    <row r="80" spans="2:15" s="36" customFormat="1" ht="21.75" customHeight="1" x14ac:dyDescent="0.2">
      <c r="B80" s="47" t="str">
        <f t="shared" si="2"/>
        <v/>
      </c>
      <c r="C80" s="63"/>
      <c r="D80" s="58" t="str">
        <f t="shared" si="0"/>
        <v/>
      </c>
      <c r="E80" s="57" t="s">
        <v>196</v>
      </c>
      <c r="F80" s="89">
        <v>42495</v>
      </c>
      <c r="G80" s="60"/>
      <c r="H80" s="90" t="str">
        <f t="shared" si="1"/>
        <v/>
      </c>
      <c r="I80" s="60" t="s">
        <v>248</v>
      </c>
      <c r="J80" s="61">
        <v>13636</v>
      </c>
      <c r="K80" s="53">
        <v>0.1</v>
      </c>
      <c r="L80" s="61">
        <v>1364</v>
      </c>
      <c r="M80" s="62">
        <v>2</v>
      </c>
      <c r="N80" s="54"/>
      <c r="O80" s="55"/>
    </row>
    <row r="81" spans="2:15" s="36" customFormat="1" ht="21.75" customHeight="1" x14ac:dyDescent="0.2">
      <c r="B81" s="47" t="str">
        <f t="shared" si="2"/>
        <v/>
      </c>
      <c r="C81" s="63"/>
      <c r="D81" s="58" t="str">
        <f t="shared" ref="D81:D160" si="3">IF(ISNA(VLOOKUP(G81,DSMV,3,0)),"",VLOOKUP(G81,DSMV,3,0))</f>
        <v/>
      </c>
      <c r="E81" s="57" t="s">
        <v>196</v>
      </c>
      <c r="F81" s="89">
        <v>42502</v>
      </c>
      <c r="G81" s="60"/>
      <c r="H81" s="90" t="str">
        <f t="shared" ref="H81:H144" si="4">IF(ISNA(VLOOKUP(G81,DSMV,2,0)),"",VLOOKUP(G81,DSMV,2,0))</f>
        <v/>
      </c>
      <c r="I81" s="60" t="s">
        <v>85</v>
      </c>
      <c r="J81" s="61">
        <v>13636</v>
      </c>
      <c r="K81" s="53">
        <v>0.1</v>
      </c>
      <c r="L81" s="61">
        <v>1364</v>
      </c>
      <c r="M81" s="62">
        <v>2</v>
      </c>
      <c r="N81" s="54"/>
      <c r="O81" s="55"/>
    </row>
    <row r="82" spans="2:15" s="36" customFormat="1" ht="21.75" customHeight="1" x14ac:dyDescent="0.2">
      <c r="B82" s="47" t="str">
        <f t="shared" ref="B82:B122" si="5">IF(G82&lt;&gt;"",ROW()-16,"")</f>
        <v/>
      </c>
      <c r="C82" s="63"/>
      <c r="D82" s="58" t="str">
        <f t="shared" si="3"/>
        <v/>
      </c>
      <c r="E82" s="57" t="s">
        <v>196</v>
      </c>
      <c r="F82" s="89">
        <v>42502</v>
      </c>
      <c r="G82" s="60"/>
      <c r="H82" s="90" t="str">
        <f t="shared" si="4"/>
        <v/>
      </c>
      <c r="I82" s="60" t="s">
        <v>248</v>
      </c>
      <c r="J82" s="61">
        <v>13636</v>
      </c>
      <c r="K82" s="53">
        <v>0.1</v>
      </c>
      <c r="L82" s="61">
        <v>1364</v>
      </c>
      <c r="M82" s="62">
        <v>2</v>
      </c>
      <c r="N82" s="54"/>
      <c r="O82" s="55"/>
    </row>
    <row r="83" spans="2:15" s="36" customFormat="1" ht="21.75" customHeight="1" x14ac:dyDescent="0.2">
      <c r="B83" s="47" t="str">
        <f t="shared" si="5"/>
        <v/>
      </c>
      <c r="C83" s="63"/>
      <c r="D83" s="58" t="str">
        <f t="shared" si="3"/>
        <v/>
      </c>
      <c r="E83" s="57" t="s">
        <v>196</v>
      </c>
      <c r="F83" s="89">
        <v>42502</v>
      </c>
      <c r="G83" s="60"/>
      <c r="H83" s="90" t="str">
        <f t="shared" si="4"/>
        <v/>
      </c>
      <c r="I83" s="60" t="s">
        <v>85</v>
      </c>
      <c r="J83" s="61">
        <v>13636</v>
      </c>
      <c r="K83" s="53">
        <v>0.1</v>
      </c>
      <c r="L83" s="61">
        <v>1364</v>
      </c>
      <c r="M83" s="62">
        <v>2</v>
      </c>
      <c r="N83" s="54"/>
      <c r="O83" s="55"/>
    </row>
    <row r="84" spans="2:15" s="36" customFormat="1" ht="21.75" customHeight="1" x14ac:dyDescent="0.2">
      <c r="B84" s="47" t="str">
        <f t="shared" si="5"/>
        <v/>
      </c>
      <c r="C84" s="63"/>
      <c r="D84" s="58" t="str">
        <f t="shared" si="3"/>
        <v/>
      </c>
      <c r="E84" s="57" t="s">
        <v>196</v>
      </c>
      <c r="F84" s="89">
        <v>42506</v>
      </c>
      <c r="G84" s="60"/>
      <c r="H84" s="90" t="str">
        <f t="shared" si="4"/>
        <v/>
      </c>
      <c r="I84" s="60" t="s">
        <v>248</v>
      </c>
      <c r="J84" s="61">
        <v>13636</v>
      </c>
      <c r="K84" s="53">
        <v>0.1</v>
      </c>
      <c r="L84" s="61">
        <v>1364</v>
      </c>
      <c r="M84" s="62">
        <v>2</v>
      </c>
      <c r="N84" s="54"/>
      <c r="O84" s="55"/>
    </row>
    <row r="85" spans="2:15" s="36" customFormat="1" ht="21.75" customHeight="1" x14ac:dyDescent="0.2">
      <c r="B85" s="47" t="str">
        <f t="shared" si="5"/>
        <v/>
      </c>
      <c r="C85" s="63"/>
      <c r="D85" s="58" t="str">
        <f t="shared" si="3"/>
        <v/>
      </c>
      <c r="E85" s="57" t="s">
        <v>196</v>
      </c>
      <c r="F85" s="89">
        <v>42510</v>
      </c>
      <c r="G85" s="60"/>
      <c r="H85" s="90" t="str">
        <f t="shared" si="4"/>
        <v/>
      </c>
      <c r="I85" s="60" t="s">
        <v>85</v>
      </c>
      <c r="J85" s="61">
        <v>13636</v>
      </c>
      <c r="K85" s="53">
        <v>0.1</v>
      </c>
      <c r="L85" s="61">
        <v>1364</v>
      </c>
      <c r="M85" s="62">
        <v>2</v>
      </c>
      <c r="N85" s="54"/>
      <c r="O85" s="55"/>
    </row>
    <row r="86" spans="2:15" s="36" customFormat="1" ht="21.75" customHeight="1" x14ac:dyDescent="0.2">
      <c r="B86" s="47" t="str">
        <f t="shared" si="5"/>
        <v/>
      </c>
      <c r="C86" s="63"/>
      <c r="D86" s="58" t="str">
        <f t="shared" si="3"/>
        <v/>
      </c>
      <c r="E86" s="57" t="s">
        <v>196</v>
      </c>
      <c r="F86" s="89">
        <v>42510</v>
      </c>
      <c r="G86" s="60"/>
      <c r="H86" s="90" t="str">
        <f t="shared" si="4"/>
        <v/>
      </c>
      <c r="I86" s="60" t="s">
        <v>85</v>
      </c>
      <c r="J86" s="61">
        <v>13636</v>
      </c>
      <c r="K86" s="53">
        <v>0.1</v>
      </c>
      <c r="L86" s="61">
        <v>1364</v>
      </c>
      <c r="M86" s="62">
        <v>2</v>
      </c>
      <c r="N86" s="54"/>
      <c r="O86" s="55"/>
    </row>
    <row r="87" spans="2:15" s="36" customFormat="1" ht="21.75" customHeight="1" x14ac:dyDescent="0.2">
      <c r="B87" s="47" t="str">
        <f t="shared" si="5"/>
        <v/>
      </c>
      <c r="C87" s="63"/>
      <c r="D87" s="58" t="str">
        <f t="shared" si="3"/>
        <v/>
      </c>
      <c r="E87" s="57" t="s">
        <v>196</v>
      </c>
      <c r="F87" s="89">
        <v>42513</v>
      </c>
      <c r="G87" s="60"/>
      <c r="H87" s="90" t="str">
        <f t="shared" si="4"/>
        <v/>
      </c>
      <c r="I87" s="60" t="s">
        <v>248</v>
      </c>
      <c r="J87" s="61">
        <v>13636</v>
      </c>
      <c r="K87" s="53">
        <v>0.1</v>
      </c>
      <c r="L87" s="61">
        <v>1364</v>
      </c>
      <c r="M87" s="62">
        <v>2</v>
      </c>
      <c r="N87" s="54"/>
      <c r="O87" s="55"/>
    </row>
    <row r="88" spans="2:15" s="36" customFormat="1" ht="21.75" customHeight="1" x14ac:dyDescent="0.2">
      <c r="B88" s="47" t="str">
        <f t="shared" si="5"/>
        <v/>
      </c>
      <c r="C88" s="63"/>
      <c r="D88" s="58" t="str">
        <f t="shared" si="3"/>
        <v/>
      </c>
      <c r="E88" s="57" t="s">
        <v>196</v>
      </c>
      <c r="F88" s="89">
        <v>42521</v>
      </c>
      <c r="G88" s="60"/>
      <c r="H88" s="90" t="str">
        <f t="shared" si="4"/>
        <v/>
      </c>
      <c r="I88" s="60" t="s">
        <v>85</v>
      </c>
      <c r="J88" s="61">
        <v>13636</v>
      </c>
      <c r="K88" s="53">
        <v>0.1</v>
      </c>
      <c r="L88" s="61">
        <v>1364</v>
      </c>
      <c r="M88" s="62">
        <v>2</v>
      </c>
      <c r="N88" s="54"/>
      <c r="O88" s="55"/>
    </row>
    <row r="89" spans="2:15" s="36" customFormat="1" ht="21.75" customHeight="1" x14ac:dyDescent="0.2">
      <c r="B89" s="47" t="str">
        <f t="shared" si="5"/>
        <v/>
      </c>
      <c r="C89" s="63"/>
      <c r="D89" s="58" t="str">
        <f t="shared" si="3"/>
        <v/>
      </c>
      <c r="E89" s="57" t="s">
        <v>196</v>
      </c>
      <c r="F89" s="89">
        <v>42521</v>
      </c>
      <c r="G89" s="60"/>
      <c r="H89" s="90" t="str">
        <f t="shared" si="4"/>
        <v/>
      </c>
      <c r="I89" s="60" t="s">
        <v>85</v>
      </c>
      <c r="J89" s="61">
        <v>13636</v>
      </c>
      <c r="K89" s="53">
        <v>0.1</v>
      </c>
      <c r="L89" s="61">
        <v>1364</v>
      </c>
      <c r="M89" s="62">
        <v>2</v>
      </c>
      <c r="N89" s="54"/>
      <c r="O89" s="55"/>
    </row>
    <row r="90" spans="2:15" s="36" customFormat="1" ht="21.75" customHeight="1" x14ac:dyDescent="0.2">
      <c r="B90" s="47" t="str">
        <f t="shared" si="5"/>
        <v/>
      </c>
      <c r="C90" s="63"/>
      <c r="D90" s="58" t="str">
        <f t="shared" si="3"/>
        <v/>
      </c>
      <c r="E90" s="57" t="s">
        <v>196</v>
      </c>
      <c r="F90" s="89">
        <v>42527</v>
      </c>
      <c r="G90" s="60"/>
      <c r="H90" s="90" t="str">
        <f t="shared" si="4"/>
        <v/>
      </c>
      <c r="I90" s="60" t="s">
        <v>85</v>
      </c>
      <c r="J90" s="61">
        <v>9091</v>
      </c>
      <c r="K90" s="53">
        <v>0.1</v>
      </c>
      <c r="L90" s="61">
        <v>909</v>
      </c>
      <c r="M90" s="62">
        <v>2</v>
      </c>
      <c r="N90" s="54"/>
      <c r="O90" s="55"/>
    </row>
    <row r="91" spans="2:15" s="36" customFormat="1" ht="21.75" customHeight="1" x14ac:dyDescent="0.2">
      <c r="B91" s="47" t="str">
        <f t="shared" si="5"/>
        <v/>
      </c>
      <c r="C91" s="63"/>
      <c r="D91" s="58" t="str">
        <f t="shared" si="3"/>
        <v/>
      </c>
      <c r="E91" s="57" t="s">
        <v>196</v>
      </c>
      <c r="F91" s="89">
        <v>42527</v>
      </c>
      <c r="G91" s="60"/>
      <c r="H91" s="90" t="str">
        <f t="shared" si="4"/>
        <v/>
      </c>
      <c r="I91" s="60" t="s">
        <v>248</v>
      </c>
      <c r="J91" s="61">
        <v>13636</v>
      </c>
      <c r="K91" s="53">
        <v>0.1</v>
      </c>
      <c r="L91" s="61">
        <v>1364</v>
      </c>
      <c r="M91" s="62">
        <v>2</v>
      </c>
      <c r="N91" s="54"/>
      <c r="O91" s="55"/>
    </row>
    <row r="92" spans="2:15" s="36" customFormat="1" ht="21.75" customHeight="1" x14ac:dyDescent="0.2">
      <c r="B92" s="47" t="str">
        <f t="shared" si="5"/>
        <v/>
      </c>
      <c r="C92" s="63"/>
      <c r="D92" s="58" t="str">
        <f t="shared" si="3"/>
        <v/>
      </c>
      <c r="E92" s="57" t="s">
        <v>196</v>
      </c>
      <c r="F92" s="89">
        <v>42527</v>
      </c>
      <c r="G92" s="60"/>
      <c r="H92" s="90" t="str">
        <f t="shared" si="4"/>
        <v/>
      </c>
      <c r="I92" s="60" t="s">
        <v>85</v>
      </c>
      <c r="J92" s="61">
        <v>13636</v>
      </c>
      <c r="K92" s="53">
        <v>0.1</v>
      </c>
      <c r="L92" s="61">
        <v>1364</v>
      </c>
      <c r="M92" s="62">
        <v>2</v>
      </c>
      <c r="N92" s="54"/>
      <c r="O92" s="55"/>
    </row>
    <row r="93" spans="2:15" s="36" customFormat="1" ht="21.75" customHeight="1" x14ac:dyDescent="0.2">
      <c r="B93" s="47" t="str">
        <f t="shared" si="5"/>
        <v/>
      </c>
      <c r="C93" s="63"/>
      <c r="D93" s="58" t="str">
        <f t="shared" si="3"/>
        <v/>
      </c>
      <c r="E93" s="57" t="s">
        <v>196</v>
      </c>
      <c r="F93" s="89">
        <v>42527</v>
      </c>
      <c r="G93" s="60"/>
      <c r="H93" s="90" t="str">
        <f t="shared" si="4"/>
        <v/>
      </c>
      <c r="I93" s="60" t="s">
        <v>85</v>
      </c>
      <c r="J93" s="61">
        <v>13636</v>
      </c>
      <c r="K93" s="53">
        <v>0.1</v>
      </c>
      <c r="L93" s="61">
        <v>1364</v>
      </c>
      <c r="M93" s="62">
        <v>2</v>
      </c>
      <c r="N93" s="54"/>
      <c r="O93" s="55"/>
    </row>
    <row r="94" spans="2:15" s="36" customFormat="1" ht="21.75" customHeight="1" x14ac:dyDescent="0.2">
      <c r="B94" s="47" t="str">
        <f t="shared" si="5"/>
        <v/>
      </c>
      <c r="C94" s="63"/>
      <c r="D94" s="58" t="str">
        <f t="shared" si="3"/>
        <v/>
      </c>
      <c r="E94" s="57" t="s">
        <v>196</v>
      </c>
      <c r="F94" s="89">
        <v>42527</v>
      </c>
      <c r="G94" s="60"/>
      <c r="H94" s="90" t="str">
        <f t="shared" si="4"/>
        <v/>
      </c>
      <c r="I94" s="60" t="s">
        <v>85</v>
      </c>
      <c r="J94" s="61">
        <v>13636</v>
      </c>
      <c r="K94" s="53">
        <v>0.1</v>
      </c>
      <c r="L94" s="61">
        <v>1364</v>
      </c>
      <c r="M94" s="62">
        <v>2</v>
      </c>
      <c r="N94" s="54"/>
      <c r="O94" s="55"/>
    </row>
    <row r="95" spans="2:15" s="36" customFormat="1" ht="21.75" customHeight="1" x14ac:dyDescent="0.2">
      <c r="B95" s="47" t="str">
        <f t="shared" si="5"/>
        <v/>
      </c>
      <c r="C95" s="63"/>
      <c r="D95" s="58" t="str">
        <f t="shared" si="3"/>
        <v/>
      </c>
      <c r="E95" s="57" t="s">
        <v>196</v>
      </c>
      <c r="F95" s="89">
        <v>42541</v>
      </c>
      <c r="G95" s="60"/>
      <c r="H95" s="90" t="str">
        <f t="shared" si="4"/>
        <v/>
      </c>
      <c r="I95" s="60" t="s">
        <v>85</v>
      </c>
      <c r="J95" s="61">
        <v>18182</v>
      </c>
      <c r="K95" s="53">
        <v>0.1</v>
      </c>
      <c r="L95" s="61">
        <v>1818</v>
      </c>
      <c r="M95" s="62">
        <v>2</v>
      </c>
      <c r="N95" s="54"/>
      <c r="O95" s="55"/>
    </row>
    <row r="96" spans="2:15" s="36" customFormat="1" ht="21.75" customHeight="1" x14ac:dyDescent="0.2">
      <c r="B96" s="47" t="str">
        <f t="shared" si="5"/>
        <v/>
      </c>
      <c r="C96" s="63"/>
      <c r="D96" s="58" t="str">
        <f t="shared" si="3"/>
        <v/>
      </c>
      <c r="E96" s="57" t="s">
        <v>196</v>
      </c>
      <c r="F96" s="89">
        <v>42541</v>
      </c>
      <c r="G96" s="60"/>
      <c r="H96" s="90" t="str">
        <f t="shared" si="4"/>
        <v/>
      </c>
      <c r="I96" s="60" t="s">
        <v>85</v>
      </c>
      <c r="J96" s="61">
        <v>13636</v>
      </c>
      <c r="K96" s="53">
        <v>0.1</v>
      </c>
      <c r="L96" s="61">
        <v>1364</v>
      </c>
      <c r="M96" s="62">
        <v>2</v>
      </c>
      <c r="N96" s="54"/>
      <c r="O96" s="55"/>
    </row>
    <row r="97" spans="2:15" s="36" customFormat="1" ht="21.75" customHeight="1" x14ac:dyDescent="0.2">
      <c r="B97" s="47" t="str">
        <f t="shared" si="5"/>
        <v/>
      </c>
      <c r="C97" s="63"/>
      <c r="D97" s="58" t="str">
        <f t="shared" si="3"/>
        <v/>
      </c>
      <c r="E97" s="57" t="s">
        <v>196</v>
      </c>
      <c r="F97" s="89">
        <v>42541</v>
      </c>
      <c r="G97" s="60"/>
      <c r="H97" s="90" t="str">
        <f t="shared" si="4"/>
        <v/>
      </c>
      <c r="I97" s="60" t="s">
        <v>85</v>
      </c>
      <c r="J97" s="61">
        <v>13636</v>
      </c>
      <c r="K97" s="53">
        <v>0.1</v>
      </c>
      <c r="L97" s="61">
        <v>1364</v>
      </c>
      <c r="M97" s="62">
        <v>2</v>
      </c>
      <c r="N97" s="54"/>
      <c r="O97" s="55"/>
    </row>
    <row r="98" spans="2:15" s="36" customFormat="1" ht="21.75" customHeight="1" x14ac:dyDescent="0.2">
      <c r="B98" s="47" t="str">
        <f t="shared" si="5"/>
        <v/>
      </c>
      <c r="C98" s="63"/>
      <c r="D98" s="58" t="str">
        <f t="shared" si="3"/>
        <v/>
      </c>
      <c r="E98" s="57" t="s">
        <v>196</v>
      </c>
      <c r="F98" s="89">
        <v>42544</v>
      </c>
      <c r="G98" s="60"/>
      <c r="H98" s="90" t="str">
        <f t="shared" si="4"/>
        <v/>
      </c>
      <c r="I98" s="60" t="s">
        <v>248</v>
      </c>
      <c r="J98" s="61">
        <v>19021</v>
      </c>
      <c r="K98" s="53">
        <v>0.1</v>
      </c>
      <c r="L98" s="61">
        <v>1902</v>
      </c>
      <c r="M98" s="62">
        <v>2</v>
      </c>
      <c r="N98" s="54"/>
      <c r="O98" s="55"/>
    </row>
    <row r="99" spans="2:15" s="36" customFormat="1" ht="21.75" customHeight="1" x14ac:dyDescent="0.2">
      <c r="B99" s="47" t="str">
        <f t="shared" si="5"/>
        <v/>
      </c>
      <c r="C99" s="63"/>
      <c r="D99" s="58" t="str">
        <f t="shared" si="3"/>
        <v/>
      </c>
      <c r="E99" s="57" t="s">
        <v>196</v>
      </c>
      <c r="F99" s="89">
        <v>42544</v>
      </c>
      <c r="G99" s="60"/>
      <c r="H99" s="90" t="str">
        <f t="shared" si="4"/>
        <v/>
      </c>
      <c r="I99" s="60" t="s">
        <v>85</v>
      </c>
      <c r="J99" s="61">
        <v>13636</v>
      </c>
      <c r="K99" s="53">
        <v>0.1</v>
      </c>
      <c r="L99" s="61">
        <v>1364</v>
      </c>
      <c r="M99" s="62">
        <v>2</v>
      </c>
      <c r="N99" s="54"/>
      <c r="O99" s="55"/>
    </row>
    <row r="100" spans="2:15" s="36" customFormat="1" ht="21.75" customHeight="1" x14ac:dyDescent="0.2">
      <c r="B100" s="47">
        <f t="shared" si="5"/>
        <v>84</v>
      </c>
      <c r="C100" s="63"/>
      <c r="D100" s="58">
        <f t="shared" si="3"/>
        <v>0</v>
      </c>
      <c r="E100" s="57" t="s">
        <v>506</v>
      </c>
      <c r="F100" s="89">
        <v>42604</v>
      </c>
      <c r="G100" s="60" t="s">
        <v>92</v>
      </c>
      <c r="H100" s="90" t="str">
        <f t="shared" si="4"/>
        <v>3600772839</v>
      </c>
      <c r="I100" s="60" t="s">
        <v>516</v>
      </c>
      <c r="J100" s="61">
        <v>100682500</v>
      </c>
      <c r="K100" s="53">
        <v>0.1</v>
      </c>
      <c r="L100" s="61">
        <v>10068250</v>
      </c>
      <c r="M100" s="62">
        <v>3</v>
      </c>
      <c r="N100" s="54"/>
      <c r="O100" s="55"/>
    </row>
    <row r="101" spans="2:15" s="36" customFormat="1" ht="21.75" customHeight="1" x14ac:dyDescent="0.2">
      <c r="B101" s="47">
        <f t="shared" si="5"/>
        <v>85</v>
      </c>
      <c r="C101" s="63"/>
      <c r="D101" s="58">
        <f t="shared" si="3"/>
        <v>0</v>
      </c>
      <c r="E101" s="57" t="s">
        <v>507</v>
      </c>
      <c r="F101" s="89">
        <v>42608</v>
      </c>
      <c r="G101" s="60" t="s">
        <v>92</v>
      </c>
      <c r="H101" s="90" t="str">
        <f t="shared" si="4"/>
        <v>3600772839</v>
      </c>
      <c r="I101" s="60" t="s">
        <v>516</v>
      </c>
      <c r="J101" s="61">
        <v>39560000</v>
      </c>
      <c r="K101" s="53">
        <v>0.1</v>
      </c>
      <c r="L101" s="61">
        <v>3956000</v>
      </c>
      <c r="M101" s="62">
        <v>3</v>
      </c>
      <c r="N101" s="54"/>
      <c r="O101" s="55"/>
    </row>
    <row r="102" spans="2:15" s="36" customFormat="1" ht="21.75" customHeight="1" x14ac:dyDescent="0.2">
      <c r="B102" s="47">
        <f t="shared" si="5"/>
        <v>86</v>
      </c>
      <c r="C102" s="63"/>
      <c r="D102" s="58">
        <f t="shared" si="3"/>
        <v>0</v>
      </c>
      <c r="E102" s="57" t="s">
        <v>508</v>
      </c>
      <c r="F102" s="89">
        <v>42613</v>
      </c>
      <c r="G102" s="60" t="s">
        <v>92</v>
      </c>
      <c r="H102" s="90" t="str">
        <f t="shared" si="4"/>
        <v>3600772839</v>
      </c>
      <c r="I102" s="60" t="s">
        <v>516</v>
      </c>
      <c r="J102" s="61">
        <v>58811500</v>
      </c>
      <c r="K102" s="53">
        <v>0.1</v>
      </c>
      <c r="L102" s="61">
        <v>5881150</v>
      </c>
      <c r="M102" s="62">
        <v>3</v>
      </c>
      <c r="N102" s="54"/>
      <c r="O102" s="55"/>
    </row>
    <row r="103" spans="2:15" s="36" customFormat="1" ht="21.75" customHeight="1" x14ac:dyDescent="0.2">
      <c r="B103" s="47">
        <f t="shared" si="5"/>
        <v>87</v>
      </c>
      <c r="C103" s="63"/>
      <c r="D103" s="58">
        <f t="shared" si="3"/>
        <v>0</v>
      </c>
      <c r="E103" s="57" t="s">
        <v>509</v>
      </c>
      <c r="F103" s="89">
        <v>42643</v>
      </c>
      <c r="G103" s="60" t="s">
        <v>99</v>
      </c>
      <c r="H103" s="90" t="str">
        <f t="shared" si="4"/>
        <v>3702076037</v>
      </c>
      <c r="I103" s="60" t="s">
        <v>517</v>
      </c>
      <c r="J103" s="61">
        <v>279225000</v>
      </c>
      <c r="K103" s="53">
        <v>0.1</v>
      </c>
      <c r="L103" s="61">
        <v>27922500</v>
      </c>
      <c r="M103" s="62">
        <v>3</v>
      </c>
      <c r="N103" s="54"/>
      <c r="O103" s="55"/>
    </row>
    <row r="104" spans="2:15" s="36" customFormat="1" ht="21.75" customHeight="1" x14ac:dyDescent="0.2">
      <c r="B104" s="47">
        <f t="shared" si="5"/>
        <v>88</v>
      </c>
      <c r="C104" s="63"/>
      <c r="D104" s="58">
        <f t="shared" si="3"/>
        <v>0</v>
      </c>
      <c r="E104" s="57" t="s">
        <v>510</v>
      </c>
      <c r="F104" s="89">
        <v>42614</v>
      </c>
      <c r="G104" s="60" t="s">
        <v>114</v>
      </c>
      <c r="H104" s="90" t="str">
        <f t="shared" si="4"/>
        <v>0310038074</v>
      </c>
      <c r="I104" s="60" t="s">
        <v>518</v>
      </c>
      <c r="J104" s="61">
        <v>15200000</v>
      </c>
      <c r="K104" s="53">
        <v>0.1</v>
      </c>
      <c r="L104" s="61">
        <v>1520000</v>
      </c>
      <c r="M104" s="62">
        <v>3</v>
      </c>
      <c r="N104" s="54"/>
      <c r="O104" s="55"/>
    </row>
    <row r="105" spans="2:15" s="36" customFormat="1" ht="21.75" customHeight="1" x14ac:dyDescent="0.2">
      <c r="B105" s="47">
        <f t="shared" si="5"/>
        <v>89</v>
      </c>
      <c r="C105" s="63"/>
      <c r="D105" s="58">
        <f t="shared" si="3"/>
        <v>0</v>
      </c>
      <c r="E105" s="57" t="s">
        <v>511</v>
      </c>
      <c r="F105" s="89">
        <v>42581</v>
      </c>
      <c r="G105" s="60" t="s">
        <v>114</v>
      </c>
      <c r="H105" s="90" t="str">
        <f t="shared" si="4"/>
        <v>0310038074</v>
      </c>
      <c r="I105" s="60" t="s">
        <v>518</v>
      </c>
      <c r="J105" s="61">
        <v>3800000</v>
      </c>
      <c r="K105" s="53">
        <v>0.1</v>
      </c>
      <c r="L105" s="61">
        <v>380000</v>
      </c>
      <c r="M105" s="62">
        <v>3</v>
      </c>
      <c r="N105" s="54"/>
      <c r="O105" s="55"/>
    </row>
    <row r="106" spans="2:15" s="36" customFormat="1" ht="21.75" customHeight="1" x14ac:dyDescent="0.2">
      <c r="B106" s="47">
        <f t="shared" si="5"/>
        <v>90</v>
      </c>
      <c r="C106" s="63"/>
      <c r="D106" s="58" t="str">
        <f t="shared" si="3"/>
        <v/>
      </c>
      <c r="E106" s="57" t="s">
        <v>513</v>
      </c>
      <c r="F106" s="89">
        <v>42513</v>
      </c>
      <c r="G106" s="60" t="s">
        <v>512</v>
      </c>
      <c r="H106" s="90" t="str">
        <f t="shared" si="4"/>
        <v/>
      </c>
      <c r="I106" s="60" t="s">
        <v>519</v>
      </c>
      <c r="J106" s="61">
        <v>100000</v>
      </c>
      <c r="K106" s="53">
        <v>0.1</v>
      </c>
      <c r="L106" s="61">
        <v>10000</v>
      </c>
      <c r="M106" s="62">
        <v>3</v>
      </c>
      <c r="N106" s="54"/>
      <c r="O106" s="55"/>
    </row>
    <row r="107" spans="2:15" s="36" customFormat="1" ht="21.75" customHeight="1" x14ac:dyDescent="0.2">
      <c r="B107" s="47">
        <f t="shared" si="5"/>
        <v>91</v>
      </c>
      <c r="C107" s="63"/>
      <c r="D107" s="58" t="str">
        <f t="shared" si="3"/>
        <v/>
      </c>
      <c r="E107" s="57" t="s">
        <v>513</v>
      </c>
      <c r="F107" s="89">
        <v>42516</v>
      </c>
      <c r="G107" s="60" t="s">
        <v>512</v>
      </c>
      <c r="H107" s="90" t="str">
        <f t="shared" si="4"/>
        <v/>
      </c>
      <c r="I107" s="60" t="s">
        <v>346</v>
      </c>
      <c r="J107" s="61">
        <v>50000</v>
      </c>
      <c r="K107" s="53">
        <v>0.1</v>
      </c>
      <c r="L107" s="61">
        <v>5000</v>
      </c>
      <c r="M107" s="62">
        <v>3</v>
      </c>
      <c r="N107" s="54"/>
      <c r="O107" s="55"/>
    </row>
    <row r="108" spans="2:15" s="36" customFormat="1" ht="21.75" customHeight="1" x14ac:dyDescent="0.2">
      <c r="B108" s="47">
        <f t="shared" si="5"/>
        <v>92</v>
      </c>
      <c r="C108" s="63"/>
      <c r="D108" s="58" t="str">
        <f t="shared" si="3"/>
        <v/>
      </c>
      <c r="E108" s="57" t="s">
        <v>513</v>
      </c>
      <c r="F108" s="89">
        <v>42528</v>
      </c>
      <c r="G108" s="60" t="s">
        <v>512</v>
      </c>
      <c r="H108" s="90" t="str">
        <f t="shared" si="4"/>
        <v/>
      </c>
      <c r="I108" s="60" t="s">
        <v>520</v>
      </c>
      <c r="J108" s="61">
        <v>18000</v>
      </c>
      <c r="K108" s="53">
        <v>0.1</v>
      </c>
      <c r="L108" s="61">
        <v>1800</v>
      </c>
      <c r="M108" s="62">
        <v>3</v>
      </c>
      <c r="N108" s="54"/>
      <c r="O108" s="55"/>
    </row>
    <row r="109" spans="2:15" s="36" customFormat="1" ht="21.75" customHeight="1" x14ac:dyDescent="0.2">
      <c r="B109" s="47">
        <f t="shared" si="5"/>
        <v>93</v>
      </c>
      <c r="C109" s="63"/>
      <c r="D109" s="58" t="str">
        <f t="shared" si="3"/>
        <v/>
      </c>
      <c r="E109" s="57" t="s">
        <v>513</v>
      </c>
      <c r="F109" s="89">
        <v>42608</v>
      </c>
      <c r="G109" s="60" t="s">
        <v>512</v>
      </c>
      <c r="H109" s="90" t="str">
        <f t="shared" si="4"/>
        <v/>
      </c>
      <c r="I109" s="60" t="s">
        <v>346</v>
      </c>
      <c r="J109" s="61">
        <v>50000</v>
      </c>
      <c r="K109" s="53">
        <v>0.1</v>
      </c>
      <c r="L109" s="61">
        <v>5000</v>
      </c>
      <c r="M109" s="62">
        <v>3</v>
      </c>
      <c r="N109" s="54"/>
      <c r="O109" s="55"/>
    </row>
    <row r="110" spans="2:15" s="36" customFormat="1" ht="21.75" customHeight="1" x14ac:dyDescent="0.2">
      <c r="B110" s="47" t="str">
        <f t="shared" si="5"/>
        <v/>
      </c>
      <c r="C110" s="63"/>
      <c r="D110" s="58" t="str">
        <f t="shared" si="3"/>
        <v/>
      </c>
      <c r="E110" s="57" t="s">
        <v>196</v>
      </c>
      <c r="F110" s="89">
        <v>42555</v>
      </c>
      <c r="G110" s="60"/>
      <c r="H110" s="90" t="str">
        <f t="shared" si="4"/>
        <v/>
      </c>
      <c r="I110" s="60" t="s">
        <v>248</v>
      </c>
      <c r="J110" s="61">
        <v>13637</v>
      </c>
      <c r="K110" s="53">
        <v>0.1</v>
      </c>
      <c r="L110" s="61">
        <v>1363</v>
      </c>
      <c r="M110" s="62">
        <v>3</v>
      </c>
      <c r="N110" s="54"/>
      <c r="O110" s="55"/>
    </row>
    <row r="111" spans="2:15" s="36" customFormat="1" ht="21.75" customHeight="1" x14ac:dyDescent="0.2">
      <c r="B111" s="47" t="str">
        <f t="shared" si="5"/>
        <v/>
      </c>
      <c r="C111" s="63"/>
      <c r="D111" s="58" t="str">
        <f t="shared" si="3"/>
        <v/>
      </c>
      <c r="E111" s="57" t="s">
        <v>196</v>
      </c>
      <c r="F111" s="89">
        <v>42556</v>
      </c>
      <c r="G111" s="60"/>
      <c r="H111" s="90" t="str">
        <f t="shared" si="4"/>
        <v/>
      </c>
      <c r="I111" s="60" t="s">
        <v>248</v>
      </c>
      <c r="J111" s="61">
        <v>13637</v>
      </c>
      <c r="K111" s="53">
        <v>0.1</v>
      </c>
      <c r="L111" s="61">
        <v>1363</v>
      </c>
      <c r="M111" s="62">
        <v>3</v>
      </c>
      <c r="N111" s="54"/>
      <c r="O111" s="55"/>
    </row>
    <row r="112" spans="2:15" s="36" customFormat="1" ht="21.75" customHeight="1" x14ac:dyDescent="0.2">
      <c r="B112" s="47" t="str">
        <f t="shared" si="5"/>
        <v/>
      </c>
      <c r="C112" s="63"/>
      <c r="D112" s="58" t="str">
        <f t="shared" si="3"/>
        <v/>
      </c>
      <c r="E112" s="57" t="s">
        <v>196</v>
      </c>
      <c r="F112" s="89">
        <v>42556</v>
      </c>
      <c r="G112" s="60"/>
      <c r="H112" s="90" t="str">
        <f t="shared" si="4"/>
        <v/>
      </c>
      <c r="I112" s="60" t="s">
        <v>85</v>
      </c>
      <c r="J112" s="61">
        <v>13637</v>
      </c>
      <c r="K112" s="53">
        <v>0.1</v>
      </c>
      <c r="L112" s="61">
        <v>1363</v>
      </c>
      <c r="M112" s="62">
        <v>3</v>
      </c>
      <c r="N112" s="54"/>
      <c r="O112" s="55"/>
    </row>
    <row r="113" spans="2:15" s="36" customFormat="1" ht="21.75" customHeight="1" x14ac:dyDescent="0.2">
      <c r="B113" s="47" t="str">
        <f t="shared" si="5"/>
        <v/>
      </c>
      <c r="C113" s="63"/>
      <c r="D113" s="58" t="str">
        <f t="shared" si="3"/>
        <v/>
      </c>
      <c r="E113" s="57" t="s">
        <v>196</v>
      </c>
      <c r="F113" s="89">
        <v>42558</v>
      </c>
      <c r="G113" s="60"/>
      <c r="H113" s="90" t="str">
        <f t="shared" si="4"/>
        <v/>
      </c>
      <c r="I113" s="60" t="s">
        <v>85</v>
      </c>
      <c r="J113" s="61">
        <v>13637</v>
      </c>
      <c r="K113" s="53">
        <v>0.1</v>
      </c>
      <c r="L113" s="61">
        <v>1363</v>
      </c>
      <c r="M113" s="62">
        <v>3</v>
      </c>
      <c r="N113" s="54"/>
      <c r="O113" s="55"/>
    </row>
    <row r="114" spans="2:15" s="36" customFormat="1" ht="21.75" customHeight="1" x14ac:dyDescent="0.2">
      <c r="B114" s="47" t="str">
        <f t="shared" si="5"/>
        <v/>
      </c>
      <c r="C114" s="63"/>
      <c r="D114" s="58" t="str">
        <f t="shared" si="3"/>
        <v/>
      </c>
      <c r="E114" s="57" t="s">
        <v>196</v>
      </c>
      <c r="F114" s="89">
        <v>42563</v>
      </c>
      <c r="G114" s="60"/>
      <c r="H114" s="90" t="str">
        <f t="shared" si="4"/>
        <v/>
      </c>
      <c r="I114" s="60" t="s">
        <v>248</v>
      </c>
      <c r="J114" s="61">
        <v>13637</v>
      </c>
      <c r="K114" s="53">
        <v>0.1</v>
      </c>
      <c r="L114" s="61">
        <v>1363</v>
      </c>
      <c r="M114" s="62">
        <v>3</v>
      </c>
      <c r="N114" s="54"/>
      <c r="O114" s="55"/>
    </row>
    <row r="115" spans="2:15" s="36" customFormat="1" ht="21.75" customHeight="1" x14ac:dyDescent="0.2">
      <c r="B115" s="47" t="str">
        <f t="shared" si="5"/>
        <v/>
      </c>
      <c r="C115" s="63"/>
      <c r="D115" s="58" t="str">
        <f t="shared" si="3"/>
        <v/>
      </c>
      <c r="E115" s="57" t="s">
        <v>196</v>
      </c>
      <c r="F115" s="89">
        <v>42563</v>
      </c>
      <c r="G115" s="60"/>
      <c r="H115" s="90" t="str">
        <f t="shared" si="4"/>
        <v/>
      </c>
      <c r="I115" s="60" t="s">
        <v>85</v>
      </c>
      <c r="J115" s="61">
        <v>13637</v>
      </c>
      <c r="K115" s="53">
        <v>0.1</v>
      </c>
      <c r="L115" s="61">
        <v>1363</v>
      </c>
      <c r="M115" s="62">
        <v>3</v>
      </c>
      <c r="N115" s="54"/>
      <c r="O115" s="55"/>
    </row>
    <row r="116" spans="2:15" s="36" customFormat="1" ht="21.75" customHeight="1" x14ac:dyDescent="0.2">
      <c r="B116" s="47" t="str">
        <f t="shared" si="5"/>
        <v/>
      </c>
      <c r="C116" s="63"/>
      <c r="D116" s="58" t="str">
        <f t="shared" si="3"/>
        <v/>
      </c>
      <c r="E116" s="57" t="s">
        <v>196</v>
      </c>
      <c r="F116" s="89">
        <v>42580</v>
      </c>
      <c r="G116" s="60"/>
      <c r="H116" s="90" t="str">
        <f t="shared" si="4"/>
        <v/>
      </c>
      <c r="I116" s="60" t="s">
        <v>85</v>
      </c>
      <c r="J116" s="61">
        <v>13637</v>
      </c>
      <c r="K116" s="53">
        <v>0.1</v>
      </c>
      <c r="L116" s="61">
        <v>1363</v>
      </c>
      <c r="M116" s="62">
        <v>3</v>
      </c>
      <c r="N116" s="54"/>
      <c r="O116" s="55"/>
    </row>
    <row r="117" spans="2:15" s="36" customFormat="1" ht="21.75" customHeight="1" x14ac:dyDescent="0.2">
      <c r="B117" s="47" t="str">
        <f t="shared" si="5"/>
        <v/>
      </c>
      <c r="C117" s="63"/>
      <c r="D117" s="58" t="str">
        <f t="shared" si="3"/>
        <v/>
      </c>
      <c r="E117" s="57" t="s">
        <v>196</v>
      </c>
      <c r="F117" s="89">
        <v>42583</v>
      </c>
      <c r="G117" s="60"/>
      <c r="H117" s="90" t="str">
        <f t="shared" si="4"/>
        <v/>
      </c>
      <c r="I117" s="60" t="s">
        <v>85</v>
      </c>
      <c r="J117" s="61">
        <v>13637</v>
      </c>
      <c r="K117" s="53">
        <v>0.1</v>
      </c>
      <c r="L117" s="61">
        <v>1363</v>
      </c>
      <c r="M117" s="62">
        <v>3</v>
      </c>
      <c r="N117" s="54"/>
      <c r="O117" s="55"/>
    </row>
    <row r="118" spans="2:15" s="36" customFormat="1" ht="21.75" customHeight="1" x14ac:dyDescent="0.2">
      <c r="B118" s="47" t="str">
        <f t="shared" si="5"/>
        <v/>
      </c>
      <c r="C118" s="63"/>
      <c r="D118" s="58" t="str">
        <f t="shared" si="3"/>
        <v/>
      </c>
      <c r="E118" s="57" t="s">
        <v>196</v>
      </c>
      <c r="F118" s="89">
        <v>42583</v>
      </c>
      <c r="G118" s="60"/>
      <c r="H118" s="90" t="str">
        <f t="shared" si="4"/>
        <v/>
      </c>
      <c r="I118" s="60" t="s">
        <v>248</v>
      </c>
      <c r="J118" s="61">
        <v>13637</v>
      </c>
      <c r="K118" s="53">
        <v>0.1</v>
      </c>
      <c r="L118" s="61">
        <v>1363</v>
      </c>
      <c r="M118" s="62">
        <v>3</v>
      </c>
      <c r="N118" s="54"/>
      <c r="O118" s="55"/>
    </row>
    <row r="119" spans="2:15" s="36" customFormat="1" ht="21.75" customHeight="1" x14ac:dyDescent="0.2">
      <c r="B119" s="47" t="str">
        <f t="shared" si="5"/>
        <v/>
      </c>
      <c r="C119" s="63"/>
      <c r="D119" s="58" t="str">
        <f t="shared" si="3"/>
        <v/>
      </c>
      <c r="E119" s="57" t="s">
        <v>196</v>
      </c>
      <c r="F119" s="89">
        <v>42587</v>
      </c>
      <c r="G119" s="60"/>
      <c r="H119" s="90" t="str">
        <f t="shared" si="4"/>
        <v/>
      </c>
      <c r="I119" s="60" t="s">
        <v>85</v>
      </c>
      <c r="J119" s="61">
        <v>13637</v>
      </c>
      <c r="K119" s="53">
        <v>0.1</v>
      </c>
      <c r="L119" s="61">
        <v>1363</v>
      </c>
      <c r="M119" s="62">
        <v>3</v>
      </c>
      <c r="N119" s="54"/>
      <c r="O119" s="55"/>
    </row>
    <row r="120" spans="2:15" s="36" customFormat="1" ht="21.75" customHeight="1" x14ac:dyDescent="0.2">
      <c r="B120" s="47" t="str">
        <f t="shared" si="5"/>
        <v/>
      </c>
      <c r="C120" s="63"/>
      <c r="D120" s="58" t="str">
        <f t="shared" si="3"/>
        <v/>
      </c>
      <c r="E120" s="57" t="s">
        <v>196</v>
      </c>
      <c r="F120" s="89">
        <v>42587</v>
      </c>
      <c r="G120" s="60"/>
      <c r="H120" s="90" t="str">
        <f t="shared" si="4"/>
        <v/>
      </c>
      <c r="I120" s="60" t="s">
        <v>248</v>
      </c>
      <c r="J120" s="61">
        <v>13637</v>
      </c>
      <c r="K120" s="53">
        <v>0.1</v>
      </c>
      <c r="L120" s="61">
        <v>1363</v>
      </c>
      <c r="M120" s="62">
        <v>3</v>
      </c>
      <c r="N120" s="54"/>
      <c r="O120" s="55"/>
    </row>
    <row r="121" spans="2:15" s="36" customFormat="1" ht="21.75" customHeight="1" x14ac:dyDescent="0.2">
      <c r="B121" s="47" t="str">
        <f t="shared" si="5"/>
        <v/>
      </c>
      <c r="C121" s="63"/>
      <c r="D121" s="58" t="str">
        <f t="shared" si="3"/>
        <v/>
      </c>
      <c r="E121" s="57" t="s">
        <v>196</v>
      </c>
      <c r="F121" s="89">
        <v>42588</v>
      </c>
      <c r="G121" s="60"/>
      <c r="H121" s="90" t="str">
        <f t="shared" si="4"/>
        <v/>
      </c>
      <c r="I121" s="60" t="s">
        <v>85</v>
      </c>
      <c r="J121" s="61">
        <v>9091</v>
      </c>
      <c r="K121" s="53">
        <v>0.1</v>
      </c>
      <c r="L121" s="61">
        <v>909</v>
      </c>
      <c r="M121" s="62">
        <v>3</v>
      </c>
      <c r="N121" s="54"/>
      <c r="O121" s="55"/>
    </row>
    <row r="122" spans="2:15" s="36" customFormat="1" ht="21.75" customHeight="1" x14ac:dyDescent="0.2">
      <c r="B122" s="47" t="str">
        <f t="shared" si="5"/>
        <v/>
      </c>
      <c r="C122" s="63"/>
      <c r="D122" s="58" t="str">
        <f t="shared" si="3"/>
        <v/>
      </c>
      <c r="E122" s="57" t="s">
        <v>196</v>
      </c>
      <c r="F122" s="89">
        <v>42588</v>
      </c>
      <c r="G122" s="60"/>
      <c r="H122" s="90" t="str">
        <f t="shared" si="4"/>
        <v/>
      </c>
      <c r="I122" s="60" t="s">
        <v>248</v>
      </c>
      <c r="J122" s="61">
        <v>13637</v>
      </c>
      <c r="K122" s="53">
        <v>0.1</v>
      </c>
      <c r="L122" s="61">
        <v>1363</v>
      </c>
      <c r="M122" s="62">
        <v>3</v>
      </c>
      <c r="N122" s="54"/>
      <c r="O122" s="55"/>
    </row>
    <row r="123" spans="2:15" s="36" customFormat="1" ht="21.75" customHeight="1" x14ac:dyDescent="0.2">
      <c r="B123" s="47" t="str">
        <f t="shared" ref="B123:B159" si="6">IF(G123&lt;&gt;"",ROW()-16,"")</f>
        <v/>
      </c>
      <c r="C123" s="63"/>
      <c r="D123" s="58" t="str">
        <f t="shared" ref="D123:D159" si="7">IF(ISNA(VLOOKUP(G123,DSMV,3,0)),"",VLOOKUP(G123,DSMV,3,0))</f>
        <v/>
      </c>
      <c r="E123" s="57" t="s">
        <v>196</v>
      </c>
      <c r="F123" s="89">
        <v>42594</v>
      </c>
      <c r="G123" s="60"/>
      <c r="H123" s="90" t="str">
        <f t="shared" si="4"/>
        <v/>
      </c>
      <c r="I123" s="60" t="s">
        <v>85</v>
      </c>
      <c r="J123" s="61">
        <v>13637</v>
      </c>
      <c r="K123" s="53">
        <v>0.1</v>
      </c>
      <c r="L123" s="61">
        <v>1363</v>
      </c>
      <c r="M123" s="62">
        <v>3</v>
      </c>
      <c r="N123" s="54"/>
      <c r="O123" s="55"/>
    </row>
    <row r="124" spans="2:15" s="36" customFormat="1" ht="21.75" customHeight="1" x14ac:dyDescent="0.2">
      <c r="B124" s="47" t="str">
        <f t="shared" si="6"/>
        <v/>
      </c>
      <c r="C124" s="63"/>
      <c r="D124" s="58" t="str">
        <f t="shared" si="7"/>
        <v/>
      </c>
      <c r="E124" s="57" t="s">
        <v>196</v>
      </c>
      <c r="F124" s="89">
        <v>42606</v>
      </c>
      <c r="G124" s="60"/>
      <c r="H124" s="90" t="str">
        <f t="shared" si="4"/>
        <v/>
      </c>
      <c r="I124" s="60" t="s">
        <v>85</v>
      </c>
      <c r="J124" s="61">
        <v>13637</v>
      </c>
      <c r="K124" s="53">
        <v>0.1</v>
      </c>
      <c r="L124" s="61">
        <v>1363</v>
      </c>
      <c r="M124" s="62">
        <v>3</v>
      </c>
      <c r="N124" s="54"/>
      <c r="O124" s="55"/>
    </row>
    <row r="125" spans="2:15" s="36" customFormat="1" ht="21.75" customHeight="1" x14ac:dyDescent="0.2">
      <c r="B125" s="47" t="str">
        <f t="shared" si="6"/>
        <v/>
      </c>
      <c r="C125" s="63"/>
      <c r="D125" s="58" t="str">
        <f t="shared" si="7"/>
        <v/>
      </c>
      <c r="E125" s="57" t="s">
        <v>196</v>
      </c>
      <c r="F125" s="89">
        <v>42625</v>
      </c>
      <c r="G125" s="60"/>
      <c r="H125" s="90" t="str">
        <f t="shared" si="4"/>
        <v/>
      </c>
      <c r="I125" s="60" t="s">
        <v>85</v>
      </c>
      <c r="J125" s="61">
        <v>13637</v>
      </c>
      <c r="K125" s="53">
        <v>0.1</v>
      </c>
      <c r="L125" s="61">
        <v>1363</v>
      </c>
      <c r="M125" s="62">
        <v>3</v>
      </c>
      <c r="N125" s="54"/>
      <c r="O125" s="55"/>
    </row>
    <row r="126" spans="2:15" s="36" customFormat="1" ht="21.75" customHeight="1" x14ac:dyDescent="0.2">
      <c r="B126" s="47" t="str">
        <f t="shared" si="6"/>
        <v/>
      </c>
      <c r="C126" s="63"/>
      <c r="D126" s="58" t="str">
        <f t="shared" si="7"/>
        <v/>
      </c>
      <c r="E126" s="57" t="s">
        <v>196</v>
      </c>
      <c r="F126" s="89">
        <v>42625</v>
      </c>
      <c r="G126" s="60"/>
      <c r="H126" s="90" t="str">
        <f t="shared" si="4"/>
        <v/>
      </c>
      <c r="I126" s="60" t="s">
        <v>248</v>
      </c>
      <c r="J126" s="61">
        <v>13637</v>
      </c>
      <c r="K126" s="53">
        <v>0.1</v>
      </c>
      <c r="L126" s="61">
        <v>1363</v>
      </c>
      <c r="M126" s="62">
        <v>3</v>
      </c>
      <c r="N126" s="54"/>
      <c r="O126" s="55"/>
    </row>
    <row r="127" spans="2:15" s="36" customFormat="1" ht="21.75" customHeight="1" x14ac:dyDescent="0.2">
      <c r="B127" s="47" t="str">
        <f t="shared" si="6"/>
        <v/>
      </c>
      <c r="C127" s="63"/>
      <c r="D127" s="58" t="str">
        <f t="shared" si="7"/>
        <v/>
      </c>
      <c r="E127" s="57" t="s">
        <v>196</v>
      </c>
      <c r="F127" s="89">
        <v>42634</v>
      </c>
      <c r="G127" s="60"/>
      <c r="H127" s="90" t="str">
        <f t="shared" si="4"/>
        <v/>
      </c>
      <c r="I127" s="60" t="s">
        <v>85</v>
      </c>
      <c r="J127" s="61">
        <v>13637</v>
      </c>
      <c r="K127" s="53">
        <v>0.1</v>
      </c>
      <c r="L127" s="61">
        <v>1363</v>
      </c>
      <c r="M127" s="62">
        <v>3</v>
      </c>
      <c r="N127" s="54"/>
      <c r="O127" s="55"/>
    </row>
    <row r="128" spans="2:15" s="36" customFormat="1" ht="21.75" customHeight="1" x14ac:dyDescent="0.2">
      <c r="B128" s="47" t="str">
        <f t="shared" si="6"/>
        <v/>
      </c>
      <c r="C128" s="63"/>
      <c r="D128" s="58" t="str">
        <f t="shared" si="7"/>
        <v/>
      </c>
      <c r="E128" s="57" t="s">
        <v>196</v>
      </c>
      <c r="F128" s="89">
        <v>42634</v>
      </c>
      <c r="G128" s="60"/>
      <c r="H128" s="90" t="str">
        <f t="shared" si="4"/>
        <v/>
      </c>
      <c r="I128" s="60" t="s">
        <v>248</v>
      </c>
      <c r="J128" s="61">
        <v>13637</v>
      </c>
      <c r="K128" s="53">
        <v>0.1</v>
      </c>
      <c r="L128" s="61">
        <v>1363</v>
      </c>
      <c r="M128" s="62">
        <v>3</v>
      </c>
      <c r="N128" s="54"/>
      <c r="O128" s="55"/>
    </row>
    <row r="129" spans="2:15" s="36" customFormat="1" ht="21.75" customHeight="1" x14ac:dyDescent="0.2">
      <c r="B129" s="47" t="str">
        <f t="shared" si="6"/>
        <v/>
      </c>
      <c r="C129" s="63"/>
      <c r="D129" s="58" t="str">
        <f t="shared" si="7"/>
        <v/>
      </c>
      <c r="E129" s="57" t="s">
        <v>196</v>
      </c>
      <c r="F129" s="89">
        <v>42635</v>
      </c>
      <c r="G129" s="60"/>
      <c r="H129" s="90" t="str">
        <f t="shared" si="4"/>
        <v/>
      </c>
      <c r="I129" s="60" t="s">
        <v>85</v>
      </c>
      <c r="J129" s="61">
        <v>9091</v>
      </c>
      <c r="K129" s="53">
        <v>0.1</v>
      </c>
      <c r="L129" s="61">
        <v>909</v>
      </c>
      <c r="M129" s="62">
        <v>3</v>
      </c>
      <c r="N129" s="54"/>
      <c r="O129" s="55"/>
    </row>
    <row r="130" spans="2:15" s="36" customFormat="1" ht="21.75" customHeight="1" x14ac:dyDescent="0.2">
      <c r="B130" s="47" t="str">
        <f t="shared" si="6"/>
        <v/>
      </c>
      <c r="C130" s="63"/>
      <c r="D130" s="58" t="str">
        <f t="shared" si="7"/>
        <v/>
      </c>
      <c r="E130" s="57" t="s">
        <v>196</v>
      </c>
      <c r="F130" s="89">
        <v>42635</v>
      </c>
      <c r="G130" s="60"/>
      <c r="H130" s="90" t="str">
        <f t="shared" si="4"/>
        <v/>
      </c>
      <c r="I130" s="60" t="s">
        <v>248</v>
      </c>
      <c r="J130" s="61">
        <v>13637</v>
      </c>
      <c r="K130" s="53">
        <v>0.1</v>
      </c>
      <c r="L130" s="61">
        <v>1363</v>
      </c>
      <c r="M130" s="62">
        <v>3</v>
      </c>
      <c r="N130" s="54"/>
      <c r="O130" s="55"/>
    </row>
    <row r="131" spans="2:15" s="36" customFormat="1" ht="21.75" customHeight="1" x14ac:dyDescent="0.2">
      <c r="B131" s="47" t="str">
        <f t="shared" si="6"/>
        <v/>
      </c>
      <c r="C131" s="63"/>
      <c r="D131" s="58" t="str">
        <f t="shared" si="7"/>
        <v/>
      </c>
      <c r="E131" s="57" t="s">
        <v>514</v>
      </c>
      <c r="F131" s="89">
        <v>42600</v>
      </c>
      <c r="G131" s="60"/>
      <c r="H131" s="90" t="str">
        <f t="shared" si="4"/>
        <v/>
      </c>
      <c r="I131" s="60" t="s">
        <v>521</v>
      </c>
      <c r="J131" s="61">
        <v>9546</v>
      </c>
      <c r="K131" s="53">
        <v>0.1</v>
      </c>
      <c r="L131" s="61">
        <v>954</v>
      </c>
      <c r="M131" s="62">
        <v>3</v>
      </c>
      <c r="N131" s="54"/>
      <c r="O131" s="55"/>
    </row>
    <row r="132" spans="2:15" s="36" customFormat="1" ht="21.75" customHeight="1" x14ac:dyDescent="0.2">
      <c r="B132" s="47" t="str">
        <f t="shared" si="6"/>
        <v/>
      </c>
      <c r="C132" s="63"/>
      <c r="D132" s="58" t="str">
        <f t="shared" si="7"/>
        <v/>
      </c>
      <c r="E132" s="57" t="s">
        <v>514</v>
      </c>
      <c r="F132" s="89">
        <v>42600</v>
      </c>
      <c r="G132" s="60"/>
      <c r="H132" s="90" t="str">
        <f t="shared" si="4"/>
        <v/>
      </c>
      <c r="I132" s="60" t="s">
        <v>522</v>
      </c>
      <c r="J132" s="61">
        <v>218182</v>
      </c>
      <c r="K132" s="53">
        <v>0.1</v>
      </c>
      <c r="L132" s="61">
        <v>21818</v>
      </c>
      <c r="M132" s="62">
        <v>3</v>
      </c>
      <c r="N132" s="54"/>
      <c r="O132" s="55"/>
    </row>
    <row r="133" spans="2:15" s="36" customFormat="1" ht="21.75" customHeight="1" x14ac:dyDescent="0.2">
      <c r="B133" s="47" t="str">
        <f t="shared" si="6"/>
        <v/>
      </c>
      <c r="C133" s="63"/>
      <c r="D133" s="58" t="str">
        <f t="shared" si="7"/>
        <v/>
      </c>
      <c r="E133" s="57" t="s">
        <v>514</v>
      </c>
      <c r="F133" s="89">
        <v>42606</v>
      </c>
      <c r="G133" s="60"/>
      <c r="H133" s="90" t="str">
        <f t="shared" si="4"/>
        <v/>
      </c>
      <c r="I133" s="60" t="s">
        <v>85</v>
      </c>
      <c r="J133" s="61">
        <v>63637</v>
      </c>
      <c r="K133" s="53">
        <v>0.1</v>
      </c>
      <c r="L133" s="61">
        <v>1363</v>
      </c>
      <c r="M133" s="62">
        <v>3</v>
      </c>
      <c r="N133" s="54"/>
      <c r="O133" s="55"/>
    </row>
    <row r="134" spans="2:15" s="36" customFormat="1" ht="21.75" customHeight="1" x14ac:dyDescent="0.2">
      <c r="B134" s="47" t="str">
        <f t="shared" si="6"/>
        <v/>
      </c>
      <c r="C134" s="63"/>
      <c r="D134" s="58" t="str">
        <f t="shared" si="7"/>
        <v/>
      </c>
      <c r="E134" s="57" t="s">
        <v>514</v>
      </c>
      <c r="F134" s="89">
        <v>42606</v>
      </c>
      <c r="G134" s="60"/>
      <c r="H134" s="90" t="str">
        <f t="shared" si="4"/>
        <v/>
      </c>
      <c r="I134" s="60" t="s">
        <v>522</v>
      </c>
      <c r="J134" s="61">
        <v>9091</v>
      </c>
      <c r="K134" s="53">
        <v>0.1</v>
      </c>
      <c r="L134" s="61">
        <v>909</v>
      </c>
      <c r="M134" s="62">
        <v>3</v>
      </c>
      <c r="N134" s="54"/>
      <c r="O134" s="55"/>
    </row>
    <row r="135" spans="2:15" s="36" customFormat="1" ht="21.75" customHeight="1" x14ac:dyDescent="0.2">
      <c r="B135" s="47" t="str">
        <f t="shared" si="6"/>
        <v/>
      </c>
      <c r="C135" s="63"/>
      <c r="D135" s="58" t="str">
        <f t="shared" si="7"/>
        <v/>
      </c>
      <c r="E135" s="57" t="s">
        <v>514</v>
      </c>
      <c r="F135" s="89">
        <v>42626</v>
      </c>
      <c r="G135" s="60"/>
      <c r="H135" s="90" t="str">
        <f t="shared" si="4"/>
        <v/>
      </c>
      <c r="I135" s="60" t="s">
        <v>85</v>
      </c>
      <c r="J135" s="61">
        <v>68860</v>
      </c>
      <c r="K135" s="53">
        <v>0.1</v>
      </c>
      <c r="L135" s="61">
        <v>6886</v>
      </c>
      <c r="M135" s="62">
        <v>3</v>
      </c>
      <c r="N135" s="54"/>
      <c r="O135" s="55"/>
    </row>
    <row r="136" spans="2:15" s="36" customFormat="1" ht="21.75" customHeight="1" x14ac:dyDescent="0.2">
      <c r="B136" s="47" t="str">
        <f t="shared" si="6"/>
        <v/>
      </c>
      <c r="C136" s="63"/>
      <c r="D136" s="58" t="str">
        <f t="shared" si="7"/>
        <v/>
      </c>
      <c r="E136" s="57" t="s">
        <v>515</v>
      </c>
      <c r="F136" s="89">
        <v>42551</v>
      </c>
      <c r="G136" s="60"/>
      <c r="H136" s="90" t="str">
        <f t="shared" si="4"/>
        <v/>
      </c>
      <c r="I136" s="60" t="s">
        <v>523</v>
      </c>
      <c r="J136" s="61">
        <v>650000</v>
      </c>
      <c r="K136" s="53">
        <v>0.1</v>
      </c>
      <c r="L136" s="61">
        <v>65000</v>
      </c>
      <c r="M136" s="62">
        <v>3</v>
      </c>
      <c r="N136" s="54"/>
      <c r="O136" s="55"/>
    </row>
    <row r="137" spans="2:15" s="36" customFormat="1" ht="21.75" customHeight="1" x14ac:dyDescent="0.2">
      <c r="B137" s="47" t="str">
        <f t="shared" si="6"/>
        <v/>
      </c>
      <c r="C137" s="63"/>
      <c r="D137" s="58" t="str">
        <f t="shared" si="7"/>
        <v/>
      </c>
      <c r="E137" s="57" t="s">
        <v>196</v>
      </c>
      <c r="F137" s="89">
        <v>42646</v>
      </c>
      <c r="G137" s="60"/>
      <c r="H137" s="90" t="str">
        <f t="shared" si="4"/>
        <v/>
      </c>
      <c r="I137" s="60" t="s">
        <v>85</v>
      </c>
      <c r="J137" s="61">
        <v>13636</v>
      </c>
      <c r="K137" s="53">
        <v>0.1</v>
      </c>
      <c r="L137" s="61">
        <v>1364</v>
      </c>
      <c r="M137" s="62">
        <v>4</v>
      </c>
      <c r="N137" s="54"/>
      <c r="O137" s="55"/>
    </row>
    <row r="138" spans="2:15" s="36" customFormat="1" ht="21.75" customHeight="1" x14ac:dyDescent="0.2">
      <c r="B138" s="47" t="str">
        <f t="shared" si="6"/>
        <v/>
      </c>
      <c r="C138" s="63"/>
      <c r="D138" s="58" t="str">
        <f t="shared" si="7"/>
        <v/>
      </c>
      <c r="E138" s="57" t="s">
        <v>196</v>
      </c>
      <c r="F138" s="89">
        <v>42646</v>
      </c>
      <c r="G138" s="60"/>
      <c r="H138" s="90" t="str">
        <f t="shared" si="4"/>
        <v/>
      </c>
      <c r="I138" s="60" t="s">
        <v>85</v>
      </c>
      <c r="J138" s="61">
        <v>13636</v>
      </c>
      <c r="K138" s="53">
        <v>0.1</v>
      </c>
      <c r="L138" s="61">
        <v>1364</v>
      </c>
      <c r="M138" s="62">
        <v>4</v>
      </c>
      <c r="N138" s="54"/>
      <c r="O138" s="55"/>
    </row>
    <row r="139" spans="2:15" s="36" customFormat="1" ht="21.75" customHeight="1" x14ac:dyDescent="0.2">
      <c r="B139" s="47" t="str">
        <f t="shared" si="6"/>
        <v/>
      </c>
      <c r="C139" s="63"/>
      <c r="D139" s="58" t="str">
        <f t="shared" si="7"/>
        <v/>
      </c>
      <c r="E139" s="57" t="s">
        <v>196</v>
      </c>
      <c r="F139" s="89">
        <v>42646</v>
      </c>
      <c r="G139" s="60"/>
      <c r="H139" s="90" t="str">
        <f t="shared" si="4"/>
        <v/>
      </c>
      <c r="I139" s="60" t="s">
        <v>248</v>
      </c>
      <c r="J139" s="61">
        <v>13636</v>
      </c>
      <c r="K139" s="53">
        <v>0.1</v>
      </c>
      <c r="L139" s="61">
        <v>1364</v>
      </c>
      <c r="M139" s="62">
        <v>4</v>
      </c>
      <c r="N139" s="54"/>
      <c r="O139" s="55"/>
    </row>
    <row r="140" spans="2:15" s="36" customFormat="1" ht="21.75" customHeight="1" x14ac:dyDescent="0.2">
      <c r="B140" s="47" t="str">
        <f t="shared" si="6"/>
        <v/>
      </c>
      <c r="C140" s="63"/>
      <c r="D140" s="58" t="str">
        <f t="shared" si="7"/>
        <v/>
      </c>
      <c r="E140" s="57" t="s">
        <v>196</v>
      </c>
      <c r="F140" s="89">
        <v>42646</v>
      </c>
      <c r="G140" s="60"/>
      <c r="H140" s="90" t="str">
        <f t="shared" si="4"/>
        <v/>
      </c>
      <c r="I140" s="60" t="s">
        <v>248</v>
      </c>
      <c r="J140" s="61">
        <v>13636</v>
      </c>
      <c r="K140" s="53">
        <v>0.1</v>
      </c>
      <c r="L140" s="61">
        <v>1364</v>
      </c>
      <c r="M140" s="62">
        <v>4</v>
      </c>
      <c r="N140" s="54"/>
      <c r="O140" s="55"/>
    </row>
    <row r="141" spans="2:15" s="36" customFormat="1" ht="21.75" customHeight="1" x14ac:dyDescent="0.2">
      <c r="B141" s="47" t="str">
        <f t="shared" si="6"/>
        <v/>
      </c>
      <c r="C141" s="63"/>
      <c r="D141" s="58" t="str">
        <f t="shared" si="7"/>
        <v/>
      </c>
      <c r="E141" s="57" t="s">
        <v>196</v>
      </c>
      <c r="F141" s="89">
        <v>42647</v>
      </c>
      <c r="G141" s="60"/>
      <c r="H141" s="90" t="str">
        <f t="shared" si="4"/>
        <v/>
      </c>
      <c r="I141" s="60" t="s">
        <v>248</v>
      </c>
      <c r="J141" s="61">
        <v>13636</v>
      </c>
      <c r="K141" s="53">
        <v>0.1</v>
      </c>
      <c r="L141" s="61">
        <v>1364</v>
      </c>
      <c r="M141" s="62">
        <v>4</v>
      </c>
      <c r="N141" s="54"/>
      <c r="O141" s="55"/>
    </row>
    <row r="142" spans="2:15" s="36" customFormat="1" ht="21.75" customHeight="1" x14ac:dyDescent="0.2">
      <c r="B142" s="47" t="str">
        <f t="shared" si="6"/>
        <v/>
      </c>
      <c r="C142" s="63"/>
      <c r="D142" s="58" t="str">
        <f t="shared" si="7"/>
        <v/>
      </c>
      <c r="E142" s="57" t="s">
        <v>514</v>
      </c>
      <c r="F142" s="89">
        <v>42649</v>
      </c>
      <c r="G142" s="60"/>
      <c r="H142" s="90" t="str">
        <f t="shared" si="4"/>
        <v/>
      </c>
      <c r="I142" s="60" t="s">
        <v>85</v>
      </c>
      <c r="J142" s="61">
        <v>31818</v>
      </c>
      <c r="K142" s="53">
        <v>0.1</v>
      </c>
      <c r="L142" s="61">
        <v>3182</v>
      </c>
      <c r="M142" s="62">
        <v>4</v>
      </c>
      <c r="N142" s="54"/>
      <c r="O142" s="55"/>
    </row>
    <row r="143" spans="2:15" s="36" customFormat="1" ht="21.75" customHeight="1" x14ac:dyDescent="0.2">
      <c r="B143" s="47" t="str">
        <f t="shared" si="6"/>
        <v/>
      </c>
      <c r="C143" s="63"/>
      <c r="D143" s="58" t="str">
        <f t="shared" si="7"/>
        <v/>
      </c>
      <c r="E143" s="57" t="s">
        <v>514</v>
      </c>
      <c r="F143" s="89">
        <v>42651</v>
      </c>
      <c r="G143" s="60"/>
      <c r="H143" s="90" t="str">
        <f t="shared" si="4"/>
        <v/>
      </c>
      <c r="I143" s="60" t="s">
        <v>631</v>
      </c>
      <c r="J143" s="61">
        <v>40000</v>
      </c>
      <c r="K143" s="53">
        <v>0.1</v>
      </c>
      <c r="L143" s="61">
        <v>4000</v>
      </c>
      <c r="M143" s="62">
        <v>4</v>
      </c>
      <c r="N143" s="54"/>
      <c r="O143" s="55"/>
    </row>
    <row r="144" spans="2:15" s="36" customFormat="1" ht="21.75" customHeight="1" x14ac:dyDescent="0.2">
      <c r="B144" s="47" t="str">
        <f t="shared" si="6"/>
        <v/>
      </c>
      <c r="C144" s="63"/>
      <c r="D144" s="58" t="str">
        <f t="shared" si="7"/>
        <v/>
      </c>
      <c r="E144" s="57" t="s">
        <v>514</v>
      </c>
      <c r="F144" s="89">
        <v>42654</v>
      </c>
      <c r="G144" s="60"/>
      <c r="H144" s="90" t="str">
        <f t="shared" si="4"/>
        <v/>
      </c>
      <c r="I144" s="60" t="s">
        <v>85</v>
      </c>
      <c r="J144" s="61">
        <v>15000</v>
      </c>
      <c r="K144" s="53">
        <v>0.1</v>
      </c>
      <c r="L144" s="61">
        <v>1500</v>
      </c>
      <c r="M144" s="62">
        <v>4</v>
      </c>
      <c r="N144" s="54"/>
      <c r="O144" s="55"/>
    </row>
    <row r="145" spans="2:15" s="36" customFormat="1" ht="21.75" customHeight="1" x14ac:dyDescent="0.2">
      <c r="B145" s="47" t="str">
        <f t="shared" si="6"/>
        <v/>
      </c>
      <c r="C145" s="63"/>
      <c r="D145" s="58" t="str">
        <f t="shared" si="7"/>
        <v/>
      </c>
      <c r="E145" s="57" t="s">
        <v>196</v>
      </c>
      <c r="F145" s="89">
        <v>42655</v>
      </c>
      <c r="G145" s="60"/>
      <c r="H145" s="90" t="str">
        <f t="shared" ref="H145:H194" si="8">IF(ISNA(VLOOKUP(G145,DSMV,2,0)),"",VLOOKUP(G145,DSMV,2,0))</f>
        <v/>
      </c>
      <c r="I145" s="60" t="s">
        <v>248</v>
      </c>
      <c r="J145" s="61">
        <v>13636</v>
      </c>
      <c r="K145" s="53">
        <v>0.1</v>
      </c>
      <c r="L145" s="61">
        <v>1364</v>
      </c>
      <c r="M145" s="62">
        <v>4</v>
      </c>
      <c r="N145" s="54"/>
      <c r="O145" s="55"/>
    </row>
    <row r="146" spans="2:15" s="36" customFormat="1" ht="21.75" customHeight="1" x14ac:dyDescent="0.2">
      <c r="B146" s="47" t="str">
        <f t="shared" si="6"/>
        <v/>
      </c>
      <c r="C146" s="63"/>
      <c r="D146" s="58" t="str">
        <f t="shared" si="7"/>
        <v/>
      </c>
      <c r="E146" s="57" t="s">
        <v>196</v>
      </c>
      <c r="F146" s="89">
        <v>42656</v>
      </c>
      <c r="G146" s="60"/>
      <c r="H146" s="90" t="str">
        <f t="shared" si="8"/>
        <v/>
      </c>
      <c r="I146" s="60" t="s">
        <v>85</v>
      </c>
      <c r="J146" s="61">
        <v>9091</v>
      </c>
      <c r="K146" s="53">
        <v>0.1</v>
      </c>
      <c r="L146" s="61">
        <v>909</v>
      </c>
      <c r="M146" s="62">
        <v>4</v>
      </c>
      <c r="N146" s="54"/>
      <c r="O146" s="55"/>
    </row>
    <row r="147" spans="2:15" s="36" customFormat="1" ht="21.75" customHeight="1" x14ac:dyDescent="0.2">
      <c r="B147" s="47" t="str">
        <f t="shared" si="6"/>
        <v/>
      </c>
      <c r="C147" s="63"/>
      <c r="D147" s="58" t="str">
        <f t="shared" si="7"/>
        <v/>
      </c>
      <c r="E147" s="57" t="s">
        <v>196</v>
      </c>
      <c r="F147" s="89">
        <v>42656</v>
      </c>
      <c r="G147" s="60"/>
      <c r="H147" s="90" t="str">
        <f t="shared" si="8"/>
        <v/>
      </c>
      <c r="I147" s="60" t="s">
        <v>85</v>
      </c>
      <c r="J147" s="61">
        <v>18182</v>
      </c>
      <c r="K147" s="53">
        <v>0.1</v>
      </c>
      <c r="L147" s="61">
        <v>1818</v>
      </c>
      <c r="M147" s="62">
        <v>4</v>
      </c>
      <c r="N147" s="54"/>
      <c r="O147" s="55"/>
    </row>
    <row r="148" spans="2:15" s="36" customFormat="1" ht="21.75" customHeight="1" x14ac:dyDescent="0.2">
      <c r="B148" s="47" t="str">
        <f t="shared" si="6"/>
        <v/>
      </c>
      <c r="C148" s="63"/>
      <c r="D148" s="58" t="str">
        <f t="shared" si="7"/>
        <v/>
      </c>
      <c r="E148" s="57" t="s">
        <v>196</v>
      </c>
      <c r="F148" s="89">
        <v>42656</v>
      </c>
      <c r="G148" s="60"/>
      <c r="H148" s="90" t="str">
        <f t="shared" si="8"/>
        <v/>
      </c>
      <c r="I148" s="60" t="s">
        <v>85</v>
      </c>
      <c r="J148" s="61">
        <v>13636</v>
      </c>
      <c r="K148" s="53">
        <v>0.1</v>
      </c>
      <c r="L148" s="61">
        <v>1364</v>
      </c>
      <c r="M148" s="62">
        <v>4</v>
      </c>
      <c r="N148" s="54"/>
      <c r="O148" s="55"/>
    </row>
    <row r="149" spans="2:15" s="36" customFormat="1" ht="21.75" customHeight="1" x14ac:dyDescent="0.2">
      <c r="B149" s="47" t="str">
        <f t="shared" si="6"/>
        <v/>
      </c>
      <c r="C149" s="63"/>
      <c r="D149" s="58" t="str">
        <f t="shared" si="7"/>
        <v/>
      </c>
      <c r="E149" s="57" t="s">
        <v>514</v>
      </c>
      <c r="F149" s="89">
        <v>42660</v>
      </c>
      <c r="G149" s="60"/>
      <c r="H149" s="90" t="str">
        <f t="shared" si="8"/>
        <v/>
      </c>
      <c r="I149" s="60" t="s">
        <v>85</v>
      </c>
      <c r="J149" s="61">
        <v>15000</v>
      </c>
      <c r="K149" s="53">
        <v>0.1</v>
      </c>
      <c r="L149" s="61">
        <v>1500</v>
      </c>
      <c r="M149" s="62">
        <v>4</v>
      </c>
      <c r="N149" s="54"/>
      <c r="O149" s="55"/>
    </row>
    <row r="150" spans="2:15" s="36" customFormat="1" ht="21.75" customHeight="1" x14ac:dyDescent="0.2">
      <c r="B150" s="47" t="str">
        <f t="shared" si="6"/>
        <v/>
      </c>
      <c r="C150" s="63"/>
      <c r="D150" s="58" t="str">
        <f t="shared" si="7"/>
        <v/>
      </c>
      <c r="E150" s="57" t="s">
        <v>514</v>
      </c>
      <c r="F150" s="89">
        <v>42667</v>
      </c>
      <c r="G150" s="60"/>
      <c r="H150" s="90" t="str">
        <f t="shared" si="8"/>
        <v/>
      </c>
      <c r="I150" s="60" t="s">
        <v>632</v>
      </c>
      <c r="J150" s="61">
        <v>25000</v>
      </c>
      <c r="K150" s="53">
        <v>0.1</v>
      </c>
      <c r="L150" s="61">
        <v>2500</v>
      </c>
      <c r="M150" s="62">
        <v>4</v>
      </c>
      <c r="N150" s="54"/>
      <c r="O150" s="55"/>
    </row>
    <row r="151" spans="2:15" s="36" customFormat="1" ht="21.75" customHeight="1" x14ac:dyDescent="0.2">
      <c r="B151" s="47" t="str">
        <f t="shared" si="6"/>
        <v/>
      </c>
      <c r="C151" s="63"/>
      <c r="D151" s="58" t="str">
        <f t="shared" si="7"/>
        <v/>
      </c>
      <c r="E151" s="57" t="s">
        <v>196</v>
      </c>
      <c r="F151" s="89">
        <v>42668</v>
      </c>
      <c r="G151" s="60"/>
      <c r="H151" s="90" t="str">
        <f t="shared" si="8"/>
        <v/>
      </c>
      <c r="I151" s="60" t="s">
        <v>85</v>
      </c>
      <c r="J151" s="61">
        <v>13636</v>
      </c>
      <c r="K151" s="53">
        <v>0.1</v>
      </c>
      <c r="L151" s="61">
        <v>1364</v>
      </c>
      <c r="M151" s="62">
        <v>4</v>
      </c>
      <c r="N151" s="54"/>
      <c r="O151" s="55"/>
    </row>
    <row r="152" spans="2:15" s="36" customFormat="1" ht="21.75" customHeight="1" x14ac:dyDescent="0.2">
      <c r="B152" s="47" t="str">
        <f t="shared" si="6"/>
        <v/>
      </c>
      <c r="C152" s="63"/>
      <c r="D152" s="58" t="str">
        <f t="shared" si="7"/>
        <v/>
      </c>
      <c r="E152" s="57" t="s">
        <v>196</v>
      </c>
      <c r="F152" s="89">
        <v>42668</v>
      </c>
      <c r="G152" s="60"/>
      <c r="H152" s="90" t="str">
        <f t="shared" si="8"/>
        <v/>
      </c>
      <c r="I152" s="60" t="s">
        <v>248</v>
      </c>
      <c r="J152" s="61">
        <v>13636</v>
      </c>
      <c r="K152" s="53">
        <v>0.1</v>
      </c>
      <c r="L152" s="61">
        <v>1364</v>
      </c>
      <c r="M152" s="62">
        <v>4</v>
      </c>
      <c r="N152" s="54"/>
      <c r="O152" s="55"/>
    </row>
    <row r="153" spans="2:15" s="36" customFormat="1" ht="21.75" customHeight="1" x14ac:dyDescent="0.2">
      <c r="B153" s="47" t="str">
        <f t="shared" si="6"/>
        <v/>
      </c>
      <c r="C153" s="63"/>
      <c r="D153" s="58" t="str">
        <f t="shared" si="7"/>
        <v/>
      </c>
      <c r="E153" s="57" t="s">
        <v>196</v>
      </c>
      <c r="F153" s="89">
        <v>42670</v>
      </c>
      <c r="G153" s="60"/>
      <c r="H153" s="90" t="str">
        <f t="shared" si="8"/>
        <v/>
      </c>
      <c r="I153" s="60" t="s">
        <v>85</v>
      </c>
      <c r="J153" s="61">
        <v>13636</v>
      </c>
      <c r="K153" s="53">
        <v>0.1</v>
      </c>
      <c r="L153" s="61">
        <v>1364</v>
      </c>
      <c r="M153" s="62">
        <v>4</v>
      </c>
      <c r="N153" s="54"/>
      <c r="O153" s="55"/>
    </row>
    <row r="154" spans="2:15" s="36" customFormat="1" ht="21.75" customHeight="1" x14ac:dyDescent="0.2">
      <c r="B154" s="47" t="str">
        <f t="shared" si="6"/>
        <v/>
      </c>
      <c r="C154" s="63"/>
      <c r="D154" s="58" t="str">
        <f t="shared" si="7"/>
        <v/>
      </c>
      <c r="E154" s="57" t="s">
        <v>196</v>
      </c>
      <c r="F154" s="89">
        <v>42674</v>
      </c>
      <c r="G154" s="60"/>
      <c r="H154" s="90" t="str">
        <f t="shared" si="8"/>
        <v/>
      </c>
      <c r="I154" s="60" t="s">
        <v>85</v>
      </c>
      <c r="J154" s="61">
        <v>13636</v>
      </c>
      <c r="K154" s="53">
        <v>0.1</v>
      </c>
      <c r="L154" s="61">
        <v>1364</v>
      </c>
      <c r="M154" s="62">
        <v>4</v>
      </c>
      <c r="N154" s="54"/>
      <c r="O154" s="55"/>
    </row>
    <row r="155" spans="2:15" s="36" customFormat="1" ht="21.75" customHeight="1" x14ac:dyDescent="0.2">
      <c r="B155" s="47">
        <f t="shared" si="6"/>
        <v>139</v>
      </c>
      <c r="C155" s="63"/>
      <c r="D155" s="58" t="str">
        <f t="shared" si="7"/>
        <v/>
      </c>
      <c r="E155" s="57" t="s">
        <v>624</v>
      </c>
      <c r="F155" s="89">
        <v>42674</v>
      </c>
      <c r="G155" s="60" t="s">
        <v>628</v>
      </c>
      <c r="H155" s="90" t="str">
        <f t="shared" si="8"/>
        <v/>
      </c>
      <c r="I155" s="60" t="s">
        <v>633</v>
      </c>
      <c r="J155" s="61">
        <v>933000</v>
      </c>
      <c r="K155" s="53">
        <v>0.1</v>
      </c>
      <c r="L155" s="61">
        <v>93300</v>
      </c>
      <c r="M155" s="62">
        <v>4</v>
      </c>
      <c r="N155" s="54"/>
      <c r="O155" s="55"/>
    </row>
    <row r="156" spans="2:15" s="36" customFormat="1" ht="21.75" customHeight="1" x14ac:dyDescent="0.2">
      <c r="B156" s="47" t="str">
        <f t="shared" si="6"/>
        <v/>
      </c>
      <c r="C156" s="63"/>
      <c r="D156" s="58" t="str">
        <f t="shared" si="7"/>
        <v/>
      </c>
      <c r="E156" s="57" t="s">
        <v>514</v>
      </c>
      <c r="F156" s="89">
        <v>42678</v>
      </c>
      <c r="G156" s="60"/>
      <c r="H156" s="90" t="str">
        <f t="shared" si="8"/>
        <v/>
      </c>
      <c r="I156" s="60" t="s">
        <v>634</v>
      </c>
      <c r="J156" s="61">
        <v>50000</v>
      </c>
      <c r="K156" s="53">
        <v>0.1</v>
      </c>
      <c r="L156" s="61">
        <v>1500</v>
      </c>
      <c r="M156" s="62">
        <v>4</v>
      </c>
      <c r="N156" s="54"/>
      <c r="O156" s="55"/>
    </row>
    <row r="157" spans="2:15" s="36" customFormat="1" ht="21.75" customHeight="1" x14ac:dyDescent="0.2">
      <c r="B157" s="47">
        <f t="shared" si="6"/>
        <v>141</v>
      </c>
      <c r="C157" s="63"/>
      <c r="D157" s="58" t="str">
        <f t="shared" si="7"/>
        <v/>
      </c>
      <c r="E157" s="57" t="s">
        <v>625</v>
      </c>
      <c r="F157" s="89">
        <v>42682</v>
      </c>
      <c r="G157" s="60" t="s">
        <v>629</v>
      </c>
      <c r="H157" s="90" t="str">
        <f t="shared" si="8"/>
        <v/>
      </c>
      <c r="I157" s="60" t="s">
        <v>635</v>
      </c>
      <c r="J157" s="61">
        <v>509091</v>
      </c>
      <c r="K157" s="53">
        <v>0.1</v>
      </c>
      <c r="L157" s="61">
        <v>50909</v>
      </c>
      <c r="M157" s="62">
        <v>4</v>
      </c>
      <c r="N157" s="54"/>
      <c r="O157" s="55"/>
    </row>
    <row r="158" spans="2:15" s="36" customFormat="1" ht="21.75" customHeight="1" x14ac:dyDescent="0.2">
      <c r="B158" s="47">
        <f t="shared" si="6"/>
        <v>142</v>
      </c>
      <c r="C158" s="63"/>
      <c r="D158" s="58" t="str">
        <f t="shared" si="7"/>
        <v/>
      </c>
      <c r="E158" s="57" t="s">
        <v>626</v>
      </c>
      <c r="F158" s="89">
        <v>42682</v>
      </c>
      <c r="G158" s="60" t="s">
        <v>629</v>
      </c>
      <c r="H158" s="90" t="str">
        <f t="shared" si="8"/>
        <v/>
      </c>
      <c r="I158" s="60" t="s">
        <v>636</v>
      </c>
      <c r="J158" s="61">
        <v>254545</v>
      </c>
      <c r="K158" s="53">
        <v>0.1</v>
      </c>
      <c r="L158" s="61">
        <v>25455</v>
      </c>
      <c r="M158" s="62">
        <v>4</v>
      </c>
      <c r="N158" s="54"/>
      <c r="O158" s="55"/>
    </row>
    <row r="159" spans="2:15" s="36" customFormat="1" ht="21.75" customHeight="1" x14ac:dyDescent="0.2">
      <c r="B159" s="47" t="str">
        <f t="shared" si="6"/>
        <v/>
      </c>
      <c r="C159" s="63"/>
      <c r="D159" s="58" t="str">
        <f t="shared" si="7"/>
        <v/>
      </c>
      <c r="E159" s="57" t="s">
        <v>514</v>
      </c>
      <c r="F159" s="89">
        <v>42684</v>
      </c>
      <c r="G159" s="60"/>
      <c r="H159" s="90" t="str">
        <f t="shared" si="8"/>
        <v/>
      </c>
      <c r="I159" s="60" t="s">
        <v>85</v>
      </c>
      <c r="J159" s="61">
        <v>20000</v>
      </c>
      <c r="K159" s="53">
        <v>0.1</v>
      </c>
      <c r="L159" s="61">
        <v>2000</v>
      </c>
      <c r="M159" s="62">
        <v>4</v>
      </c>
      <c r="N159" s="54"/>
      <c r="O159" s="55"/>
    </row>
    <row r="160" spans="2:15" s="36" customFormat="1" ht="21.75" customHeight="1" x14ac:dyDescent="0.2">
      <c r="B160" s="47" t="str">
        <f t="shared" ref="B160:B194" si="9">IF(G160&lt;&gt;"",ROW()-16,"")</f>
        <v/>
      </c>
      <c r="C160" s="63"/>
      <c r="D160" s="58" t="str">
        <f t="shared" si="3"/>
        <v/>
      </c>
      <c r="E160" s="57" t="s">
        <v>514</v>
      </c>
      <c r="F160" s="89">
        <v>42689</v>
      </c>
      <c r="G160" s="60"/>
      <c r="H160" s="90" t="str">
        <f t="shared" si="8"/>
        <v/>
      </c>
      <c r="I160" s="60" t="s">
        <v>85</v>
      </c>
      <c r="J160" s="61">
        <v>47000</v>
      </c>
      <c r="K160" s="53">
        <v>0.1</v>
      </c>
      <c r="L160" s="61">
        <v>4700</v>
      </c>
      <c r="M160" s="62">
        <v>4</v>
      </c>
      <c r="N160" s="54"/>
      <c r="O160" s="55"/>
    </row>
    <row r="161" spans="2:15" s="36" customFormat="1" ht="21.75" customHeight="1" x14ac:dyDescent="0.2">
      <c r="B161" s="47" t="str">
        <f t="shared" ref="B161:B183" si="10">IF(G161&lt;&gt;"",ROW()-16,"")</f>
        <v/>
      </c>
      <c r="C161" s="63"/>
      <c r="D161" s="58" t="str">
        <f t="shared" ref="D161:D194" si="11">IF(ISNA(VLOOKUP(G161,DSMV,3,0)),"",VLOOKUP(G161,DSMV,3,0))</f>
        <v/>
      </c>
      <c r="E161" s="57" t="s">
        <v>514</v>
      </c>
      <c r="F161" s="89">
        <v>42690</v>
      </c>
      <c r="G161" s="60"/>
      <c r="H161" s="90" t="str">
        <f t="shared" si="8"/>
        <v/>
      </c>
      <c r="I161" s="60" t="s">
        <v>631</v>
      </c>
      <c r="J161" s="61">
        <v>40000</v>
      </c>
      <c r="K161" s="53">
        <v>0.1</v>
      </c>
      <c r="L161" s="61">
        <v>4000</v>
      </c>
      <c r="M161" s="62">
        <v>4</v>
      </c>
      <c r="N161" s="54"/>
      <c r="O161" s="55"/>
    </row>
    <row r="162" spans="2:15" s="36" customFormat="1" ht="21.75" customHeight="1" x14ac:dyDescent="0.2">
      <c r="B162" s="47" t="str">
        <f t="shared" si="10"/>
        <v/>
      </c>
      <c r="C162" s="63"/>
      <c r="D162" s="58" t="str">
        <f t="shared" si="11"/>
        <v/>
      </c>
      <c r="E162" s="57" t="s">
        <v>196</v>
      </c>
      <c r="F162" s="89">
        <v>42693</v>
      </c>
      <c r="G162" s="60"/>
      <c r="H162" s="90" t="str">
        <f t="shared" si="8"/>
        <v/>
      </c>
      <c r="I162" s="60" t="s">
        <v>248</v>
      </c>
      <c r="J162" s="61">
        <v>13636</v>
      </c>
      <c r="K162" s="53">
        <v>0.1</v>
      </c>
      <c r="L162" s="61">
        <v>1364</v>
      </c>
      <c r="M162" s="62">
        <v>4</v>
      </c>
      <c r="N162" s="54"/>
      <c r="O162" s="55"/>
    </row>
    <row r="163" spans="2:15" s="36" customFormat="1" ht="21.75" customHeight="1" x14ac:dyDescent="0.2">
      <c r="B163" s="47" t="str">
        <f t="shared" si="10"/>
        <v/>
      </c>
      <c r="C163" s="63"/>
      <c r="D163" s="58" t="str">
        <f t="shared" si="11"/>
        <v/>
      </c>
      <c r="E163" s="57" t="s">
        <v>196</v>
      </c>
      <c r="F163" s="89">
        <v>42695</v>
      </c>
      <c r="G163" s="60"/>
      <c r="H163" s="90" t="str">
        <f t="shared" si="8"/>
        <v/>
      </c>
      <c r="I163" s="60" t="s">
        <v>85</v>
      </c>
      <c r="J163" s="61">
        <v>13636</v>
      </c>
      <c r="K163" s="53">
        <v>0.1</v>
      </c>
      <c r="L163" s="61">
        <v>1364</v>
      </c>
      <c r="M163" s="62">
        <v>4</v>
      </c>
      <c r="N163" s="54"/>
      <c r="O163" s="55"/>
    </row>
    <row r="164" spans="2:15" s="36" customFormat="1" ht="21.75" customHeight="1" x14ac:dyDescent="0.2">
      <c r="B164" s="47" t="str">
        <f t="shared" si="10"/>
        <v/>
      </c>
      <c r="C164" s="63"/>
      <c r="D164" s="58" t="str">
        <f t="shared" si="11"/>
        <v/>
      </c>
      <c r="E164" s="57" t="s">
        <v>196</v>
      </c>
      <c r="F164" s="89">
        <v>42699</v>
      </c>
      <c r="G164" s="60"/>
      <c r="H164" s="90" t="str">
        <f t="shared" si="8"/>
        <v/>
      </c>
      <c r="I164" s="60" t="s">
        <v>85</v>
      </c>
      <c r="J164" s="61">
        <v>13636</v>
      </c>
      <c r="K164" s="53">
        <v>0.1</v>
      </c>
      <c r="L164" s="61">
        <v>1364</v>
      </c>
      <c r="M164" s="62">
        <v>4</v>
      </c>
      <c r="N164" s="54"/>
      <c r="O164" s="55"/>
    </row>
    <row r="165" spans="2:15" s="36" customFormat="1" ht="21.75" customHeight="1" x14ac:dyDescent="0.2">
      <c r="B165" s="47" t="str">
        <f t="shared" si="10"/>
        <v/>
      </c>
      <c r="C165" s="63"/>
      <c r="D165" s="58" t="str">
        <f t="shared" si="11"/>
        <v/>
      </c>
      <c r="E165" s="57" t="s">
        <v>196</v>
      </c>
      <c r="F165" s="89">
        <v>42699</v>
      </c>
      <c r="G165" s="60"/>
      <c r="H165" s="90" t="str">
        <f t="shared" si="8"/>
        <v/>
      </c>
      <c r="I165" s="60" t="s">
        <v>85</v>
      </c>
      <c r="J165" s="61">
        <v>13636</v>
      </c>
      <c r="K165" s="53">
        <v>0.1</v>
      </c>
      <c r="L165" s="61">
        <v>1364</v>
      </c>
      <c r="M165" s="62">
        <v>4</v>
      </c>
      <c r="N165" s="54"/>
      <c r="O165" s="55"/>
    </row>
    <row r="166" spans="2:15" s="36" customFormat="1" ht="21.75" customHeight="1" x14ac:dyDescent="0.2">
      <c r="B166" s="47">
        <f t="shared" si="10"/>
        <v>150</v>
      </c>
      <c r="C166" s="63"/>
      <c r="D166" s="58" t="str">
        <f t="shared" si="11"/>
        <v/>
      </c>
      <c r="E166" s="57" t="s">
        <v>627</v>
      </c>
      <c r="F166" s="89">
        <v>42700</v>
      </c>
      <c r="G166" s="60" t="s">
        <v>630</v>
      </c>
      <c r="H166" s="90" t="str">
        <f t="shared" si="8"/>
        <v/>
      </c>
      <c r="I166" s="60" t="s">
        <v>637</v>
      </c>
      <c r="J166" s="61">
        <v>1135200</v>
      </c>
      <c r="K166" s="53">
        <v>0.1</v>
      </c>
      <c r="L166" s="61">
        <v>113520</v>
      </c>
      <c r="M166" s="62">
        <v>4</v>
      </c>
      <c r="N166" s="54"/>
      <c r="O166" s="55"/>
    </row>
    <row r="167" spans="2:15" s="36" customFormat="1" ht="21.75" customHeight="1" x14ac:dyDescent="0.2">
      <c r="B167" s="47" t="str">
        <f t="shared" si="10"/>
        <v/>
      </c>
      <c r="C167" s="63"/>
      <c r="D167" s="58" t="str">
        <f t="shared" si="11"/>
        <v/>
      </c>
      <c r="E167" s="57" t="s">
        <v>196</v>
      </c>
      <c r="F167" s="89">
        <v>42703</v>
      </c>
      <c r="G167" s="60"/>
      <c r="H167" s="90" t="str">
        <f t="shared" si="8"/>
        <v/>
      </c>
      <c r="I167" s="60" t="s">
        <v>85</v>
      </c>
      <c r="J167" s="61">
        <v>13636</v>
      </c>
      <c r="K167" s="53">
        <v>0.1</v>
      </c>
      <c r="L167" s="61">
        <v>1364</v>
      </c>
      <c r="M167" s="62">
        <v>4</v>
      </c>
      <c r="N167" s="54"/>
      <c r="O167" s="55"/>
    </row>
    <row r="168" spans="2:15" s="36" customFormat="1" ht="21.75" customHeight="1" x14ac:dyDescent="0.2">
      <c r="B168" s="47" t="str">
        <f t="shared" si="10"/>
        <v/>
      </c>
      <c r="C168" s="63"/>
      <c r="D168" s="58" t="str">
        <f t="shared" si="11"/>
        <v/>
      </c>
      <c r="E168" s="57" t="s">
        <v>196</v>
      </c>
      <c r="F168" s="89">
        <v>42703</v>
      </c>
      <c r="G168" s="60"/>
      <c r="H168" s="90" t="str">
        <f t="shared" si="8"/>
        <v/>
      </c>
      <c r="I168" s="60" t="s">
        <v>248</v>
      </c>
      <c r="J168" s="61">
        <v>13636</v>
      </c>
      <c r="K168" s="53">
        <v>0.1</v>
      </c>
      <c r="L168" s="61">
        <v>1364</v>
      </c>
      <c r="M168" s="62">
        <v>4</v>
      </c>
      <c r="N168" s="54"/>
      <c r="O168" s="55"/>
    </row>
    <row r="169" spans="2:15" s="36" customFormat="1" ht="21.75" customHeight="1" x14ac:dyDescent="0.2">
      <c r="B169" s="47" t="str">
        <f t="shared" si="10"/>
        <v/>
      </c>
      <c r="C169" s="63"/>
      <c r="D169" s="58" t="str">
        <f t="shared" si="11"/>
        <v/>
      </c>
      <c r="E169" s="57" t="s">
        <v>514</v>
      </c>
      <c r="F169" s="89">
        <v>42704</v>
      </c>
      <c r="G169" s="60"/>
      <c r="H169" s="90" t="str">
        <f t="shared" si="8"/>
        <v/>
      </c>
      <c r="I169" s="60" t="s">
        <v>85</v>
      </c>
      <c r="J169" s="61">
        <v>20000</v>
      </c>
      <c r="K169" s="53">
        <v>0.1</v>
      </c>
      <c r="L169" s="61">
        <v>2000</v>
      </c>
      <c r="M169" s="62">
        <v>4</v>
      </c>
      <c r="N169" s="54"/>
      <c r="O169" s="55"/>
    </row>
    <row r="170" spans="2:15" s="36" customFormat="1" ht="21.75" customHeight="1" x14ac:dyDescent="0.2">
      <c r="B170" s="47" t="str">
        <f t="shared" si="10"/>
        <v/>
      </c>
      <c r="C170" s="63"/>
      <c r="D170" s="58" t="str">
        <f t="shared" si="11"/>
        <v/>
      </c>
      <c r="E170" s="57" t="s">
        <v>514</v>
      </c>
      <c r="F170" s="89">
        <v>42705</v>
      </c>
      <c r="G170" s="60"/>
      <c r="H170" s="90" t="str">
        <f t="shared" si="8"/>
        <v/>
      </c>
      <c r="I170" s="60" t="s">
        <v>85</v>
      </c>
      <c r="J170" s="61">
        <v>20000</v>
      </c>
      <c r="K170" s="53">
        <v>0.1</v>
      </c>
      <c r="L170" s="61">
        <v>2000</v>
      </c>
      <c r="M170" s="62">
        <v>4</v>
      </c>
      <c r="N170" s="54"/>
      <c r="O170" s="55"/>
    </row>
    <row r="171" spans="2:15" s="36" customFormat="1" ht="21.75" customHeight="1" x14ac:dyDescent="0.2">
      <c r="B171" s="47" t="str">
        <f t="shared" ref="B171:B181" si="12">IF(G171&lt;&gt;"",ROW()-16,"")</f>
        <v/>
      </c>
      <c r="C171" s="63"/>
      <c r="D171" s="58" t="str">
        <f t="shared" ref="D171:D181" si="13">IF(ISNA(VLOOKUP(G171,DSMV,3,0)),"",VLOOKUP(G171,DSMV,3,0))</f>
        <v/>
      </c>
      <c r="E171" s="57" t="s">
        <v>514</v>
      </c>
      <c r="F171" s="89">
        <v>42705</v>
      </c>
      <c r="G171" s="60"/>
      <c r="H171" s="90" t="str">
        <f t="shared" si="8"/>
        <v/>
      </c>
      <c r="I171" s="60" t="s">
        <v>85</v>
      </c>
      <c r="J171" s="61">
        <v>20000</v>
      </c>
      <c r="K171" s="53">
        <v>0.1</v>
      </c>
      <c r="L171" s="61">
        <v>2000</v>
      </c>
      <c r="M171" s="62">
        <v>4</v>
      </c>
      <c r="N171" s="54"/>
      <c r="O171" s="55"/>
    </row>
    <row r="172" spans="2:15" s="36" customFormat="1" ht="21.75" customHeight="1" x14ac:dyDescent="0.2">
      <c r="B172" s="47" t="str">
        <f t="shared" si="12"/>
        <v/>
      </c>
      <c r="C172" s="63"/>
      <c r="D172" s="58" t="str">
        <f t="shared" si="13"/>
        <v/>
      </c>
      <c r="E172" s="57" t="s">
        <v>514</v>
      </c>
      <c r="F172" s="89">
        <v>42709</v>
      </c>
      <c r="G172" s="60"/>
      <c r="H172" s="90" t="str">
        <f t="shared" si="8"/>
        <v/>
      </c>
      <c r="I172" s="60" t="s">
        <v>638</v>
      </c>
      <c r="J172" s="61">
        <v>18182</v>
      </c>
      <c r="K172" s="53">
        <v>0.1</v>
      </c>
      <c r="L172" s="61">
        <v>1818</v>
      </c>
      <c r="M172" s="62">
        <v>4</v>
      </c>
      <c r="N172" s="54"/>
      <c r="O172" s="55"/>
    </row>
    <row r="173" spans="2:15" s="36" customFormat="1" ht="21.75" customHeight="1" x14ac:dyDescent="0.2">
      <c r="B173" s="47" t="str">
        <f t="shared" si="12"/>
        <v/>
      </c>
      <c r="C173" s="63"/>
      <c r="D173" s="58" t="str">
        <f t="shared" si="13"/>
        <v/>
      </c>
      <c r="E173" s="57" t="s">
        <v>514</v>
      </c>
      <c r="F173" s="89">
        <v>42713</v>
      </c>
      <c r="G173" s="60"/>
      <c r="H173" s="90" t="str">
        <f t="shared" si="8"/>
        <v/>
      </c>
      <c r="I173" s="60" t="s">
        <v>85</v>
      </c>
      <c r="J173" s="61">
        <v>15000</v>
      </c>
      <c r="K173" s="53">
        <v>0.1</v>
      </c>
      <c r="L173" s="61">
        <v>1500</v>
      </c>
      <c r="M173" s="62">
        <v>4</v>
      </c>
      <c r="N173" s="54"/>
      <c r="O173" s="55"/>
    </row>
    <row r="174" spans="2:15" s="36" customFormat="1" ht="21.75" customHeight="1" x14ac:dyDescent="0.2">
      <c r="B174" s="47" t="str">
        <f t="shared" si="12"/>
        <v/>
      </c>
      <c r="C174" s="63"/>
      <c r="D174" s="58" t="str">
        <f t="shared" si="13"/>
        <v/>
      </c>
      <c r="E174" s="57" t="s">
        <v>514</v>
      </c>
      <c r="F174" s="89">
        <v>42713</v>
      </c>
      <c r="G174" s="60"/>
      <c r="H174" s="90" t="str">
        <f t="shared" si="8"/>
        <v/>
      </c>
      <c r="I174" s="60" t="s">
        <v>85</v>
      </c>
      <c r="J174" s="61">
        <v>15000</v>
      </c>
      <c r="K174" s="53">
        <v>0.1</v>
      </c>
      <c r="L174" s="61">
        <v>1500</v>
      </c>
      <c r="M174" s="62">
        <v>4</v>
      </c>
      <c r="N174" s="54"/>
      <c r="O174" s="55"/>
    </row>
    <row r="175" spans="2:15" s="36" customFormat="1" ht="21.75" customHeight="1" x14ac:dyDescent="0.2">
      <c r="B175" s="47" t="str">
        <f t="shared" si="12"/>
        <v/>
      </c>
      <c r="C175" s="63"/>
      <c r="D175" s="58" t="str">
        <f t="shared" si="13"/>
        <v/>
      </c>
      <c r="E175" s="57" t="s">
        <v>514</v>
      </c>
      <c r="F175" s="89">
        <v>42717</v>
      </c>
      <c r="G175" s="60"/>
      <c r="H175" s="90" t="str">
        <f t="shared" si="8"/>
        <v/>
      </c>
      <c r="I175" s="60" t="s">
        <v>85</v>
      </c>
      <c r="J175" s="61">
        <v>15000</v>
      </c>
      <c r="K175" s="53">
        <v>0.1</v>
      </c>
      <c r="L175" s="61">
        <v>1500</v>
      </c>
      <c r="M175" s="62">
        <v>4</v>
      </c>
      <c r="N175" s="54"/>
      <c r="O175" s="55"/>
    </row>
    <row r="176" spans="2:15" s="36" customFormat="1" ht="21.75" customHeight="1" x14ac:dyDescent="0.2">
      <c r="B176" s="47" t="str">
        <f t="shared" si="12"/>
        <v/>
      </c>
      <c r="C176" s="63"/>
      <c r="D176" s="58" t="str">
        <f t="shared" si="13"/>
        <v/>
      </c>
      <c r="E176" s="57" t="s">
        <v>514</v>
      </c>
      <c r="F176" s="89">
        <v>42718</v>
      </c>
      <c r="G176" s="60"/>
      <c r="H176" s="90" t="str">
        <f t="shared" si="8"/>
        <v/>
      </c>
      <c r="I176" s="60" t="s">
        <v>85</v>
      </c>
      <c r="J176" s="61">
        <v>15000</v>
      </c>
      <c r="K176" s="53">
        <v>0.1</v>
      </c>
      <c r="L176" s="61">
        <v>1500</v>
      </c>
      <c r="M176" s="62">
        <v>4</v>
      </c>
      <c r="N176" s="54"/>
      <c r="O176" s="55"/>
    </row>
    <row r="177" spans="2:15" s="36" customFormat="1" ht="21.75" customHeight="1" x14ac:dyDescent="0.2">
      <c r="B177" s="47" t="str">
        <f t="shared" si="12"/>
        <v/>
      </c>
      <c r="C177" s="63"/>
      <c r="D177" s="58" t="str">
        <f t="shared" si="13"/>
        <v/>
      </c>
      <c r="E177" s="57" t="s">
        <v>514</v>
      </c>
      <c r="F177" s="89">
        <v>42726</v>
      </c>
      <c r="G177" s="60"/>
      <c r="H177" s="90" t="str">
        <f t="shared" si="8"/>
        <v/>
      </c>
      <c r="I177" s="60" t="s">
        <v>631</v>
      </c>
      <c r="J177" s="61">
        <v>40000</v>
      </c>
      <c r="K177" s="53">
        <v>0.1</v>
      </c>
      <c r="L177" s="61">
        <v>4000</v>
      </c>
      <c r="M177" s="62">
        <v>4</v>
      </c>
      <c r="N177" s="54"/>
      <c r="O177" s="55"/>
    </row>
    <row r="178" spans="2:15" s="36" customFormat="1" ht="21.75" customHeight="1" x14ac:dyDescent="0.2">
      <c r="B178" s="47" t="str">
        <f t="shared" si="12"/>
        <v/>
      </c>
      <c r="C178" s="63"/>
      <c r="D178" s="58" t="str">
        <f t="shared" si="13"/>
        <v/>
      </c>
      <c r="E178" s="57" t="s">
        <v>514</v>
      </c>
      <c r="F178" s="89">
        <v>42731</v>
      </c>
      <c r="G178" s="60"/>
      <c r="H178" s="90" t="str">
        <f t="shared" si="8"/>
        <v/>
      </c>
      <c r="I178" s="60" t="s">
        <v>85</v>
      </c>
      <c r="J178" s="61">
        <v>15000</v>
      </c>
      <c r="K178" s="53">
        <v>0.1</v>
      </c>
      <c r="L178" s="61">
        <v>1500</v>
      </c>
      <c r="M178" s="62">
        <v>4</v>
      </c>
      <c r="N178" s="54"/>
      <c r="O178" s="55"/>
    </row>
    <row r="179" spans="2:15" s="36" customFormat="1" ht="21.75" customHeight="1" x14ac:dyDescent="0.2">
      <c r="B179" s="47" t="str">
        <f t="shared" si="12"/>
        <v/>
      </c>
      <c r="C179" s="63"/>
      <c r="D179" s="58" t="str">
        <f t="shared" si="13"/>
        <v/>
      </c>
      <c r="E179" s="57" t="s">
        <v>514</v>
      </c>
      <c r="F179" s="89">
        <v>42731</v>
      </c>
      <c r="G179" s="60"/>
      <c r="H179" s="90" t="str">
        <f t="shared" si="8"/>
        <v/>
      </c>
      <c r="I179" s="60" t="s">
        <v>85</v>
      </c>
      <c r="J179" s="61">
        <v>15000</v>
      </c>
      <c r="K179" s="53">
        <v>0.1</v>
      </c>
      <c r="L179" s="61">
        <v>1500</v>
      </c>
      <c r="M179" s="62">
        <v>4</v>
      </c>
      <c r="N179" s="54"/>
      <c r="O179" s="55"/>
    </row>
    <row r="180" spans="2:15" s="36" customFormat="1" ht="21.75" customHeight="1" x14ac:dyDescent="0.2">
      <c r="B180" s="47" t="str">
        <f t="shared" si="12"/>
        <v/>
      </c>
      <c r="C180" s="63"/>
      <c r="D180" s="58" t="str">
        <f t="shared" si="13"/>
        <v/>
      </c>
      <c r="E180" s="57" t="s">
        <v>514</v>
      </c>
      <c r="F180" s="89">
        <v>42731</v>
      </c>
      <c r="G180" s="60"/>
      <c r="H180" s="90" t="str">
        <f t="shared" si="8"/>
        <v/>
      </c>
      <c r="I180" s="60" t="s">
        <v>85</v>
      </c>
      <c r="J180" s="61">
        <v>15000</v>
      </c>
      <c r="K180" s="53">
        <v>0.1</v>
      </c>
      <c r="L180" s="61">
        <v>1500</v>
      </c>
      <c r="M180" s="62">
        <v>4</v>
      </c>
      <c r="N180" s="54"/>
      <c r="O180" s="55"/>
    </row>
    <row r="181" spans="2:15" s="36" customFormat="1" ht="21.75" customHeight="1" x14ac:dyDescent="0.2">
      <c r="B181" s="47" t="str">
        <f t="shared" si="12"/>
        <v/>
      </c>
      <c r="C181" s="63"/>
      <c r="D181" s="58" t="str">
        <f t="shared" si="13"/>
        <v/>
      </c>
      <c r="E181" s="57" t="s">
        <v>514</v>
      </c>
      <c r="F181" s="89">
        <v>42731</v>
      </c>
      <c r="G181" s="60"/>
      <c r="H181" s="90" t="str">
        <f t="shared" si="8"/>
        <v/>
      </c>
      <c r="I181" s="60" t="s">
        <v>85</v>
      </c>
      <c r="J181" s="61">
        <v>20000</v>
      </c>
      <c r="K181" s="53">
        <v>0.1</v>
      </c>
      <c r="L181" s="61">
        <v>2000</v>
      </c>
      <c r="M181" s="62">
        <v>4</v>
      </c>
      <c r="N181" s="54"/>
      <c r="O181" s="55"/>
    </row>
    <row r="182" spans="2:15" s="36" customFormat="1" ht="21.75" customHeight="1" x14ac:dyDescent="0.2">
      <c r="B182" s="47" t="str">
        <f t="shared" si="10"/>
        <v/>
      </c>
      <c r="C182" s="63"/>
      <c r="D182" s="58" t="str">
        <f t="shared" si="11"/>
        <v/>
      </c>
      <c r="E182" s="57" t="s">
        <v>514</v>
      </c>
      <c r="F182" s="89">
        <v>42731</v>
      </c>
      <c r="G182" s="60"/>
      <c r="H182" s="90" t="str">
        <f t="shared" si="8"/>
        <v/>
      </c>
      <c r="I182" s="60" t="s">
        <v>85</v>
      </c>
      <c r="J182" s="61">
        <v>20000</v>
      </c>
      <c r="K182" s="53">
        <v>0.1</v>
      </c>
      <c r="L182" s="61">
        <v>2000</v>
      </c>
      <c r="M182" s="62">
        <v>4</v>
      </c>
      <c r="N182" s="54"/>
      <c r="O182" s="55"/>
    </row>
    <row r="183" spans="2:15" s="36" customFormat="1" ht="21.75" customHeight="1" x14ac:dyDescent="0.2">
      <c r="B183" s="47">
        <f t="shared" si="10"/>
        <v>167</v>
      </c>
      <c r="C183" s="63"/>
      <c r="D183" s="58">
        <f t="shared" si="11"/>
        <v>0</v>
      </c>
      <c r="E183" s="57" t="s">
        <v>642</v>
      </c>
      <c r="F183" s="89">
        <v>42628</v>
      </c>
      <c r="G183" s="60" t="s">
        <v>92</v>
      </c>
      <c r="H183" s="90" t="str">
        <f t="shared" si="8"/>
        <v>3600772839</v>
      </c>
      <c r="I183" s="60" t="s">
        <v>639</v>
      </c>
      <c r="J183" s="61">
        <v>92662900</v>
      </c>
      <c r="K183" s="53">
        <v>0.1</v>
      </c>
      <c r="L183" s="61">
        <v>9266290</v>
      </c>
      <c r="M183" s="62">
        <v>4</v>
      </c>
      <c r="N183" s="54"/>
      <c r="O183" s="55"/>
    </row>
    <row r="184" spans="2:15" s="36" customFormat="1" ht="21.75" customHeight="1" x14ac:dyDescent="0.2">
      <c r="B184" s="47">
        <f t="shared" si="9"/>
        <v>168</v>
      </c>
      <c r="C184" s="63"/>
      <c r="D184" s="58">
        <f t="shared" si="11"/>
        <v>0</v>
      </c>
      <c r="E184" s="57" t="s">
        <v>643</v>
      </c>
      <c r="F184" s="89">
        <v>42637</v>
      </c>
      <c r="G184" s="60" t="s">
        <v>92</v>
      </c>
      <c r="H184" s="90" t="str">
        <f t="shared" si="8"/>
        <v>3600772839</v>
      </c>
      <c r="I184" s="60" t="s">
        <v>639</v>
      </c>
      <c r="J184" s="61">
        <v>10335700</v>
      </c>
      <c r="K184" s="53">
        <v>0.1</v>
      </c>
      <c r="L184" s="61">
        <v>1033570</v>
      </c>
      <c r="M184" s="62">
        <v>4</v>
      </c>
      <c r="N184" s="54"/>
      <c r="O184" s="55"/>
    </row>
    <row r="185" spans="2:15" s="36" customFormat="1" ht="21.75" customHeight="1" x14ac:dyDescent="0.2">
      <c r="B185" s="47">
        <f t="shared" si="9"/>
        <v>169</v>
      </c>
      <c r="C185" s="63"/>
      <c r="D185" s="58">
        <f t="shared" si="11"/>
        <v>0</v>
      </c>
      <c r="E185" s="57" t="s">
        <v>644</v>
      </c>
      <c r="F185" s="89">
        <v>42642</v>
      </c>
      <c r="G185" s="60" t="s">
        <v>114</v>
      </c>
      <c r="H185" s="90" t="str">
        <f t="shared" si="8"/>
        <v>0310038074</v>
      </c>
      <c r="I185" s="60" t="s">
        <v>640</v>
      </c>
      <c r="J185" s="61">
        <v>11400000</v>
      </c>
      <c r="K185" s="53">
        <v>0.1</v>
      </c>
      <c r="L185" s="61">
        <v>1140000</v>
      </c>
      <c r="M185" s="62">
        <v>4</v>
      </c>
      <c r="N185" s="54"/>
      <c r="O185" s="55"/>
    </row>
    <row r="186" spans="2:15" s="36" customFormat="1" ht="21.75" customHeight="1" x14ac:dyDescent="0.2">
      <c r="B186" s="47">
        <f t="shared" ref="B186:B190" si="14">IF(G186&lt;&gt;"",ROW()-16,"")</f>
        <v>170</v>
      </c>
      <c r="C186" s="63"/>
      <c r="D186" s="58">
        <f t="shared" ref="D186:D190" si="15">IF(ISNA(VLOOKUP(G186,DSMV,3,0)),"",VLOOKUP(G186,DSMV,3,0))</f>
        <v>0</v>
      </c>
      <c r="E186" s="57" t="s">
        <v>645</v>
      </c>
      <c r="F186" s="89">
        <v>42643</v>
      </c>
      <c r="G186" s="60" t="s">
        <v>97</v>
      </c>
      <c r="H186" s="90" t="str">
        <f t="shared" si="8"/>
        <v>0312070588</v>
      </c>
      <c r="I186" s="60" t="s">
        <v>641</v>
      </c>
      <c r="J186" s="61">
        <v>2931750</v>
      </c>
      <c r="K186" s="53">
        <v>0.1</v>
      </c>
      <c r="L186" s="61">
        <v>293175</v>
      </c>
      <c r="M186" s="62">
        <v>4</v>
      </c>
      <c r="N186" s="54"/>
      <c r="O186" s="55"/>
    </row>
    <row r="187" spans="2:15" s="36" customFormat="1" ht="21.75" customHeight="1" x14ac:dyDescent="0.2">
      <c r="B187" s="47">
        <f t="shared" si="14"/>
        <v>171</v>
      </c>
      <c r="C187" s="63"/>
      <c r="D187" s="58">
        <f t="shared" si="15"/>
        <v>0</v>
      </c>
      <c r="E187" s="57" t="s">
        <v>621</v>
      </c>
      <c r="F187" s="89">
        <v>42650</v>
      </c>
      <c r="G187" s="60" t="s">
        <v>92</v>
      </c>
      <c r="H187" s="90" t="str">
        <f t="shared" si="8"/>
        <v>3600772839</v>
      </c>
      <c r="I187" s="60" t="s">
        <v>639</v>
      </c>
      <c r="J187" s="61">
        <v>40744200</v>
      </c>
      <c r="K187" s="53">
        <v>0.1</v>
      </c>
      <c r="L187" s="61">
        <v>4074420</v>
      </c>
      <c r="M187" s="62">
        <v>4</v>
      </c>
      <c r="N187" s="54"/>
      <c r="O187" s="55"/>
    </row>
    <row r="188" spans="2:15" s="36" customFormat="1" ht="21.75" customHeight="1" x14ac:dyDescent="0.2">
      <c r="B188" s="47">
        <f t="shared" si="14"/>
        <v>172</v>
      </c>
      <c r="C188" s="63"/>
      <c r="D188" s="58">
        <f t="shared" si="15"/>
        <v>0</v>
      </c>
      <c r="E188" s="57" t="s">
        <v>620</v>
      </c>
      <c r="F188" s="89">
        <v>42660</v>
      </c>
      <c r="G188" s="60" t="s">
        <v>92</v>
      </c>
      <c r="H188" s="90" t="str">
        <f t="shared" si="8"/>
        <v>3600772839</v>
      </c>
      <c r="I188" s="60" t="s">
        <v>639</v>
      </c>
      <c r="J188" s="61">
        <v>61504000</v>
      </c>
      <c r="K188" s="53">
        <v>0.1</v>
      </c>
      <c r="L188" s="61">
        <v>6150400</v>
      </c>
      <c r="M188" s="62">
        <v>4</v>
      </c>
      <c r="N188" s="54"/>
      <c r="O188" s="55"/>
    </row>
    <row r="189" spans="2:15" s="36" customFormat="1" ht="21.75" customHeight="1" x14ac:dyDescent="0.2">
      <c r="B189" s="47">
        <f t="shared" si="14"/>
        <v>173</v>
      </c>
      <c r="C189" s="63"/>
      <c r="D189" s="58" t="str">
        <f t="shared" si="15"/>
        <v/>
      </c>
      <c r="E189" s="57" t="s">
        <v>646</v>
      </c>
      <c r="F189" s="89">
        <v>42668</v>
      </c>
      <c r="G189" s="60" t="s">
        <v>649</v>
      </c>
      <c r="H189" s="90" t="str">
        <f t="shared" si="8"/>
        <v/>
      </c>
      <c r="I189" s="60" t="s">
        <v>651</v>
      </c>
      <c r="J189" s="61">
        <v>621363636</v>
      </c>
      <c r="K189" s="53">
        <v>0.1</v>
      </c>
      <c r="L189" s="61">
        <v>62136364</v>
      </c>
      <c r="M189" s="62">
        <v>4</v>
      </c>
      <c r="N189" s="54"/>
      <c r="O189" s="55"/>
    </row>
    <row r="190" spans="2:15" s="36" customFormat="1" ht="21.75" customHeight="1" x14ac:dyDescent="0.2">
      <c r="B190" s="47">
        <f t="shared" si="14"/>
        <v>174</v>
      </c>
      <c r="C190" s="63"/>
      <c r="D190" s="58" t="str">
        <f t="shared" si="15"/>
        <v/>
      </c>
      <c r="E190" s="57" t="s">
        <v>210</v>
      </c>
      <c r="F190" s="89">
        <v>42674</v>
      </c>
      <c r="G190" s="60" t="s">
        <v>553</v>
      </c>
      <c r="H190" s="90" t="str">
        <f t="shared" si="8"/>
        <v/>
      </c>
      <c r="I190" s="60" t="s">
        <v>652</v>
      </c>
      <c r="J190" s="61">
        <v>352800</v>
      </c>
      <c r="K190" s="53">
        <v>0.1</v>
      </c>
      <c r="L190" s="61">
        <v>35280</v>
      </c>
      <c r="M190" s="62">
        <v>4</v>
      </c>
      <c r="N190" s="54"/>
      <c r="O190" s="55"/>
    </row>
    <row r="191" spans="2:15" s="36" customFormat="1" ht="21.75" customHeight="1" x14ac:dyDescent="0.2">
      <c r="B191" s="47">
        <f t="shared" si="9"/>
        <v>175</v>
      </c>
      <c r="C191" s="63"/>
      <c r="D191" s="58">
        <f t="shared" si="11"/>
        <v>0</v>
      </c>
      <c r="E191" s="57" t="s">
        <v>617</v>
      </c>
      <c r="F191" s="89">
        <v>42682</v>
      </c>
      <c r="G191" s="60" t="s">
        <v>99</v>
      </c>
      <c r="H191" s="90" t="str">
        <f t="shared" si="8"/>
        <v>3702076037</v>
      </c>
      <c r="I191" s="60" t="s">
        <v>342</v>
      </c>
      <c r="J191" s="61">
        <v>70550000</v>
      </c>
      <c r="K191" s="53">
        <v>0.1</v>
      </c>
      <c r="L191" s="61">
        <v>7055000</v>
      </c>
      <c r="M191" s="62">
        <v>4</v>
      </c>
      <c r="N191" s="54"/>
      <c r="O191" s="55"/>
    </row>
    <row r="192" spans="2:15" s="36" customFormat="1" ht="21.75" customHeight="1" x14ac:dyDescent="0.2">
      <c r="B192" s="47">
        <f t="shared" si="9"/>
        <v>176</v>
      </c>
      <c r="C192" s="63"/>
      <c r="D192" s="58">
        <f t="shared" si="11"/>
        <v>0</v>
      </c>
      <c r="E192" s="57" t="s">
        <v>619</v>
      </c>
      <c r="F192" s="89">
        <v>42697</v>
      </c>
      <c r="G192" s="60" t="s">
        <v>99</v>
      </c>
      <c r="H192" s="90" t="str">
        <f t="shared" si="8"/>
        <v>3702076037</v>
      </c>
      <c r="I192" s="60" t="s">
        <v>342</v>
      </c>
      <c r="J192" s="61">
        <v>40035000</v>
      </c>
      <c r="K192" s="53">
        <v>0.1</v>
      </c>
      <c r="L192" s="61">
        <v>4003500</v>
      </c>
      <c r="M192" s="62">
        <v>4</v>
      </c>
      <c r="N192" s="54"/>
      <c r="O192" s="55"/>
    </row>
    <row r="193" spans="2:15" s="36" customFormat="1" ht="21.75" customHeight="1" x14ac:dyDescent="0.2">
      <c r="B193" s="47">
        <f t="shared" si="9"/>
        <v>177</v>
      </c>
      <c r="C193" s="63"/>
      <c r="D193" s="58">
        <f t="shared" si="11"/>
        <v>0</v>
      </c>
      <c r="E193" s="57" t="s">
        <v>647</v>
      </c>
      <c r="F193" s="89">
        <v>42724</v>
      </c>
      <c r="G193" s="60" t="s">
        <v>99</v>
      </c>
      <c r="H193" s="90" t="str">
        <f t="shared" si="8"/>
        <v>3702076037</v>
      </c>
      <c r="I193" s="60" t="s">
        <v>342</v>
      </c>
      <c r="J193" s="61">
        <v>96600000</v>
      </c>
      <c r="K193" s="53">
        <v>0.1</v>
      </c>
      <c r="L193" s="61">
        <v>9660000</v>
      </c>
      <c r="M193" s="62">
        <v>4</v>
      </c>
      <c r="N193" s="54"/>
      <c r="O193" s="55"/>
    </row>
    <row r="194" spans="2:15" s="36" customFormat="1" ht="21.75" customHeight="1" x14ac:dyDescent="0.2">
      <c r="B194" s="47">
        <f t="shared" si="9"/>
        <v>178</v>
      </c>
      <c r="C194" s="63"/>
      <c r="D194" s="58" t="str">
        <f t="shared" si="11"/>
        <v/>
      </c>
      <c r="E194" s="57" t="s">
        <v>648</v>
      </c>
      <c r="F194" s="89">
        <v>42727</v>
      </c>
      <c r="G194" s="60" t="s">
        <v>650</v>
      </c>
      <c r="H194" s="90" t="str">
        <f t="shared" si="8"/>
        <v/>
      </c>
      <c r="I194" s="60" t="s">
        <v>372</v>
      </c>
      <c r="J194" s="61">
        <v>82764000</v>
      </c>
      <c r="K194" s="53">
        <v>0.1</v>
      </c>
      <c r="L194" s="61">
        <v>8276400</v>
      </c>
      <c r="M194" s="62">
        <v>4</v>
      </c>
      <c r="N194" s="54"/>
      <c r="O194" s="55"/>
    </row>
    <row r="195" spans="2:15" s="36" customFormat="1" ht="21.75" customHeight="1" x14ac:dyDescent="0.2">
      <c r="B195" s="47" t="str">
        <f t="shared" ref="B195" si="16">IF(G195&lt;&gt;"",ROW()-16,"")</f>
        <v/>
      </c>
      <c r="C195" s="63"/>
      <c r="D195" s="58"/>
      <c r="E195" s="57"/>
      <c r="F195" s="89"/>
      <c r="G195" s="60"/>
      <c r="H195" s="91"/>
      <c r="I195" s="60"/>
      <c r="J195" s="61"/>
      <c r="K195" s="53"/>
      <c r="L195" s="61"/>
      <c r="M195" s="64"/>
      <c r="N195" s="54"/>
      <c r="O195" s="55"/>
    </row>
    <row r="196" spans="2:15" s="65" customFormat="1" ht="21.75" customHeight="1" x14ac:dyDescent="0.2">
      <c r="B196" s="66" t="s">
        <v>11</v>
      </c>
      <c r="C196" s="67"/>
      <c r="D196" s="68"/>
      <c r="E196" s="69"/>
      <c r="F196" s="68"/>
      <c r="G196" s="68"/>
      <c r="H196" s="68"/>
      <c r="I196" s="68"/>
      <c r="J196" s="70">
        <f>SUBTOTAL(9,J17:J195)</f>
        <v>3288389422</v>
      </c>
      <c r="K196" s="70"/>
      <c r="L196" s="70">
        <f>SUBTOTAL(9,L17:L195)</f>
        <v>328830445</v>
      </c>
      <c r="M196" s="68"/>
      <c r="N196" s="55"/>
    </row>
    <row r="197" spans="2:15" s="65" customFormat="1" ht="21.75" hidden="1" customHeight="1" x14ac:dyDescent="0.2">
      <c r="B197" s="71"/>
      <c r="C197" s="72"/>
      <c r="D197" s="73"/>
      <c r="E197" s="74"/>
      <c r="F197" s="73"/>
      <c r="G197" s="73"/>
      <c r="H197" s="73"/>
      <c r="I197" s="73"/>
      <c r="J197" s="75"/>
      <c r="K197" s="75"/>
      <c r="L197" s="75"/>
      <c r="M197" s="76"/>
      <c r="N197" s="55"/>
    </row>
    <row r="198" spans="2:15" s="36" customFormat="1" ht="21.75" customHeight="1" x14ac:dyDescent="0.2">
      <c r="B198" s="77" t="s">
        <v>70</v>
      </c>
      <c r="C198" s="78"/>
      <c r="D198" s="78"/>
      <c r="E198" s="78"/>
      <c r="F198" s="78"/>
      <c r="G198" s="78"/>
      <c r="H198" s="78"/>
      <c r="I198" s="78"/>
      <c r="J198" s="79"/>
      <c r="K198" s="80"/>
      <c r="L198" s="79"/>
      <c r="M198" s="81"/>
      <c r="N198" s="55"/>
    </row>
    <row r="199" spans="2:15" s="65" customFormat="1" ht="21.75" customHeight="1" x14ac:dyDescent="0.2">
      <c r="B199" s="66" t="s">
        <v>11</v>
      </c>
      <c r="C199" s="67"/>
      <c r="D199" s="68"/>
      <c r="E199" s="69"/>
      <c r="F199" s="68"/>
      <c r="G199" s="68"/>
      <c r="H199" s="68"/>
      <c r="I199" s="68"/>
      <c r="J199" s="82"/>
      <c r="K199" s="82"/>
      <c r="L199" s="82"/>
      <c r="M199" s="68"/>
      <c r="N199" s="55"/>
    </row>
    <row r="200" spans="2:15" s="36" customFormat="1" ht="21.75" customHeight="1" x14ac:dyDescent="0.2">
      <c r="B200" s="77" t="s">
        <v>71</v>
      </c>
      <c r="C200" s="78"/>
      <c r="D200" s="78"/>
      <c r="E200" s="78"/>
      <c r="F200" s="78"/>
      <c r="G200" s="78"/>
      <c r="H200" s="78"/>
      <c r="I200" s="78"/>
      <c r="J200" s="79"/>
      <c r="K200" s="80"/>
      <c r="L200" s="79"/>
      <c r="M200" s="81"/>
      <c r="N200" s="55"/>
    </row>
    <row r="201" spans="2:15" s="36" customFormat="1" ht="21.75" customHeight="1" x14ac:dyDescent="0.2">
      <c r="B201" s="46"/>
      <c r="C201" s="83"/>
      <c r="D201" s="83"/>
      <c r="E201" s="43"/>
      <c r="F201" s="84"/>
      <c r="G201" s="83"/>
      <c r="H201" s="43"/>
      <c r="I201" s="83"/>
      <c r="J201" s="85"/>
      <c r="K201" s="83"/>
      <c r="L201" s="85"/>
      <c r="M201" s="83"/>
      <c r="N201" s="55"/>
    </row>
    <row r="202" spans="2:15" s="65" customFormat="1" ht="21.75" customHeight="1" x14ac:dyDescent="0.2">
      <c r="B202" s="66" t="s">
        <v>11</v>
      </c>
      <c r="C202" s="67"/>
      <c r="D202" s="68"/>
      <c r="E202" s="69"/>
      <c r="F202" s="68"/>
      <c r="G202" s="68"/>
      <c r="H202" s="68"/>
      <c r="I202" s="68"/>
      <c r="J202" s="82"/>
      <c r="K202" s="68"/>
      <c r="L202" s="82"/>
      <c r="M202" s="68"/>
      <c r="N202" s="55"/>
    </row>
    <row r="203" spans="2:15" s="65" customFormat="1" ht="21.75" customHeight="1" x14ac:dyDescent="0.2">
      <c r="B203" s="77" t="s">
        <v>72</v>
      </c>
      <c r="C203" s="78"/>
      <c r="D203" s="78"/>
      <c r="E203" s="78"/>
      <c r="F203" s="78"/>
      <c r="G203" s="78"/>
      <c r="H203" s="78"/>
      <c r="I203" s="78"/>
      <c r="J203" s="79"/>
      <c r="K203" s="80"/>
      <c r="L203" s="79"/>
      <c r="M203" s="81"/>
      <c r="N203" s="55"/>
    </row>
    <row r="204" spans="2:15" s="65" customFormat="1" ht="21.75" customHeight="1" x14ac:dyDescent="0.2">
      <c r="B204" s="46"/>
      <c r="C204" s="83"/>
      <c r="D204" s="83"/>
      <c r="E204" s="43"/>
      <c r="F204" s="84"/>
      <c r="G204" s="83"/>
      <c r="H204" s="43"/>
      <c r="I204" s="83"/>
      <c r="J204" s="85"/>
      <c r="K204" s="83"/>
      <c r="L204" s="85"/>
      <c r="M204" s="83"/>
      <c r="N204" s="55"/>
    </row>
    <row r="205" spans="2:15" s="65" customFormat="1" ht="21.75" customHeight="1" x14ac:dyDescent="0.2">
      <c r="B205" s="66" t="s">
        <v>11</v>
      </c>
      <c r="C205" s="67"/>
      <c r="D205" s="68"/>
      <c r="E205" s="69"/>
      <c r="F205" s="68"/>
      <c r="G205" s="68"/>
      <c r="H205" s="68"/>
      <c r="I205" s="68"/>
      <c r="J205" s="82"/>
      <c r="K205" s="68"/>
      <c r="L205" s="82"/>
      <c r="M205" s="68"/>
      <c r="N205" s="55"/>
    </row>
    <row r="206" spans="2:15" s="36" customFormat="1" ht="21.75" customHeight="1" x14ac:dyDescent="0.2">
      <c r="B206" s="77" t="s">
        <v>40</v>
      </c>
      <c r="C206" s="78"/>
      <c r="D206" s="78"/>
      <c r="E206" s="78"/>
      <c r="F206" s="78"/>
      <c r="G206" s="78"/>
      <c r="H206" s="78"/>
      <c r="I206" s="78"/>
      <c r="J206" s="79"/>
      <c r="K206" s="80"/>
      <c r="L206" s="79"/>
      <c r="M206" s="81"/>
      <c r="N206" s="55"/>
    </row>
    <row r="207" spans="2:15" s="36" customFormat="1" ht="21.75" customHeight="1" x14ac:dyDescent="0.2">
      <c r="B207" s="46"/>
      <c r="C207" s="83"/>
      <c r="D207" s="83"/>
      <c r="E207" s="43"/>
      <c r="F207" s="84"/>
      <c r="G207" s="83"/>
      <c r="H207" s="43"/>
      <c r="I207" s="83"/>
      <c r="J207" s="85"/>
      <c r="K207" s="83"/>
      <c r="L207" s="85"/>
      <c r="M207" s="83"/>
      <c r="N207" s="55"/>
    </row>
    <row r="208" spans="2:15" s="65" customFormat="1" ht="21.75" customHeight="1" x14ac:dyDescent="0.2">
      <c r="B208" s="66" t="s">
        <v>11</v>
      </c>
      <c r="C208" s="67"/>
      <c r="D208" s="68"/>
      <c r="E208" s="69"/>
      <c r="F208" s="68"/>
      <c r="G208" s="68"/>
      <c r="H208" s="68"/>
      <c r="I208" s="68"/>
      <c r="J208" s="82"/>
      <c r="K208" s="68"/>
      <c r="L208" s="82"/>
      <c r="M208" s="68"/>
      <c r="N208" s="86"/>
    </row>
    <row r="209" spans="2:14" s="36" customFormat="1" x14ac:dyDescent="0.2">
      <c r="D209" s="37"/>
      <c r="E209" s="38"/>
      <c r="F209" s="36" t="s">
        <v>87</v>
      </c>
      <c r="G209" s="37"/>
      <c r="H209" s="86">
        <f>J196</f>
        <v>3288389422</v>
      </c>
      <c r="I209" s="37"/>
      <c r="K209" s="39"/>
      <c r="M209" s="37"/>
      <c r="N209" s="55"/>
    </row>
    <row r="210" spans="2:14" s="36" customFormat="1" x14ac:dyDescent="0.2">
      <c r="D210" s="37"/>
      <c r="E210" s="38"/>
      <c r="F210" s="36" t="s">
        <v>88</v>
      </c>
      <c r="G210" s="37"/>
      <c r="H210" s="86">
        <f>L196</f>
        <v>328830445</v>
      </c>
      <c r="I210" s="37"/>
      <c r="K210" s="39"/>
      <c r="M210" s="37"/>
      <c r="N210" s="55"/>
    </row>
    <row r="211" spans="2:14" s="36" customFormat="1" x14ac:dyDescent="0.2">
      <c r="B211" s="87"/>
      <c r="C211" s="87"/>
      <c r="D211" s="37"/>
      <c r="E211" s="38"/>
      <c r="F211" s="37"/>
      <c r="G211" s="37"/>
      <c r="H211" s="37"/>
      <c r="I211" s="37"/>
      <c r="J211" s="113" t="str">
        <f>"Bình Chánh, Ngày  "&amp;N14&amp;"   Tháng   "&amp;O14&amp;"   Năm  "&amp;YEAR(F49)</f>
        <v>Bình Chánh, Ngày  28   Tháng   2   Năm  2016</v>
      </c>
      <c r="K211" s="113"/>
      <c r="N211" s="55"/>
    </row>
    <row r="212" spans="2:14" s="36" customFormat="1" x14ac:dyDescent="0.2">
      <c r="D212" s="37"/>
      <c r="E212" s="38"/>
      <c r="F212" s="37"/>
      <c r="G212" s="37"/>
      <c r="H212" s="37"/>
      <c r="I212" s="37"/>
      <c r="J212" s="111" t="s">
        <v>15</v>
      </c>
      <c r="K212" s="111"/>
      <c r="L212" s="111"/>
      <c r="M212" s="111"/>
    </row>
    <row r="213" spans="2:14" s="36" customFormat="1" x14ac:dyDescent="0.2">
      <c r="D213" s="37"/>
      <c r="E213" s="38"/>
      <c r="F213" s="37"/>
      <c r="G213" s="37"/>
      <c r="H213" s="37"/>
      <c r="I213" s="37"/>
      <c r="J213" s="111" t="s">
        <v>16</v>
      </c>
      <c r="K213" s="111"/>
      <c r="L213" s="111"/>
      <c r="M213" s="111"/>
    </row>
    <row r="214" spans="2:14" s="36" customFormat="1" x14ac:dyDescent="0.2">
      <c r="D214" s="37"/>
      <c r="E214" s="38"/>
      <c r="F214" s="37"/>
      <c r="G214" s="37"/>
      <c r="H214" s="37"/>
      <c r="I214" s="37"/>
      <c r="J214" s="111" t="s">
        <v>17</v>
      </c>
      <c r="K214" s="111"/>
      <c r="L214" s="111"/>
      <c r="M214" s="111"/>
    </row>
    <row r="215" spans="2:14" s="36" customFormat="1" x14ac:dyDescent="0.2">
      <c r="D215" s="37"/>
      <c r="E215" s="38"/>
      <c r="F215" s="37"/>
      <c r="G215" s="37"/>
      <c r="H215" s="37"/>
      <c r="I215" s="37"/>
      <c r="K215" s="39"/>
      <c r="M215" s="37"/>
    </row>
  </sheetData>
  <autoFilter ref="A16:Q195"/>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347"/>
  <sheetViews>
    <sheetView topLeftCell="A12" zoomScale="90" zoomScaleNormal="90" workbookViewId="0">
      <pane ySplit="4" topLeftCell="A317" activePane="bottomLeft" state="frozen"/>
      <selection activeCell="A12" sqref="A12"/>
      <selection pane="bottomLeft" activeCell="L250" sqref="L250:L33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"&amp;IF(LEFT(N14,1)="Q","Quý "&amp;RIGHT(N14,1),"Tháng "&amp;N14)&amp;" Năm "&amp;YEAR(F28)</f>
        <v>Kỳ tính thuế: Tháng 2 Năm 2016</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205</v>
      </c>
    </row>
    <row r="10" spans="1:14" x14ac:dyDescent="0.2">
      <c r="B10" s="14" t="s">
        <v>206</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t="s">
        <v>380</v>
      </c>
      <c r="D26" s="31" t="s">
        <v>261</v>
      </c>
      <c r="E26" s="10" t="s">
        <v>212</v>
      </c>
      <c r="F26" s="32">
        <v>42373</v>
      </c>
      <c r="G26" s="11" t="s">
        <v>117</v>
      </c>
      <c r="H26" s="33" t="str">
        <f t="shared" ref="H26:H89" si="0">IF(ISNA(VLOOKUP(G26,DSBR,2,0)),"",VLOOKUP(G26,DSBR,2,0))</f>
        <v>1201062551</v>
      </c>
      <c r="I26" s="12" t="s">
        <v>260</v>
      </c>
      <c r="J26" s="13">
        <v>25503500</v>
      </c>
      <c r="K26" s="13">
        <v>2550350</v>
      </c>
      <c r="L26" s="62">
        <v>1</v>
      </c>
    </row>
    <row r="27" spans="2:12" ht="21" customHeight="1" x14ac:dyDescent="0.2">
      <c r="B27" s="9">
        <f t="shared" ref="B27:B90" si="1">IF(G27&lt;&gt;"",ROW()-25,"")</f>
        <v>2</v>
      </c>
      <c r="C27" s="31" t="s">
        <v>380</v>
      </c>
      <c r="D27" s="31" t="s">
        <v>261</v>
      </c>
      <c r="E27" s="10" t="s">
        <v>213</v>
      </c>
      <c r="F27" s="32">
        <v>42373</v>
      </c>
      <c r="G27" s="11" t="s">
        <v>125</v>
      </c>
      <c r="H27" s="33" t="str">
        <f t="shared" si="0"/>
        <v>0311674668</v>
      </c>
      <c r="I27" s="12" t="s">
        <v>260</v>
      </c>
      <c r="J27" s="13">
        <v>5500000</v>
      </c>
      <c r="K27" s="13">
        <v>550000</v>
      </c>
      <c r="L27" s="62">
        <v>1</v>
      </c>
    </row>
    <row r="28" spans="2:12" ht="21" customHeight="1" x14ac:dyDescent="0.2">
      <c r="B28" s="9">
        <f t="shared" si="1"/>
        <v>3</v>
      </c>
      <c r="C28" s="31" t="s">
        <v>380</v>
      </c>
      <c r="D28" s="31" t="s">
        <v>261</v>
      </c>
      <c r="E28" s="10" t="s">
        <v>214</v>
      </c>
      <c r="F28" s="32">
        <v>42374</v>
      </c>
      <c r="G28" s="11" t="s">
        <v>123</v>
      </c>
      <c r="H28" s="33" t="str">
        <f t="shared" si="0"/>
        <v>0302088113</v>
      </c>
      <c r="I28" s="12" t="s">
        <v>260</v>
      </c>
      <c r="J28" s="13">
        <v>15204000</v>
      </c>
      <c r="K28" s="13">
        <v>1520400</v>
      </c>
      <c r="L28" s="62">
        <v>1</v>
      </c>
    </row>
    <row r="29" spans="2:12" ht="21" customHeight="1" x14ac:dyDescent="0.2">
      <c r="B29" s="9">
        <f t="shared" si="1"/>
        <v>4</v>
      </c>
      <c r="C29" s="31" t="s">
        <v>380</v>
      </c>
      <c r="D29" s="31" t="s">
        <v>261</v>
      </c>
      <c r="E29" s="10" t="s">
        <v>215</v>
      </c>
      <c r="F29" s="32">
        <v>42374</v>
      </c>
      <c r="G29" s="11" t="s">
        <v>124</v>
      </c>
      <c r="H29" s="33" t="str">
        <f t="shared" si="0"/>
        <v>0305135072</v>
      </c>
      <c r="I29" s="12" t="s">
        <v>260</v>
      </c>
      <c r="J29" s="13">
        <v>18200700</v>
      </c>
      <c r="K29" s="13">
        <v>1820070</v>
      </c>
      <c r="L29" s="62">
        <v>1</v>
      </c>
    </row>
    <row r="30" spans="2:12" ht="21" customHeight="1" x14ac:dyDescent="0.2">
      <c r="B30" s="9">
        <f t="shared" si="1"/>
        <v>5</v>
      </c>
      <c r="C30" s="31" t="s">
        <v>380</v>
      </c>
      <c r="D30" s="31" t="s">
        <v>261</v>
      </c>
      <c r="E30" s="10" t="s">
        <v>216</v>
      </c>
      <c r="F30" s="32">
        <v>42375</v>
      </c>
      <c r="G30" s="11" t="s">
        <v>132</v>
      </c>
      <c r="H30" s="33" t="str">
        <f t="shared" si="0"/>
        <v>0305811563</v>
      </c>
      <c r="I30" s="12" t="s">
        <v>260</v>
      </c>
      <c r="J30" s="13">
        <v>9322000</v>
      </c>
      <c r="K30" s="13">
        <v>932200</v>
      </c>
      <c r="L30" s="62">
        <v>1</v>
      </c>
    </row>
    <row r="31" spans="2:12" ht="21" customHeight="1" x14ac:dyDescent="0.2">
      <c r="B31" s="9">
        <f t="shared" si="1"/>
        <v>6</v>
      </c>
      <c r="C31" s="31" t="s">
        <v>380</v>
      </c>
      <c r="D31" s="31" t="s">
        <v>261</v>
      </c>
      <c r="E31" s="10" t="s">
        <v>217</v>
      </c>
      <c r="F31" s="32">
        <v>42376</v>
      </c>
      <c r="G31" s="11" t="s">
        <v>132</v>
      </c>
      <c r="H31" s="33" t="str">
        <f t="shared" si="0"/>
        <v>0305811563</v>
      </c>
      <c r="I31" s="12" t="s">
        <v>260</v>
      </c>
      <c r="J31" s="13">
        <v>1754200</v>
      </c>
      <c r="K31" s="13">
        <v>175420</v>
      </c>
      <c r="L31" s="62">
        <v>1</v>
      </c>
    </row>
    <row r="32" spans="2:12" ht="21" customHeight="1" x14ac:dyDescent="0.2">
      <c r="B32" s="9">
        <f t="shared" si="1"/>
        <v>7</v>
      </c>
      <c r="C32" s="31" t="s">
        <v>380</v>
      </c>
      <c r="D32" s="31" t="s">
        <v>261</v>
      </c>
      <c r="E32" s="10" t="s">
        <v>198</v>
      </c>
      <c r="F32" s="32">
        <v>42376</v>
      </c>
      <c r="G32" s="11" t="s">
        <v>118</v>
      </c>
      <c r="H32" s="33" t="str">
        <f t="shared" si="0"/>
        <v>0306194698</v>
      </c>
      <c r="I32" s="12" t="s">
        <v>260</v>
      </c>
      <c r="J32" s="13">
        <v>7027800</v>
      </c>
      <c r="K32" s="13">
        <v>702780</v>
      </c>
      <c r="L32" s="62">
        <v>1</v>
      </c>
    </row>
    <row r="33" spans="2:12" ht="21" customHeight="1" x14ac:dyDescent="0.2">
      <c r="B33" s="9">
        <f t="shared" si="1"/>
        <v>8</v>
      </c>
      <c r="C33" s="31" t="s">
        <v>380</v>
      </c>
      <c r="D33" s="31" t="s">
        <v>261</v>
      </c>
      <c r="E33" s="10" t="s">
        <v>218</v>
      </c>
      <c r="F33" s="32">
        <v>42376</v>
      </c>
      <c r="G33" s="11" t="s">
        <v>142</v>
      </c>
      <c r="H33" s="33" t="str">
        <f t="shared" si="0"/>
        <v>1101700031</v>
      </c>
      <c r="I33" s="12" t="s">
        <v>258</v>
      </c>
      <c r="J33" s="13">
        <v>17508464</v>
      </c>
      <c r="K33" s="13">
        <v>1750846</v>
      </c>
      <c r="L33" s="62">
        <v>1</v>
      </c>
    </row>
    <row r="34" spans="2:12" ht="21" customHeight="1" x14ac:dyDescent="0.2">
      <c r="B34" s="9">
        <f t="shared" si="1"/>
        <v>9</v>
      </c>
      <c r="C34" s="31" t="s">
        <v>380</v>
      </c>
      <c r="D34" s="31" t="s">
        <v>261</v>
      </c>
      <c r="E34" s="10" t="s">
        <v>219</v>
      </c>
      <c r="F34" s="32">
        <v>42376</v>
      </c>
      <c r="G34" s="11" t="s">
        <v>118</v>
      </c>
      <c r="H34" s="33" t="str">
        <f t="shared" si="0"/>
        <v>0306194698</v>
      </c>
      <c r="I34" s="12" t="s">
        <v>260</v>
      </c>
      <c r="J34" s="13">
        <v>4466000</v>
      </c>
      <c r="K34" s="13">
        <v>446600</v>
      </c>
      <c r="L34" s="62">
        <v>1</v>
      </c>
    </row>
    <row r="35" spans="2:12" ht="21" customHeight="1" x14ac:dyDescent="0.2">
      <c r="B35" s="9">
        <f t="shared" si="1"/>
        <v>10</v>
      </c>
      <c r="C35" s="31" t="s">
        <v>380</v>
      </c>
      <c r="D35" s="31" t="s">
        <v>261</v>
      </c>
      <c r="E35" s="10" t="s">
        <v>220</v>
      </c>
      <c r="F35" s="32">
        <v>42376</v>
      </c>
      <c r="G35" s="11" t="s">
        <v>118</v>
      </c>
      <c r="H35" s="33" t="str">
        <f t="shared" si="0"/>
        <v>0306194698</v>
      </c>
      <c r="I35" s="12" t="s">
        <v>260</v>
      </c>
      <c r="J35" s="13">
        <v>492900</v>
      </c>
      <c r="K35" s="13">
        <v>49290</v>
      </c>
      <c r="L35" s="62">
        <v>1</v>
      </c>
    </row>
    <row r="36" spans="2:12" ht="21" customHeight="1" x14ac:dyDescent="0.2">
      <c r="B36" s="9">
        <f t="shared" si="1"/>
        <v>11</v>
      </c>
      <c r="C36" s="31" t="s">
        <v>380</v>
      </c>
      <c r="D36" s="31" t="s">
        <v>261</v>
      </c>
      <c r="E36" s="10" t="s">
        <v>199</v>
      </c>
      <c r="F36" s="32">
        <v>42377</v>
      </c>
      <c r="G36" s="11" t="s">
        <v>144</v>
      </c>
      <c r="H36" s="33" t="str">
        <f t="shared" si="0"/>
        <v>0304221106</v>
      </c>
      <c r="I36" s="12" t="s">
        <v>260</v>
      </c>
      <c r="J36" s="13">
        <v>3480750</v>
      </c>
      <c r="K36" s="13">
        <v>348075</v>
      </c>
      <c r="L36" s="62">
        <v>1</v>
      </c>
    </row>
    <row r="37" spans="2:12" ht="21" customHeight="1" x14ac:dyDescent="0.2">
      <c r="B37" s="9">
        <f t="shared" si="1"/>
        <v>12</v>
      </c>
      <c r="C37" s="31" t="s">
        <v>380</v>
      </c>
      <c r="D37" s="31" t="s">
        <v>261</v>
      </c>
      <c r="E37" s="10" t="s">
        <v>221</v>
      </c>
      <c r="F37" s="32">
        <v>42381</v>
      </c>
      <c r="G37" s="11" t="s">
        <v>124</v>
      </c>
      <c r="H37" s="33" t="str">
        <f t="shared" si="0"/>
        <v>0305135072</v>
      </c>
      <c r="I37" s="12" t="s">
        <v>260</v>
      </c>
      <c r="J37" s="13">
        <v>3062290</v>
      </c>
      <c r="K37" s="13">
        <v>306229</v>
      </c>
      <c r="L37" s="62">
        <v>1</v>
      </c>
    </row>
    <row r="38" spans="2:12" ht="21" customHeight="1" x14ac:dyDescent="0.2">
      <c r="B38" s="9">
        <f t="shared" si="1"/>
        <v>13</v>
      </c>
      <c r="C38" s="31" t="s">
        <v>380</v>
      </c>
      <c r="D38" s="31" t="s">
        <v>261</v>
      </c>
      <c r="E38" s="10" t="s">
        <v>222</v>
      </c>
      <c r="F38" s="32">
        <v>42382</v>
      </c>
      <c r="G38" s="11" t="s">
        <v>129</v>
      </c>
      <c r="H38" s="33" t="str">
        <f t="shared" si="0"/>
        <v>0309539439</v>
      </c>
      <c r="I38" s="12" t="s">
        <v>260</v>
      </c>
      <c r="J38" s="13">
        <v>3225600</v>
      </c>
      <c r="K38" s="13">
        <v>322560</v>
      </c>
      <c r="L38" s="62">
        <v>1</v>
      </c>
    </row>
    <row r="39" spans="2:12" ht="21" customHeight="1" x14ac:dyDescent="0.2">
      <c r="B39" s="9">
        <f t="shared" si="1"/>
        <v>14</v>
      </c>
      <c r="C39" s="31" t="s">
        <v>380</v>
      </c>
      <c r="D39" s="31" t="s">
        <v>261</v>
      </c>
      <c r="E39" s="10" t="s">
        <v>223</v>
      </c>
      <c r="F39" s="32">
        <v>42382</v>
      </c>
      <c r="G39" s="11" t="s">
        <v>120</v>
      </c>
      <c r="H39" s="33" t="str">
        <f t="shared" si="0"/>
        <v>0302020771</v>
      </c>
      <c r="I39" s="12" t="s">
        <v>260</v>
      </c>
      <c r="J39" s="13">
        <v>3123600</v>
      </c>
      <c r="K39" s="13">
        <v>312360</v>
      </c>
      <c r="L39" s="62">
        <v>1</v>
      </c>
    </row>
    <row r="40" spans="2:12" ht="21" customHeight="1" x14ac:dyDescent="0.2">
      <c r="B40" s="9">
        <f t="shared" si="1"/>
        <v>15</v>
      </c>
      <c r="C40" s="31" t="s">
        <v>380</v>
      </c>
      <c r="D40" s="31" t="s">
        <v>261</v>
      </c>
      <c r="E40" s="10" t="s">
        <v>224</v>
      </c>
      <c r="F40" s="32">
        <v>42383</v>
      </c>
      <c r="G40" s="11" t="s">
        <v>120</v>
      </c>
      <c r="H40" s="33" t="str">
        <f t="shared" si="0"/>
        <v>0302020771</v>
      </c>
      <c r="I40" s="12" t="s">
        <v>260</v>
      </c>
      <c r="J40" s="13">
        <v>7471700</v>
      </c>
      <c r="K40" s="13">
        <v>747170</v>
      </c>
      <c r="L40" s="62">
        <v>1</v>
      </c>
    </row>
    <row r="41" spans="2:12" ht="21" customHeight="1" x14ac:dyDescent="0.2">
      <c r="B41" s="9">
        <f t="shared" si="1"/>
        <v>16</v>
      </c>
      <c r="C41" s="31" t="s">
        <v>380</v>
      </c>
      <c r="D41" s="31" t="s">
        <v>261</v>
      </c>
      <c r="E41" s="10" t="s">
        <v>262</v>
      </c>
      <c r="F41" s="32">
        <v>42383</v>
      </c>
      <c r="G41" s="11" t="s">
        <v>148</v>
      </c>
      <c r="H41" s="33" t="str">
        <f t="shared" si="0"/>
        <v>1100934340</v>
      </c>
      <c r="I41" s="12" t="s">
        <v>260</v>
      </c>
      <c r="J41" s="13">
        <v>6950000</v>
      </c>
      <c r="K41" s="13">
        <v>695000</v>
      </c>
      <c r="L41" s="62">
        <v>1</v>
      </c>
    </row>
    <row r="42" spans="2:12" ht="21" customHeight="1" x14ac:dyDescent="0.2">
      <c r="B42" s="9">
        <f t="shared" si="1"/>
        <v>17</v>
      </c>
      <c r="C42" s="31" t="s">
        <v>380</v>
      </c>
      <c r="D42" s="31" t="s">
        <v>261</v>
      </c>
      <c r="E42" s="10" t="s">
        <v>200</v>
      </c>
      <c r="F42" s="32">
        <v>42383</v>
      </c>
      <c r="G42" s="11" t="s">
        <v>121</v>
      </c>
      <c r="H42" s="33" t="str">
        <f t="shared" si="0"/>
        <v>0312552937</v>
      </c>
      <c r="I42" s="12" t="s">
        <v>260</v>
      </c>
      <c r="J42" s="13">
        <v>1878000</v>
      </c>
      <c r="K42" s="13">
        <v>187800</v>
      </c>
      <c r="L42" s="62">
        <v>1</v>
      </c>
    </row>
    <row r="43" spans="2:12" ht="21" customHeight="1" x14ac:dyDescent="0.2">
      <c r="B43" s="9">
        <f t="shared" si="1"/>
        <v>18</v>
      </c>
      <c r="C43" s="31" t="s">
        <v>380</v>
      </c>
      <c r="D43" s="31" t="s">
        <v>261</v>
      </c>
      <c r="E43" s="10" t="s">
        <v>225</v>
      </c>
      <c r="F43" s="32">
        <v>42383</v>
      </c>
      <c r="G43" s="11" t="s">
        <v>123</v>
      </c>
      <c r="H43" s="33" t="str">
        <f t="shared" si="0"/>
        <v>0302088113</v>
      </c>
      <c r="I43" s="12" t="s">
        <v>260</v>
      </c>
      <c r="J43" s="13">
        <v>3297000</v>
      </c>
      <c r="K43" s="13">
        <v>329700</v>
      </c>
      <c r="L43" s="62">
        <v>1</v>
      </c>
    </row>
    <row r="44" spans="2:12" ht="21" customHeight="1" x14ac:dyDescent="0.2">
      <c r="B44" s="9">
        <f t="shared" si="1"/>
        <v>19</v>
      </c>
      <c r="C44" s="31" t="s">
        <v>380</v>
      </c>
      <c r="D44" s="31" t="s">
        <v>261</v>
      </c>
      <c r="E44" s="10" t="s">
        <v>226</v>
      </c>
      <c r="F44" s="32">
        <v>42383</v>
      </c>
      <c r="G44" s="11" t="s">
        <v>151</v>
      </c>
      <c r="H44" s="33" t="str">
        <f t="shared" si="0"/>
        <v>0305929759</v>
      </c>
      <c r="I44" s="12" t="s">
        <v>260</v>
      </c>
      <c r="J44" s="13">
        <v>6342330</v>
      </c>
      <c r="K44" s="13">
        <v>634233</v>
      </c>
      <c r="L44" s="62">
        <v>1</v>
      </c>
    </row>
    <row r="45" spans="2:12" ht="21" customHeight="1" x14ac:dyDescent="0.2">
      <c r="B45" s="9">
        <f t="shared" si="1"/>
        <v>20</v>
      </c>
      <c r="C45" s="31" t="s">
        <v>380</v>
      </c>
      <c r="D45" s="31" t="s">
        <v>261</v>
      </c>
      <c r="E45" s="10" t="s">
        <v>201</v>
      </c>
      <c r="F45" s="32">
        <v>42383</v>
      </c>
      <c r="G45" s="11" t="s">
        <v>142</v>
      </c>
      <c r="H45" s="33" t="str">
        <f t="shared" si="0"/>
        <v>1101700031</v>
      </c>
      <c r="I45" s="12" t="s">
        <v>258</v>
      </c>
      <c r="J45" s="13">
        <v>15618452</v>
      </c>
      <c r="K45" s="13">
        <v>1561845</v>
      </c>
      <c r="L45" s="62">
        <v>1</v>
      </c>
    </row>
    <row r="46" spans="2:12" ht="21" customHeight="1" x14ac:dyDescent="0.2">
      <c r="B46" s="9">
        <f t="shared" si="1"/>
        <v>21</v>
      </c>
      <c r="C46" s="31" t="s">
        <v>380</v>
      </c>
      <c r="D46" s="31" t="s">
        <v>261</v>
      </c>
      <c r="E46" s="10" t="s">
        <v>227</v>
      </c>
      <c r="F46" s="32">
        <v>42385</v>
      </c>
      <c r="G46" s="11" t="s">
        <v>124</v>
      </c>
      <c r="H46" s="33" t="str">
        <f t="shared" si="0"/>
        <v>0305135072</v>
      </c>
      <c r="I46" s="12" t="s">
        <v>260</v>
      </c>
      <c r="J46" s="13">
        <v>6004300</v>
      </c>
      <c r="K46" s="13">
        <v>600430</v>
      </c>
      <c r="L46" s="62">
        <v>1</v>
      </c>
    </row>
    <row r="47" spans="2:12" ht="21" customHeight="1" x14ac:dyDescent="0.2">
      <c r="B47" s="9">
        <f t="shared" si="1"/>
        <v>22</v>
      </c>
      <c r="C47" s="31" t="s">
        <v>380</v>
      </c>
      <c r="D47" s="31" t="s">
        <v>261</v>
      </c>
      <c r="E47" s="10" t="s">
        <v>263</v>
      </c>
      <c r="F47" s="32">
        <v>42385</v>
      </c>
      <c r="G47" s="11" t="s">
        <v>148</v>
      </c>
      <c r="H47" s="33" t="str">
        <f t="shared" si="0"/>
        <v>1100934340</v>
      </c>
      <c r="I47" s="12" t="s">
        <v>260</v>
      </c>
      <c r="J47" s="13">
        <v>3580000</v>
      </c>
      <c r="K47" s="13">
        <v>358000</v>
      </c>
      <c r="L47" s="62">
        <v>1</v>
      </c>
    </row>
    <row r="48" spans="2:12" ht="21" customHeight="1" x14ac:dyDescent="0.2">
      <c r="B48" s="9">
        <f t="shared" si="1"/>
        <v>23</v>
      </c>
      <c r="C48" s="31" t="s">
        <v>380</v>
      </c>
      <c r="D48" s="31" t="s">
        <v>261</v>
      </c>
      <c r="E48" s="10" t="s">
        <v>195</v>
      </c>
      <c r="F48" s="32">
        <v>42388</v>
      </c>
      <c r="G48" s="11" t="s">
        <v>117</v>
      </c>
      <c r="H48" s="33" t="str">
        <f t="shared" si="0"/>
        <v>1201062551</v>
      </c>
      <c r="I48" s="12" t="s">
        <v>260</v>
      </c>
      <c r="J48" s="13">
        <v>9694400</v>
      </c>
      <c r="K48" s="13">
        <v>969440</v>
      </c>
      <c r="L48" s="62">
        <v>1</v>
      </c>
    </row>
    <row r="49" spans="2:12" ht="21" customHeight="1" x14ac:dyDescent="0.2">
      <c r="B49" s="9">
        <f t="shared" si="1"/>
        <v>24</v>
      </c>
      <c r="C49" s="31" t="s">
        <v>380</v>
      </c>
      <c r="D49" s="31" t="s">
        <v>261</v>
      </c>
      <c r="E49" s="10" t="s">
        <v>228</v>
      </c>
      <c r="F49" s="32">
        <v>42388</v>
      </c>
      <c r="G49" s="11" t="s">
        <v>121</v>
      </c>
      <c r="H49" s="33" t="str">
        <f t="shared" si="0"/>
        <v>0312552937</v>
      </c>
      <c r="I49" s="12" t="s">
        <v>260</v>
      </c>
      <c r="J49" s="13">
        <v>22600000</v>
      </c>
      <c r="K49" s="13">
        <v>2260000</v>
      </c>
      <c r="L49" s="62">
        <v>1</v>
      </c>
    </row>
    <row r="50" spans="2:12" ht="21" customHeight="1" x14ac:dyDescent="0.2">
      <c r="B50" s="9">
        <f t="shared" si="1"/>
        <v>25</v>
      </c>
      <c r="C50" s="31" t="s">
        <v>380</v>
      </c>
      <c r="D50" s="31" t="s">
        <v>261</v>
      </c>
      <c r="E50" s="10" t="s">
        <v>229</v>
      </c>
      <c r="F50" s="32">
        <v>42388</v>
      </c>
      <c r="G50" s="11" t="s">
        <v>153</v>
      </c>
      <c r="H50" s="33" t="str">
        <f t="shared" si="0"/>
        <v>0302868346</v>
      </c>
      <c r="I50" s="12" t="s">
        <v>260</v>
      </c>
      <c r="J50" s="13">
        <v>38085000</v>
      </c>
      <c r="K50" s="13">
        <v>3808500</v>
      </c>
      <c r="L50" s="62">
        <v>1</v>
      </c>
    </row>
    <row r="51" spans="2:12" ht="21" customHeight="1" x14ac:dyDescent="0.2">
      <c r="B51" s="9">
        <f t="shared" si="1"/>
        <v>26</v>
      </c>
      <c r="C51" s="31" t="s">
        <v>380</v>
      </c>
      <c r="D51" s="31" t="s">
        <v>261</v>
      </c>
      <c r="E51" s="10" t="s">
        <v>230</v>
      </c>
      <c r="F51" s="32">
        <v>42389</v>
      </c>
      <c r="G51" s="11" t="s">
        <v>123</v>
      </c>
      <c r="H51" s="33" t="str">
        <f t="shared" si="0"/>
        <v>0302088113</v>
      </c>
      <c r="I51" s="12" t="s">
        <v>260</v>
      </c>
      <c r="J51" s="13">
        <v>8607700</v>
      </c>
      <c r="K51" s="13">
        <v>860770</v>
      </c>
      <c r="L51" s="62">
        <v>1</v>
      </c>
    </row>
    <row r="52" spans="2:12" ht="21" customHeight="1" x14ac:dyDescent="0.2">
      <c r="B52" s="9">
        <f t="shared" si="1"/>
        <v>27</v>
      </c>
      <c r="C52" s="31" t="s">
        <v>380</v>
      </c>
      <c r="D52" s="31" t="s">
        <v>261</v>
      </c>
      <c r="E52" s="10" t="s">
        <v>231</v>
      </c>
      <c r="F52" s="32">
        <v>42389</v>
      </c>
      <c r="G52" s="11" t="s">
        <v>121</v>
      </c>
      <c r="H52" s="33" t="str">
        <f t="shared" si="0"/>
        <v>0312552937</v>
      </c>
      <c r="I52" s="12" t="s">
        <v>260</v>
      </c>
      <c r="J52" s="13">
        <v>1994000</v>
      </c>
      <c r="K52" s="13">
        <v>199400</v>
      </c>
      <c r="L52" s="62">
        <v>1</v>
      </c>
    </row>
    <row r="53" spans="2:12" ht="21" customHeight="1" x14ac:dyDescent="0.2">
      <c r="B53" s="9">
        <f t="shared" si="1"/>
        <v>28</v>
      </c>
      <c r="C53" s="31" t="s">
        <v>380</v>
      </c>
      <c r="D53" s="31" t="s">
        <v>261</v>
      </c>
      <c r="E53" s="10" t="s">
        <v>232</v>
      </c>
      <c r="F53" s="32">
        <v>42390</v>
      </c>
      <c r="G53" s="11" t="s">
        <v>124</v>
      </c>
      <c r="H53" s="33" t="str">
        <f t="shared" si="0"/>
        <v>0305135072</v>
      </c>
      <c r="I53" s="12" t="s">
        <v>260</v>
      </c>
      <c r="J53" s="13">
        <v>4755000</v>
      </c>
      <c r="K53" s="13">
        <v>475500</v>
      </c>
      <c r="L53" s="62">
        <v>1</v>
      </c>
    </row>
    <row r="54" spans="2:12" ht="21" customHeight="1" x14ac:dyDescent="0.2">
      <c r="B54" s="9">
        <f t="shared" si="1"/>
        <v>29</v>
      </c>
      <c r="C54" s="31" t="s">
        <v>380</v>
      </c>
      <c r="D54" s="31" t="s">
        <v>261</v>
      </c>
      <c r="E54" s="10" t="s">
        <v>233</v>
      </c>
      <c r="F54" s="32">
        <v>42391</v>
      </c>
      <c r="G54" s="11" t="s">
        <v>128</v>
      </c>
      <c r="H54" s="33" t="str">
        <f t="shared" si="0"/>
        <v>1101334635</v>
      </c>
      <c r="I54" s="12" t="s">
        <v>260</v>
      </c>
      <c r="J54" s="13">
        <v>7586800</v>
      </c>
      <c r="K54" s="13">
        <v>758680</v>
      </c>
      <c r="L54" s="62">
        <v>1</v>
      </c>
    </row>
    <row r="55" spans="2:12" ht="21" customHeight="1" x14ac:dyDescent="0.2">
      <c r="B55" s="9">
        <f t="shared" si="1"/>
        <v>30</v>
      </c>
      <c r="C55" s="31" t="s">
        <v>380</v>
      </c>
      <c r="D55" s="31" t="s">
        <v>261</v>
      </c>
      <c r="E55" s="10" t="s">
        <v>234</v>
      </c>
      <c r="F55" s="32">
        <v>42391</v>
      </c>
      <c r="G55" s="11" t="s">
        <v>142</v>
      </c>
      <c r="H55" s="33" t="str">
        <f t="shared" si="0"/>
        <v>1101700031</v>
      </c>
      <c r="I55" s="12" t="s">
        <v>258</v>
      </c>
      <c r="J55" s="13">
        <v>14685872</v>
      </c>
      <c r="K55" s="13">
        <v>1468587</v>
      </c>
      <c r="L55" s="62">
        <v>1</v>
      </c>
    </row>
    <row r="56" spans="2:12" ht="21" customHeight="1" x14ac:dyDescent="0.2">
      <c r="B56" s="9">
        <f t="shared" si="1"/>
        <v>31</v>
      </c>
      <c r="C56" s="31" t="s">
        <v>380</v>
      </c>
      <c r="D56" s="31" t="s">
        <v>261</v>
      </c>
      <c r="E56" s="10" t="s">
        <v>235</v>
      </c>
      <c r="F56" s="32">
        <v>42394</v>
      </c>
      <c r="G56" s="11" t="s">
        <v>121</v>
      </c>
      <c r="H56" s="33" t="str">
        <f t="shared" si="0"/>
        <v>0312552937</v>
      </c>
      <c r="I56" s="12" t="s">
        <v>260</v>
      </c>
      <c r="J56" s="13">
        <v>1994000</v>
      </c>
      <c r="K56" s="13">
        <v>199400</v>
      </c>
      <c r="L56" s="62">
        <v>1</v>
      </c>
    </row>
    <row r="57" spans="2:12" ht="21" customHeight="1" x14ac:dyDescent="0.2">
      <c r="B57" s="9">
        <f t="shared" si="1"/>
        <v>32</v>
      </c>
      <c r="C57" s="31" t="s">
        <v>380</v>
      </c>
      <c r="D57" s="31" t="s">
        <v>261</v>
      </c>
      <c r="E57" s="10" t="s">
        <v>236</v>
      </c>
      <c r="F57" s="32">
        <v>42395</v>
      </c>
      <c r="G57" s="11" t="s">
        <v>121</v>
      </c>
      <c r="H57" s="33" t="str">
        <f t="shared" si="0"/>
        <v>0312552937</v>
      </c>
      <c r="I57" s="12" t="s">
        <v>260</v>
      </c>
      <c r="J57" s="13">
        <v>32290000</v>
      </c>
      <c r="K57" s="13">
        <v>3229000</v>
      </c>
      <c r="L57" s="62">
        <v>1</v>
      </c>
    </row>
    <row r="58" spans="2:12" ht="21" customHeight="1" x14ac:dyDescent="0.2">
      <c r="B58" s="9">
        <f t="shared" si="1"/>
        <v>33</v>
      </c>
      <c r="C58" s="31" t="s">
        <v>380</v>
      </c>
      <c r="D58" s="31" t="s">
        <v>261</v>
      </c>
      <c r="E58" s="10" t="s">
        <v>237</v>
      </c>
      <c r="F58" s="32">
        <v>42395</v>
      </c>
      <c r="G58" s="11" t="s">
        <v>156</v>
      </c>
      <c r="H58" s="33" t="str">
        <f t="shared" si="0"/>
        <v>0312835526</v>
      </c>
      <c r="I58" s="12" t="s">
        <v>260</v>
      </c>
      <c r="J58" s="13">
        <v>6672364</v>
      </c>
      <c r="K58" s="13">
        <v>667236</v>
      </c>
      <c r="L58" s="62">
        <v>1</v>
      </c>
    </row>
    <row r="59" spans="2:12" ht="21" customHeight="1" x14ac:dyDescent="0.2">
      <c r="B59" s="9">
        <f t="shared" si="1"/>
        <v>34</v>
      </c>
      <c r="C59" s="31" t="s">
        <v>380</v>
      </c>
      <c r="D59" s="31" t="s">
        <v>261</v>
      </c>
      <c r="E59" s="10" t="s">
        <v>238</v>
      </c>
      <c r="F59" s="32">
        <v>42395</v>
      </c>
      <c r="G59" s="11" t="s">
        <v>156</v>
      </c>
      <c r="H59" s="33" t="str">
        <f t="shared" si="0"/>
        <v>0312835526</v>
      </c>
      <c r="I59" s="12" t="s">
        <v>324</v>
      </c>
      <c r="J59" s="13">
        <v>2344250</v>
      </c>
      <c r="K59" s="13">
        <v>234425</v>
      </c>
      <c r="L59" s="62">
        <v>1</v>
      </c>
    </row>
    <row r="60" spans="2:12" ht="21" customHeight="1" x14ac:dyDescent="0.2">
      <c r="B60" s="9">
        <f t="shared" si="1"/>
        <v>35</v>
      </c>
      <c r="C60" s="31" t="s">
        <v>380</v>
      </c>
      <c r="D60" s="31" t="s">
        <v>261</v>
      </c>
      <c r="E60" s="10" t="s">
        <v>239</v>
      </c>
      <c r="F60" s="32">
        <v>42395</v>
      </c>
      <c r="G60" s="11" t="s">
        <v>142</v>
      </c>
      <c r="H60" s="33" t="str">
        <f t="shared" si="0"/>
        <v>1101700031</v>
      </c>
      <c r="I60" s="12" t="s">
        <v>258</v>
      </c>
      <c r="J60" s="13">
        <v>17889220</v>
      </c>
      <c r="K60" s="13">
        <v>1788922</v>
      </c>
      <c r="L60" s="62">
        <v>1</v>
      </c>
    </row>
    <row r="61" spans="2:12" ht="21" customHeight="1" x14ac:dyDescent="0.2">
      <c r="B61" s="9">
        <f t="shared" si="1"/>
        <v>36</v>
      </c>
      <c r="C61" s="31" t="s">
        <v>380</v>
      </c>
      <c r="D61" s="31" t="s">
        <v>261</v>
      </c>
      <c r="E61" s="10" t="s">
        <v>240</v>
      </c>
      <c r="F61" s="32">
        <v>42397</v>
      </c>
      <c r="G61" s="11" t="s">
        <v>142</v>
      </c>
      <c r="H61" s="33" t="str">
        <f t="shared" si="0"/>
        <v>1101700031</v>
      </c>
      <c r="I61" s="12" t="s">
        <v>258</v>
      </c>
      <c r="J61" s="13">
        <v>16889000</v>
      </c>
      <c r="K61" s="13">
        <v>1688900</v>
      </c>
      <c r="L61" s="62">
        <v>1</v>
      </c>
    </row>
    <row r="62" spans="2:12" ht="21" customHeight="1" x14ac:dyDescent="0.2">
      <c r="B62" s="9">
        <f t="shared" si="1"/>
        <v>37</v>
      </c>
      <c r="C62" s="31" t="s">
        <v>380</v>
      </c>
      <c r="D62" s="31" t="s">
        <v>261</v>
      </c>
      <c r="E62" s="10" t="s">
        <v>241</v>
      </c>
      <c r="F62" s="32">
        <v>42397</v>
      </c>
      <c r="G62" s="11" t="s">
        <v>127</v>
      </c>
      <c r="H62" s="33" t="str">
        <f t="shared" si="0"/>
        <v>0311915553</v>
      </c>
      <c r="I62" s="12" t="s">
        <v>260</v>
      </c>
      <c r="J62" s="13">
        <v>14879280</v>
      </c>
      <c r="K62" s="13">
        <v>1487928</v>
      </c>
      <c r="L62" s="62">
        <v>1</v>
      </c>
    </row>
    <row r="63" spans="2:12" ht="21" customHeight="1" x14ac:dyDescent="0.2">
      <c r="B63" s="9">
        <f t="shared" si="1"/>
        <v>38</v>
      </c>
      <c r="C63" s="31" t="s">
        <v>380</v>
      </c>
      <c r="D63" s="31" t="s">
        <v>261</v>
      </c>
      <c r="E63" s="10" t="s">
        <v>242</v>
      </c>
      <c r="F63" s="32">
        <v>42397</v>
      </c>
      <c r="G63" s="11" t="s">
        <v>126</v>
      </c>
      <c r="H63" s="33" t="str">
        <f t="shared" si="0"/>
        <v>0311138829</v>
      </c>
      <c r="I63" s="12" t="s">
        <v>260</v>
      </c>
      <c r="J63" s="13">
        <v>3299400</v>
      </c>
      <c r="K63" s="13">
        <v>329940</v>
      </c>
      <c r="L63" s="62">
        <v>1</v>
      </c>
    </row>
    <row r="64" spans="2:12" ht="21" customHeight="1" x14ac:dyDescent="0.2">
      <c r="B64" s="9">
        <f t="shared" si="1"/>
        <v>39</v>
      </c>
      <c r="C64" s="31" t="s">
        <v>380</v>
      </c>
      <c r="D64" s="31" t="s">
        <v>261</v>
      </c>
      <c r="E64" s="10" t="s">
        <v>243</v>
      </c>
      <c r="F64" s="32">
        <v>42397</v>
      </c>
      <c r="G64" s="11" t="s">
        <v>119</v>
      </c>
      <c r="H64" s="33" t="str">
        <f t="shared" si="0"/>
        <v>0303930325</v>
      </c>
      <c r="I64" s="12" t="s">
        <v>260</v>
      </c>
      <c r="J64" s="13">
        <v>10829200</v>
      </c>
      <c r="K64" s="13">
        <v>1082920</v>
      </c>
      <c r="L64" s="62">
        <v>1</v>
      </c>
    </row>
    <row r="65" spans="2:12" ht="21" customHeight="1" x14ac:dyDescent="0.2">
      <c r="B65" s="9">
        <f t="shared" si="1"/>
        <v>40</v>
      </c>
      <c r="C65" s="31" t="s">
        <v>380</v>
      </c>
      <c r="D65" s="31" t="s">
        <v>261</v>
      </c>
      <c r="E65" s="10" t="s">
        <v>244</v>
      </c>
      <c r="F65" s="32">
        <v>42397</v>
      </c>
      <c r="G65" s="11" t="s">
        <v>127</v>
      </c>
      <c r="H65" s="33" t="str">
        <f t="shared" si="0"/>
        <v>0311915553</v>
      </c>
      <c r="I65" s="12" t="s">
        <v>324</v>
      </c>
      <c r="J65" s="13">
        <v>451800</v>
      </c>
      <c r="K65" s="13">
        <v>45180</v>
      </c>
      <c r="L65" s="62">
        <v>1</v>
      </c>
    </row>
    <row r="66" spans="2:12" ht="21" customHeight="1" x14ac:dyDescent="0.2">
      <c r="B66" s="9">
        <f t="shared" si="1"/>
        <v>41</v>
      </c>
      <c r="C66" s="31" t="s">
        <v>380</v>
      </c>
      <c r="D66" s="31" t="s">
        <v>261</v>
      </c>
      <c r="E66" s="10" t="s">
        <v>245</v>
      </c>
      <c r="F66" s="32">
        <v>42397</v>
      </c>
      <c r="G66" s="11" t="s">
        <v>121</v>
      </c>
      <c r="H66" s="33" t="str">
        <f t="shared" si="0"/>
        <v>0312552937</v>
      </c>
      <c r="I66" s="12" t="s">
        <v>260</v>
      </c>
      <c r="J66" s="13">
        <v>825000</v>
      </c>
      <c r="K66" s="13">
        <v>82500</v>
      </c>
      <c r="L66" s="62">
        <v>1</v>
      </c>
    </row>
    <row r="67" spans="2:12" ht="21" customHeight="1" x14ac:dyDescent="0.2">
      <c r="B67" s="9">
        <f t="shared" si="1"/>
        <v>42</v>
      </c>
      <c r="C67" s="31" t="s">
        <v>380</v>
      </c>
      <c r="D67" s="31" t="s">
        <v>261</v>
      </c>
      <c r="E67" s="10" t="s">
        <v>264</v>
      </c>
      <c r="F67" s="32">
        <v>42397</v>
      </c>
      <c r="G67" s="11" t="s">
        <v>116</v>
      </c>
      <c r="H67" s="33" t="str">
        <f t="shared" si="0"/>
        <v>0303173202</v>
      </c>
      <c r="I67" s="12" t="s">
        <v>260</v>
      </c>
      <c r="J67" s="13">
        <v>12509698</v>
      </c>
      <c r="K67" s="13">
        <v>1250970</v>
      </c>
      <c r="L67" s="62">
        <v>1</v>
      </c>
    </row>
    <row r="68" spans="2:12" ht="21" customHeight="1" x14ac:dyDescent="0.2">
      <c r="B68" s="9">
        <f t="shared" si="1"/>
        <v>43</v>
      </c>
      <c r="C68" s="31" t="s">
        <v>380</v>
      </c>
      <c r="D68" s="31" t="s">
        <v>261</v>
      </c>
      <c r="E68" s="10" t="s">
        <v>265</v>
      </c>
      <c r="F68" s="32">
        <v>42399</v>
      </c>
      <c r="G68" s="11" t="s">
        <v>117</v>
      </c>
      <c r="H68" s="33" t="str">
        <f t="shared" si="0"/>
        <v>1201062551</v>
      </c>
      <c r="I68" s="12" t="s">
        <v>260</v>
      </c>
      <c r="J68" s="13">
        <v>32531500</v>
      </c>
      <c r="K68" s="13">
        <v>3253150</v>
      </c>
      <c r="L68" s="62">
        <v>1</v>
      </c>
    </row>
    <row r="69" spans="2:12" ht="21" customHeight="1" x14ac:dyDescent="0.2">
      <c r="B69" s="9">
        <f t="shared" si="1"/>
        <v>44</v>
      </c>
      <c r="C69" s="31" t="s">
        <v>380</v>
      </c>
      <c r="D69" s="31" t="s">
        <v>261</v>
      </c>
      <c r="E69" s="10" t="s">
        <v>266</v>
      </c>
      <c r="F69" s="32">
        <v>42399</v>
      </c>
      <c r="G69" s="11" t="s">
        <v>117</v>
      </c>
      <c r="H69" s="33" t="str">
        <f t="shared" si="0"/>
        <v>1201062551</v>
      </c>
      <c r="I69" s="12" t="s">
        <v>260</v>
      </c>
      <c r="J69" s="13">
        <v>10374800</v>
      </c>
      <c r="K69" s="13">
        <v>1037480</v>
      </c>
      <c r="L69" s="62">
        <v>1</v>
      </c>
    </row>
    <row r="70" spans="2:12" ht="21" customHeight="1" x14ac:dyDescent="0.2">
      <c r="B70" s="9">
        <f t="shared" si="1"/>
        <v>45</v>
      </c>
      <c r="C70" s="31" t="s">
        <v>380</v>
      </c>
      <c r="D70" s="31" t="s">
        <v>261</v>
      </c>
      <c r="E70" s="10" t="s">
        <v>267</v>
      </c>
      <c r="F70" s="32">
        <v>42399</v>
      </c>
      <c r="G70" s="11" t="s">
        <v>128</v>
      </c>
      <c r="H70" s="33" t="str">
        <f t="shared" si="0"/>
        <v>1101334635</v>
      </c>
      <c r="I70" s="12" t="s">
        <v>260</v>
      </c>
      <c r="J70" s="13">
        <v>1641500</v>
      </c>
      <c r="K70" s="13">
        <v>164150</v>
      </c>
      <c r="L70" s="62">
        <v>1</v>
      </c>
    </row>
    <row r="71" spans="2:12" ht="21" customHeight="1" x14ac:dyDescent="0.2">
      <c r="B71" s="9">
        <f t="shared" si="1"/>
        <v>46</v>
      </c>
      <c r="C71" s="31" t="s">
        <v>380</v>
      </c>
      <c r="D71" s="31" t="s">
        <v>261</v>
      </c>
      <c r="E71" s="10" t="s">
        <v>268</v>
      </c>
      <c r="F71" s="32">
        <v>42399</v>
      </c>
      <c r="G71" s="11" t="s">
        <v>117</v>
      </c>
      <c r="H71" s="33" t="str">
        <f t="shared" si="0"/>
        <v>1201062551</v>
      </c>
      <c r="I71" s="12" t="s">
        <v>260</v>
      </c>
      <c r="J71" s="13">
        <v>1525000</v>
      </c>
      <c r="K71" s="13">
        <v>152500</v>
      </c>
      <c r="L71" s="62">
        <v>1</v>
      </c>
    </row>
    <row r="72" spans="2:12" ht="21" customHeight="1" x14ac:dyDescent="0.2">
      <c r="B72" s="9">
        <f t="shared" si="1"/>
        <v>47</v>
      </c>
      <c r="C72" s="31" t="s">
        <v>380</v>
      </c>
      <c r="D72" s="31" t="s">
        <v>261</v>
      </c>
      <c r="E72" s="10" t="s">
        <v>269</v>
      </c>
      <c r="F72" s="32">
        <v>42401</v>
      </c>
      <c r="G72" s="11" t="s">
        <v>162</v>
      </c>
      <c r="H72" s="33" t="str">
        <f t="shared" si="0"/>
        <v>3600668919</v>
      </c>
      <c r="I72" s="12" t="s">
        <v>260</v>
      </c>
      <c r="J72" s="13">
        <v>2029100</v>
      </c>
      <c r="K72" s="13">
        <v>202910</v>
      </c>
      <c r="L72" s="62">
        <v>1</v>
      </c>
    </row>
    <row r="73" spans="2:12" ht="21" customHeight="1" x14ac:dyDescent="0.2">
      <c r="B73" s="9">
        <f t="shared" si="1"/>
        <v>48</v>
      </c>
      <c r="C73" s="31" t="s">
        <v>380</v>
      </c>
      <c r="D73" s="31" t="s">
        <v>261</v>
      </c>
      <c r="E73" s="10" t="s">
        <v>270</v>
      </c>
      <c r="F73" s="32">
        <v>42401</v>
      </c>
      <c r="G73" s="11" t="s">
        <v>120</v>
      </c>
      <c r="H73" s="33" t="str">
        <f t="shared" si="0"/>
        <v>0302020771</v>
      </c>
      <c r="I73" s="12" t="s">
        <v>260</v>
      </c>
      <c r="J73" s="13">
        <v>1113900</v>
      </c>
      <c r="K73" s="13">
        <v>111390</v>
      </c>
      <c r="L73" s="62">
        <v>1</v>
      </c>
    </row>
    <row r="74" spans="2:12" ht="21" customHeight="1" x14ac:dyDescent="0.2">
      <c r="B74" s="9">
        <f t="shared" si="1"/>
        <v>49</v>
      </c>
      <c r="C74" s="31" t="s">
        <v>380</v>
      </c>
      <c r="D74" s="31" t="s">
        <v>261</v>
      </c>
      <c r="E74" s="10" t="s">
        <v>271</v>
      </c>
      <c r="F74" s="32">
        <v>42401</v>
      </c>
      <c r="G74" s="11" t="s">
        <v>164</v>
      </c>
      <c r="H74" s="33" t="str">
        <f t="shared" si="0"/>
        <v>0313039397</v>
      </c>
      <c r="I74" s="12" t="s">
        <v>260</v>
      </c>
      <c r="J74" s="13">
        <v>2075000</v>
      </c>
      <c r="K74" s="13">
        <v>207500</v>
      </c>
      <c r="L74" s="62">
        <v>1</v>
      </c>
    </row>
    <row r="75" spans="2:12" ht="21" customHeight="1" x14ac:dyDescent="0.2">
      <c r="B75" s="9">
        <f t="shared" si="1"/>
        <v>50</v>
      </c>
      <c r="C75" s="31" t="s">
        <v>380</v>
      </c>
      <c r="D75" s="31" t="s">
        <v>261</v>
      </c>
      <c r="E75" s="10" t="s">
        <v>272</v>
      </c>
      <c r="F75" s="32">
        <v>42402</v>
      </c>
      <c r="G75" s="11" t="s">
        <v>151</v>
      </c>
      <c r="H75" s="33" t="str">
        <f t="shared" si="0"/>
        <v>0305929759</v>
      </c>
      <c r="I75" s="12" t="s">
        <v>260</v>
      </c>
      <c r="J75" s="13">
        <v>4349250</v>
      </c>
      <c r="K75" s="13">
        <v>434925</v>
      </c>
      <c r="L75" s="62">
        <v>1</v>
      </c>
    </row>
    <row r="76" spans="2:12" ht="21" customHeight="1" x14ac:dyDescent="0.2">
      <c r="B76" s="9">
        <f t="shared" si="1"/>
        <v>51</v>
      </c>
      <c r="C76" s="31" t="s">
        <v>380</v>
      </c>
      <c r="D76" s="31" t="s">
        <v>261</v>
      </c>
      <c r="E76" s="10" t="s">
        <v>273</v>
      </c>
      <c r="F76" s="32">
        <v>42402</v>
      </c>
      <c r="G76" s="11" t="s">
        <v>124</v>
      </c>
      <c r="H76" s="33" t="str">
        <f t="shared" si="0"/>
        <v>0305135072</v>
      </c>
      <c r="I76" s="12" t="s">
        <v>260</v>
      </c>
      <c r="J76" s="13">
        <v>2470000</v>
      </c>
      <c r="K76" s="13">
        <v>247000</v>
      </c>
      <c r="L76" s="62">
        <v>1</v>
      </c>
    </row>
    <row r="77" spans="2:12" ht="21" customHeight="1" x14ac:dyDescent="0.2">
      <c r="B77" s="9">
        <f t="shared" si="1"/>
        <v>52</v>
      </c>
      <c r="C77" s="31" t="s">
        <v>380</v>
      </c>
      <c r="D77" s="31" t="s">
        <v>261</v>
      </c>
      <c r="E77" s="10" t="s">
        <v>274</v>
      </c>
      <c r="F77" s="32">
        <v>42403</v>
      </c>
      <c r="G77" s="11" t="s">
        <v>121</v>
      </c>
      <c r="H77" s="33" t="str">
        <f t="shared" si="0"/>
        <v>0312552937</v>
      </c>
      <c r="I77" s="12" t="s">
        <v>260</v>
      </c>
      <c r="J77" s="13">
        <v>45936500</v>
      </c>
      <c r="K77" s="13">
        <v>4593650</v>
      </c>
      <c r="L77" s="62">
        <v>1</v>
      </c>
    </row>
    <row r="78" spans="2:12" ht="21" customHeight="1" x14ac:dyDescent="0.2">
      <c r="B78" s="9">
        <f t="shared" si="1"/>
        <v>53</v>
      </c>
      <c r="C78" s="31" t="s">
        <v>380</v>
      </c>
      <c r="D78" s="31" t="s">
        <v>261</v>
      </c>
      <c r="E78" s="10" t="s">
        <v>275</v>
      </c>
      <c r="F78" s="32">
        <v>42418</v>
      </c>
      <c r="G78" s="11" t="s">
        <v>124</v>
      </c>
      <c r="H78" s="33" t="str">
        <f t="shared" si="0"/>
        <v>0305135072</v>
      </c>
      <c r="I78" s="12" t="s">
        <v>260</v>
      </c>
      <c r="J78" s="13">
        <v>8283410</v>
      </c>
      <c r="K78" s="13">
        <v>828341</v>
      </c>
      <c r="L78" s="62">
        <v>1</v>
      </c>
    </row>
    <row r="79" spans="2:12" ht="21" customHeight="1" x14ac:dyDescent="0.2">
      <c r="B79" s="9">
        <f t="shared" si="1"/>
        <v>54</v>
      </c>
      <c r="C79" s="31" t="s">
        <v>380</v>
      </c>
      <c r="D79" s="31" t="s">
        <v>261</v>
      </c>
      <c r="E79" s="10" t="s">
        <v>276</v>
      </c>
      <c r="F79" s="32">
        <v>42420</v>
      </c>
      <c r="G79" s="11" t="s">
        <v>133</v>
      </c>
      <c r="H79" s="33" t="str">
        <f t="shared" si="0"/>
        <v>1601265958</v>
      </c>
      <c r="I79" s="12" t="s">
        <v>260</v>
      </c>
      <c r="J79" s="13">
        <v>16716600</v>
      </c>
      <c r="K79" s="13">
        <v>1671660</v>
      </c>
      <c r="L79" s="62">
        <v>1</v>
      </c>
    </row>
    <row r="80" spans="2:12" ht="21" customHeight="1" x14ac:dyDescent="0.2">
      <c r="B80" s="9">
        <f t="shared" si="1"/>
        <v>55</v>
      </c>
      <c r="C80" s="31" t="s">
        <v>380</v>
      </c>
      <c r="D80" s="31" t="s">
        <v>261</v>
      </c>
      <c r="E80" s="10" t="s">
        <v>277</v>
      </c>
      <c r="F80" s="32">
        <v>42422</v>
      </c>
      <c r="G80" s="11" t="s">
        <v>120</v>
      </c>
      <c r="H80" s="33" t="str">
        <f t="shared" si="0"/>
        <v>0302020771</v>
      </c>
      <c r="I80" s="12" t="s">
        <v>260</v>
      </c>
      <c r="J80" s="13">
        <v>9263900</v>
      </c>
      <c r="K80" s="13">
        <v>926390</v>
      </c>
      <c r="L80" s="62">
        <v>1</v>
      </c>
    </row>
    <row r="81" spans="2:12" ht="21" customHeight="1" x14ac:dyDescent="0.2">
      <c r="B81" s="9">
        <f t="shared" si="1"/>
        <v>56</v>
      </c>
      <c r="C81" s="31" t="s">
        <v>380</v>
      </c>
      <c r="D81" s="31" t="s">
        <v>261</v>
      </c>
      <c r="E81" s="10" t="s">
        <v>250</v>
      </c>
      <c r="F81" s="32">
        <v>42423</v>
      </c>
      <c r="G81" s="11" t="s">
        <v>167</v>
      </c>
      <c r="H81" s="33" t="str">
        <f t="shared" si="0"/>
        <v>0312986405</v>
      </c>
      <c r="I81" s="12" t="s">
        <v>260</v>
      </c>
      <c r="J81" s="13">
        <v>7400000</v>
      </c>
      <c r="K81" s="13">
        <v>740000</v>
      </c>
      <c r="L81" s="62">
        <v>1</v>
      </c>
    </row>
    <row r="82" spans="2:12" ht="21" customHeight="1" x14ac:dyDescent="0.2">
      <c r="B82" s="9">
        <f t="shared" si="1"/>
        <v>57</v>
      </c>
      <c r="C82" s="31" t="s">
        <v>380</v>
      </c>
      <c r="D82" s="31" t="s">
        <v>261</v>
      </c>
      <c r="E82" s="10" t="s">
        <v>278</v>
      </c>
      <c r="F82" s="32">
        <v>42423</v>
      </c>
      <c r="G82" s="11" t="s">
        <v>120</v>
      </c>
      <c r="H82" s="33" t="str">
        <f t="shared" si="0"/>
        <v>0302020771</v>
      </c>
      <c r="I82" s="12" t="s">
        <v>260</v>
      </c>
      <c r="J82" s="13">
        <v>1315800</v>
      </c>
      <c r="K82" s="13">
        <v>131580</v>
      </c>
      <c r="L82" s="62">
        <v>1</v>
      </c>
    </row>
    <row r="83" spans="2:12" ht="21" customHeight="1" x14ac:dyDescent="0.2">
      <c r="B83" s="9">
        <f t="shared" si="1"/>
        <v>58</v>
      </c>
      <c r="C83" s="31" t="s">
        <v>380</v>
      </c>
      <c r="D83" s="31" t="s">
        <v>261</v>
      </c>
      <c r="E83" s="10" t="s">
        <v>279</v>
      </c>
      <c r="F83" s="32">
        <v>42423</v>
      </c>
      <c r="G83" s="11" t="s">
        <v>121</v>
      </c>
      <c r="H83" s="33" t="str">
        <f t="shared" si="0"/>
        <v>0312552937</v>
      </c>
      <c r="I83" s="12" t="s">
        <v>260</v>
      </c>
      <c r="J83" s="13">
        <v>26291100</v>
      </c>
      <c r="K83" s="13">
        <v>2629110</v>
      </c>
      <c r="L83" s="62">
        <v>1</v>
      </c>
    </row>
    <row r="84" spans="2:12" ht="21" customHeight="1" x14ac:dyDescent="0.2">
      <c r="B84" s="9">
        <f t="shared" si="1"/>
        <v>59</v>
      </c>
      <c r="C84" s="31" t="s">
        <v>380</v>
      </c>
      <c r="D84" s="31" t="s">
        <v>261</v>
      </c>
      <c r="E84" s="10" t="s">
        <v>280</v>
      </c>
      <c r="F84" s="32">
        <v>42423</v>
      </c>
      <c r="G84" s="11" t="s">
        <v>169</v>
      </c>
      <c r="H84" s="33" t="str">
        <f t="shared" si="0"/>
        <v>1101396102</v>
      </c>
      <c r="I84" s="12" t="s">
        <v>260</v>
      </c>
      <c r="J84" s="13">
        <v>15505200</v>
      </c>
      <c r="K84" s="13">
        <v>1550520</v>
      </c>
      <c r="L84" s="62">
        <v>1</v>
      </c>
    </row>
    <row r="85" spans="2:12" ht="21" customHeight="1" x14ac:dyDescent="0.2">
      <c r="B85" s="9">
        <f t="shared" si="1"/>
        <v>60</v>
      </c>
      <c r="C85" s="31" t="s">
        <v>380</v>
      </c>
      <c r="D85" s="31" t="s">
        <v>261</v>
      </c>
      <c r="E85" s="10" t="s">
        <v>281</v>
      </c>
      <c r="F85" s="32">
        <v>42424</v>
      </c>
      <c r="G85" s="11" t="s">
        <v>124</v>
      </c>
      <c r="H85" s="33" t="str">
        <f t="shared" si="0"/>
        <v>0305135072</v>
      </c>
      <c r="I85" s="12" t="s">
        <v>260</v>
      </c>
      <c r="J85" s="13">
        <v>11000000</v>
      </c>
      <c r="K85" s="13">
        <v>1100000</v>
      </c>
      <c r="L85" s="62">
        <v>1</v>
      </c>
    </row>
    <row r="86" spans="2:12" ht="21" customHeight="1" x14ac:dyDescent="0.2">
      <c r="B86" s="9">
        <f t="shared" si="1"/>
        <v>61</v>
      </c>
      <c r="C86" s="31" t="s">
        <v>380</v>
      </c>
      <c r="D86" s="31" t="s">
        <v>261</v>
      </c>
      <c r="E86" s="10" t="s">
        <v>282</v>
      </c>
      <c r="F86" s="32">
        <v>42424</v>
      </c>
      <c r="G86" s="11" t="s">
        <v>116</v>
      </c>
      <c r="H86" s="33" t="str">
        <f t="shared" si="0"/>
        <v>0303173202</v>
      </c>
      <c r="I86" s="12" t="s">
        <v>260</v>
      </c>
      <c r="J86" s="13">
        <v>12411103</v>
      </c>
      <c r="K86" s="13">
        <v>1241110</v>
      </c>
      <c r="L86" s="62">
        <v>1</v>
      </c>
    </row>
    <row r="87" spans="2:12" ht="21" customHeight="1" x14ac:dyDescent="0.2">
      <c r="B87" s="9">
        <f t="shared" si="1"/>
        <v>62</v>
      </c>
      <c r="C87" s="31" t="s">
        <v>380</v>
      </c>
      <c r="D87" s="31" t="s">
        <v>261</v>
      </c>
      <c r="E87" s="10" t="s">
        <v>283</v>
      </c>
      <c r="F87" s="32">
        <v>42424</v>
      </c>
      <c r="G87" s="11" t="s">
        <v>142</v>
      </c>
      <c r="H87" s="33" t="str">
        <f t="shared" si="0"/>
        <v>1101700031</v>
      </c>
      <c r="I87" s="12" t="s">
        <v>258</v>
      </c>
      <c r="J87" s="13">
        <v>6974385</v>
      </c>
      <c r="K87" s="13">
        <v>697439</v>
      </c>
      <c r="L87" s="62">
        <v>1</v>
      </c>
    </row>
    <row r="88" spans="2:12" ht="21" customHeight="1" x14ac:dyDescent="0.2">
      <c r="B88" s="9">
        <f t="shared" si="1"/>
        <v>63</v>
      </c>
      <c r="C88" s="31" t="s">
        <v>380</v>
      </c>
      <c r="D88" s="31" t="s">
        <v>261</v>
      </c>
      <c r="E88" s="10" t="s">
        <v>284</v>
      </c>
      <c r="F88" s="32">
        <v>42425</v>
      </c>
      <c r="G88" s="11" t="s">
        <v>117</v>
      </c>
      <c r="H88" s="33" t="str">
        <f t="shared" si="0"/>
        <v>1201062551</v>
      </c>
      <c r="I88" s="12" t="s">
        <v>260</v>
      </c>
      <c r="J88" s="13">
        <v>14331800</v>
      </c>
      <c r="K88" s="13">
        <v>1433180</v>
      </c>
      <c r="L88" s="62">
        <v>1</v>
      </c>
    </row>
    <row r="89" spans="2:12" ht="21" customHeight="1" x14ac:dyDescent="0.2">
      <c r="B89" s="9">
        <f t="shared" si="1"/>
        <v>64</v>
      </c>
      <c r="C89" s="31" t="s">
        <v>380</v>
      </c>
      <c r="D89" s="31" t="s">
        <v>261</v>
      </c>
      <c r="E89" s="10" t="s">
        <v>285</v>
      </c>
      <c r="F89" s="32">
        <v>42425</v>
      </c>
      <c r="G89" s="11" t="s">
        <v>142</v>
      </c>
      <c r="H89" s="33" t="str">
        <f t="shared" si="0"/>
        <v>1101700031</v>
      </c>
      <c r="I89" s="12" t="s">
        <v>258</v>
      </c>
      <c r="J89" s="13">
        <v>3478010</v>
      </c>
      <c r="K89" s="13">
        <v>347801</v>
      </c>
      <c r="L89" s="62">
        <v>1</v>
      </c>
    </row>
    <row r="90" spans="2:12" ht="21" customHeight="1" x14ac:dyDescent="0.2">
      <c r="B90" s="9">
        <f t="shared" si="1"/>
        <v>65</v>
      </c>
      <c r="C90" s="31" t="s">
        <v>380</v>
      </c>
      <c r="D90" s="31" t="s">
        <v>261</v>
      </c>
      <c r="E90" s="10" t="s">
        <v>286</v>
      </c>
      <c r="F90" s="32">
        <v>42427</v>
      </c>
      <c r="G90" s="11" t="s">
        <v>142</v>
      </c>
      <c r="H90" s="33" t="str">
        <f t="shared" ref="H90:H153" si="2">IF(ISNA(VLOOKUP(G90,DSBR,2,0)),"",VLOOKUP(G90,DSBR,2,0))</f>
        <v>1101700031</v>
      </c>
      <c r="I90" s="12" t="s">
        <v>258</v>
      </c>
      <c r="J90" s="13">
        <v>1718875</v>
      </c>
      <c r="K90" s="13">
        <v>171888</v>
      </c>
      <c r="L90" s="62">
        <v>1</v>
      </c>
    </row>
    <row r="91" spans="2:12" ht="21" customHeight="1" x14ac:dyDescent="0.2">
      <c r="B91" s="9">
        <f t="shared" ref="B91:B154" si="3">IF(G91&lt;&gt;"",ROW()-25,"")</f>
        <v>66</v>
      </c>
      <c r="C91" s="31" t="s">
        <v>380</v>
      </c>
      <c r="D91" s="31" t="s">
        <v>261</v>
      </c>
      <c r="E91" s="10" t="s">
        <v>287</v>
      </c>
      <c r="F91" s="32">
        <v>42427</v>
      </c>
      <c r="G91" s="11" t="s">
        <v>117</v>
      </c>
      <c r="H91" s="33" t="str">
        <f t="shared" si="2"/>
        <v>1201062551</v>
      </c>
      <c r="I91" s="12" t="s">
        <v>260</v>
      </c>
      <c r="J91" s="13">
        <v>25771600</v>
      </c>
      <c r="K91" s="13">
        <v>2577160</v>
      </c>
      <c r="L91" s="62">
        <v>1</v>
      </c>
    </row>
    <row r="92" spans="2:12" ht="21" customHeight="1" x14ac:dyDescent="0.2">
      <c r="B92" s="9">
        <f t="shared" si="3"/>
        <v>67</v>
      </c>
      <c r="C92" s="31" t="s">
        <v>380</v>
      </c>
      <c r="D92" s="31" t="s">
        <v>261</v>
      </c>
      <c r="E92" s="10" t="s">
        <v>288</v>
      </c>
      <c r="F92" s="32">
        <v>42427</v>
      </c>
      <c r="G92" s="11" t="s">
        <v>129</v>
      </c>
      <c r="H92" s="33" t="str">
        <f t="shared" si="2"/>
        <v>0309539439</v>
      </c>
      <c r="I92" s="12" t="s">
        <v>260</v>
      </c>
      <c r="J92" s="13">
        <v>3244800</v>
      </c>
      <c r="K92" s="13">
        <v>324480</v>
      </c>
      <c r="L92" s="62">
        <v>1</v>
      </c>
    </row>
    <row r="93" spans="2:12" ht="21" customHeight="1" x14ac:dyDescent="0.2">
      <c r="B93" s="9">
        <f t="shared" si="3"/>
        <v>68</v>
      </c>
      <c r="C93" s="31" t="s">
        <v>380</v>
      </c>
      <c r="D93" s="31" t="s">
        <v>261</v>
      </c>
      <c r="E93" s="10" t="s">
        <v>289</v>
      </c>
      <c r="F93" s="32">
        <v>42429</v>
      </c>
      <c r="G93" s="11" t="s">
        <v>132</v>
      </c>
      <c r="H93" s="33" t="str">
        <f t="shared" si="2"/>
        <v>0305811563</v>
      </c>
      <c r="I93" s="12" t="s">
        <v>260</v>
      </c>
      <c r="J93" s="13">
        <v>2098400</v>
      </c>
      <c r="K93" s="13">
        <v>209840</v>
      </c>
      <c r="L93" s="62">
        <v>1</v>
      </c>
    </row>
    <row r="94" spans="2:12" ht="21" customHeight="1" x14ac:dyDescent="0.2">
      <c r="B94" s="9">
        <f t="shared" si="3"/>
        <v>69</v>
      </c>
      <c r="C94" s="31" t="s">
        <v>380</v>
      </c>
      <c r="D94" s="31" t="s">
        <v>261</v>
      </c>
      <c r="E94" s="10" t="s">
        <v>290</v>
      </c>
      <c r="F94" s="32">
        <v>42429</v>
      </c>
      <c r="G94" s="11" t="s">
        <v>171</v>
      </c>
      <c r="H94" s="33" t="str">
        <f t="shared" si="2"/>
        <v>0313555835</v>
      </c>
      <c r="I94" s="12" t="s">
        <v>260</v>
      </c>
      <c r="J94" s="13">
        <v>5149000</v>
      </c>
      <c r="K94" s="13">
        <v>514900</v>
      </c>
      <c r="L94" s="62">
        <v>1</v>
      </c>
    </row>
    <row r="95" spans="2:12" ht="21" customHeight="1" x14ac:dyDescent="0.2">
      <c r="B95" s="9">
        <f t="shared" si="3"/>
        <v>70</v>
      </c>
      <c r="C95" s="31" t="s">
        <v>380</v>
      </c>
      <c r="D95" s="31" t="s">
        <v>261</v>
      </c>
      <c r="E95" s="10" t="s">
        <v>255</v>
      </c>
      <c r="F95" s="32">
        <v>42429</v>
      </c>
      <c r="G95" s="11" t="s">
        <v>130</v>
      </c>
      <c r="H95" s="33" t="str">
        <f t="shared" si="2"/>
        <v>0304354787</v>
      </c>
      <c r="I95" s="12" t="s">
        <v>260</v>
      </c>
      <c r="J95" s="13">
        <v>10400000</v>
      </c>
      <c r="K95" s="13">
        <v>1040000</v>
      </c>
      <c r="L95" s="62">
        <v>1</v>
      </c>
    </row>
    <row r="96" spans="2:12" ht="21" customHeight="1" x14ac:dyDescent="0.2">
      <c r="B96" s="9">
        <f t="shared" si="3"/>
        <v>71</v>
      </c>
      <c r="C96" s="31" t="s">
        <v>380</v>
      </c>
      <c r="D96" s="31" t="s">
        <v>261</v>
      </c>
      <c r="E96" s="10" t="s">
        <v>256</v>
      </c>
      <c r="F96" s="32">
        <v>42430</v>
      </c>
      <c r="G96" s="11" t="s">
        <v>117</v>
      </c>
      <c r="H96" s="33" t="str">
        <f t="shared" si="2"/>
        <v>1201062551</v>
      </c>
      <c r="I96" s="12" t="s">
        <v>260</v>
      </c>
      <c r="J96" s="13">
        <v>38190360</v>
      </c>
      <c r="K96" s="13">
        <v>3819036</v>
      </c>
      <c r="L96" s="62">
        <v>1</v>
      </c>
    </row>
    <row r="97" spans="2:12" ht="21" customHeight="1" x14ac:dyDescent="0.2">
      <c r="B97" s="9">
        <f t="shared" si="3"/>
        <v>72</v>
      </c>
      <c r="C97" s="31" t="s">
        <v>380</v>
      </c>
      <c r="D97" s="31" t="s">
        <v>261</v>
      </c>
      <c r="E97" s="10" t="s">
        <v>291</v>
      </c>
      <c r="F97" s="32">
        <v>42430</v>
      </c>
      <c r="G97" s="11" t="s">
        <v>132</v>
      </c>
      <c r="H97" s="33" t="str">
        <f t="shared" si="2"/>
        <v>0305811563</v>
      </c>
      <c r="I97" s="12" t="s">
        <v>260</v>
      </c>
      <c r="J97" s="13">
        <v>1610700</v>
      </c>
      <c r="K97" s="13">
        <v>161070</v>
      </c>
      <c r="L97" s="62">
        <v>1</v>
      </c>
    </row>
    <row r="98" spans="2:12" ht="21" customHeight="1" x14ac:dyDescent="0.2">
      <c r="B98" s="9">
        <f t="shared" si="3"/>
        <v>73</v>
      </c>
      <c r="C98" s="31" t="s">
        <v>380</v>
      </c>
      <c r="D98" s="31" t="s">
        <v>261</v>
      </c>
      <c r="E98" s="10" t="s">
        <v>292</v>
      </c>
      <c r="F98" s="32">
        <v>42430</v>
      </c>
      <c r="G98" s="11" t="s">
        <v>174</v>
      </c>
      <c r="H98" s="33" t="str">
        <f t="shared" si="2"/>
        <v>0305109410</v>
      </c>
      <c r="I98" s="12" t="s">
        <v>260</v>
      </c>
      <c r="J98" s="13">
        <v>14001600</v>
      </c>
      <c r="K98" s="13">
        <v>1400160</v>
      </c>
      <c r="L98" s="62">
        <v>1</v>
      </c>
    </row>
    <row r="99" spans="2:12" ht="21" customHeight="1" x14ac:dyDescent="0.2">
      <c r="B99" s="9">
        <f t="shared" si="3"/>
        <v>74</v>
      </c>
      <c r="C99" s="31" t="s">
        <v>380</v>
      </c>
      <c r="D99" s="31" t="s">
        <v>261</v>
      </c>
      <c r="E99" s="10" t="s">
        <v>293</v>
      </c>
      <c r="F99" s="32">
        <v>42434</v>
      </c>
      <c r="G99" s="11" t="s">
        <v>117</v>
      </c>
      <c r="H99" s="33" t="str">
        <f t="shared" si="2"/>
        <v>1201062551</v>
      </c>
      <c r="I99" s="12" t="s">
        <v>260</v>
      </c>
      <c r="J99" s="13">
        <v>25440160</v>
      </c>
      <c r="K99" s="13">
        <v>2544016</v>
      </c>
      <c r="L99" s="62">
        <v>1</v>
      </c>
    </row>
    <row r="100" spans="2:12" ht="21" customHeight="1" x14ac:dyDescent="0.2">
      <c r="B100" s="9">
        <f t="shared" si="3"/>
        <v>75</v>
      </c>
      <c r="C100" s="31" t="s">
        <v>380</v>
      </c>
      <c r="D100" s="31" t="s">
        <v>261</v>
      </c>
      <c r="E100" s="10" t="s">
        <v>294</v>
      </c>
      <c r="F100" s="32">
        <v>42434</v>
      </c>
      <c r="G100" s="11" t="s">
        <v>123</v>
      </c>
      <c r="H100" s="33" t="str">
        <f t="shared" si="2"/>
        <v>0302088113</v>
      </c>
      <c r="I100" s="12" t="s">
        <v>260</v>
      </c>
      <c r="J100" s="13">
        <v>5533500</v>
      </c>
      <c r="K100" s="13">
        <v>553350</v>
      </c>
      <c r="L100" s="62">
        <v>1</v>
      </c>
    </row>
    <row r="101" spans="2:12" ht="21" customHeight="1" x14ac:dyDescent="0.2">
      <c r="B101" s="9">
        <f t="shared" si="3"/>
        <v>76</v>
      </c>
      <c r="C101" s="31" t="s">
        <v>380</v>
      </c>
      <c r="D101" s="31" t="s">
        <v>261</v>
      </c>
      <c r="E101" s="10" t="s">
        <v>295</v>
      </c>
      <c r="F101" s="32">
        <v>42436</v>
      </c>
      <c r="G101" s="11" t="s">
        <v>130</v>
      </c>
      <c r="H101" s="33" t="str">
        <f t="shared" si="2"/>
        <v>0304354787</v>
      </c>
      <c r="I101" s="12" t="s">
        <v>260</v>
      </c>
      <c r="J101" s="13">
        <v>17400000</v>
      </c>
      <c r="K101" s="13">
        <v>1740000</v>
      </c>
      <c r="L101" s="62">
        <v>1</v>
      </c>
    </row>
    <row r="102" spans="2:12" ht="21" customHeight="1" x14ac:dyDescent="0.2">
      <c r="B102" s="9">
        <f t="shared" si="3"/>
        <v>77</v>
      </c>
      <c r="C102" s="31" t="s">
        <v>380</v>
      </c>
      <c r="D102" s="31" t="s">
        <v>261</v>
      </c>
      <c r="E102" s="10" t="s">
        <v>296</v>
      </c>
      <c r="F102" s="32">
        <v>42437</v>
      </c>
      <c r="G102" s="11" t="s">
        <v>126</v>
      </c>
      <c r="H102" s="33" t="str">
        <f t="shared" si="2"/>
        <v>0311138829</v>
      </c>
      <c r="I102" s="12" t="s">
        <v>260</v>
      </c>
      <c r="J102" s="13">
        <v>5978700</v>
      </c>
      <c r="K102" s="13">
        <v>597870</v>
      </c>
      <c r="L102" s="62">
        <v>1</v>
      </c>
    </row>
    <row r="103" spans="2:12" ht="21" customHeight="1" x14ac:dyDescent="0.2">
      <c r="B103" s="9">
        <f t="shared" si="3"/>
        <v>78</v>
      </c>
      <c r="C103" s="31" t="s">
        <v>380</v>
      </c>
      <c r="D103" s="31" t="s">
        <v>261</v>
      </c>
      <c r="E103" s="10" t="s">
        <v>297</v>
      </c>
      <c r="F103" s="32">
        <v>42437</v>
      </c>
      <c r="G103" s="11" t="s">
        <v>125</v>
      </c>
      <c r="H103" s="33" t="str">
        <f t="shared" si="2"/>
        <v>0311674668</v>
      </c>
      <c r="I103" s="12" t="s">
        <v>260</v>
      </c>
      <c r="J103" s="13">
        <v>5500000</v>
      </c>
      <c r="K103" s="13">
        <v>550000</v>
      </c>
      <c r="L103" s="62">
        <v>1</v>
      </c>
    </row>
    <row r="104" spans="2:12" ht="21" customHeight="1" x14ac:dyDescent="0.2">
      <c r="B104" s="9">
        <f t="shared" si="3"/>
        <v>79</v>
      </c>
      <c r="C104" s="31" t="s">
        <v>380</v>
      </c>
      <c r="D104" s="31" t="s">
        <v>261</v>
      </c>
      <c r="E104" s="10" t="s">
        <v>298</v>
      </c>
      <c r="F104" s="32">
        <v>42439</v>
      </c>
      <c r="G104" s="11" t="s">
        <v>128</v>
      </c>
      <c r="H104" s="33" t="str">
        <f t="shared" si="2"/>
        <v>1101334635</v>
      </c>
      <c r="I104" s="12" t="s">
        <v>260</v>
      </c>
      <c r="J104" s="13">
        <v>4843400</v>
      </c>
      <c r="K104" s="13">
        <v>484340</v>
      </c>
      <c r="L104" s="62">
        <v>1</v>
      </c>
    </row>
    <row r="105" spans="2:12" ht="21" customHeight="1" x14ac:dyDescent="0.2">
      <c r="B105" s="9">
        <f t="shared" si="3"/>
        <v>80</v>
      </c>
      <c r="C105" s="31" t="s">
        <v>380</v>
      </c>
      <c r="D105" s="31" t="s">
        <v>261</v>
      </c>
      <c r="E105" s="10" t="s">
        <v>299</v>
      </c>
      <c r="F105" s="32">
        <v>42440</v>
      </c>
      <c r="G105" s="11" t="s">
        <v>148</v>
      </c>
      <c r="H105" s="33" t="str">
        <f t="shared" si="2"/>
        <v>1100934340</v>
      </c>
      <c r="I105" s="12" t="s">
        <v>260</v>
      </c>
      <c r="J105" s="13">
        <v>3050400</v>
      </c>
      <c r="K105" s="13">
        <v>305040</v>
      </c>
      <c r="L105" s="62">
        <v>1</v>
      </c>
    </row>
    <row r="106" spans="2:12" ht="21" customHeight="1" x14ac:dyDescent="0.2">
      <c r="B106" s="9">
        <f t="shared" si="3"/>
        <v>81</v>
      </c>
      <c r="C106" s="31" t="s">
        <v>380</v>
      </c>
      <c r="D106" s="31" t="s">
        <v>261</v>
      </c>
      <c r="E106" s="10" t="s">
        <v>300</v>
      </c>
      <c r="F106" s="32">
        <v>42440</v>
      </c>
      <c r="G106" s="11" t="s">
        <v>117</v>
      </c>
      <c r="H106" s="33" t="str">
        <f t="shared" si="2"/>
        <v>1201062551</v>
      </c>
      <c r="I106" s="12" t="s">
        <v>325</v>
      </c>
      <c r="J106" s="13">
        <v>1239000</v>
      </c>
      <c r="K106" s="13">
        <v>123900</v>
      </c>
      <c r="L106" s="62">
        <v>1</v>
      </c>
    </row>
    <row r="107" spans="2:12" ht="21" customHeight="1" x14ac:dyDescent="0.2">
      <c r="B107" s="9">
        <f t="shared" si="3"/>
        <v>82</v>
      </c>
      <c r="C107" s="31" t="s">
        <v>380</v>
      </c>
      <c r="D107" s="31" t="s">
        <v>261</v>
      </c>
      <c r="E107" s="10" t="s">
        <v>301</v>
      </c>
      <c r="F107" s="32">
        <v>42441</v>
      </c>
      <c r="G107" s="11" t="s">
        <v>151</v>
      </c>
      <c r="H107" s="33" t="str">
        <f t="shared" si="2"/>
        <v>0305929759</v>
      </c>
      <c r="I107" s="12" t="s">
        <v>260</v>
      </c>
      <c r="J107" s="13">
        <v>7665030</v>
      </c>
      <c r="K107" s="13">
        <v>766503</v>
      </c>
      <c r="L107" s="62">
        <v>1</v>
      </c>
    </row>
    <row r="108" spans="2:12" ht="21" customHeight="1" x14ac:dyDescent="0.2">
      <c r="B108" s="9">
        <f t="shared" si="3"/>
        <v>83</v>
      </c>
      <c r="C108" s="31" t="s">
        <v>380</v>
      </c>
      <c r="D108" s="31" t="s">
        <v>261</v>
      </c>
      <c r="E108" s="10" t="s">
        <v>302</v>
      </c>
      <c r="F108" s="32">
        <v>42441</v>
      </c>
      <c r="G108" s="11" t="s">
        <v>124</v>
      </c>
      <c r="H108" s="33" t="str">
        <f t="shared" si="2"/>
        <v>0305135072</v>
      </c>
      <c r="I108" s="12" t="s">
        <v>260</v>
      </c>
      <c r="J108" s="13">
        <v>4961400</v>
      </c>
      <c r="K108" s="13">
        <v>496140</v>
      </c>
      <c r="L108" s="62">
        <v>1</v>
      </c>
    </row>
    <row r="109" spans="2:12" ht="21" customHeight="1" x14ac:dyDescent="0.2">
      <c r="B109" s="9">
        <f t="shared" si="3"/>
        <v>84</v>
      </c>
      <c r="C109" s="31" t="s">
        <v>380</v>
      </c>
      <c r="D109" s="31" t="s">
        <v>261</v>
      </c>
      <c r="E109" s="10" t="s">
        <v>303</v>
      </c>
      <c r="F109" s="32">
        <v>42441</v>
      </c>
      <c r="G109" s="11" t="s">
        <v>128</v>
      </c>
      <c r="H109" s="33" t="str">
        <f t="shared" si="2"/>
        <v>1101334635</v>
      </c>
      <c r="I109" s="12" t="s">
        <v>260</v>
      </c>
      <c r="J109" s="13">
        <v>1507500</v>
      </c>
      <c r="K109" s="13">
        <v>150750</v>
      </c>
      <c r="L109" s="62">
        <v>1</v>
      </c>
    </row>
    <row r="110" spans="2:12" ht="21" customHeight="1" x14ac:dyDescent="0.2">
      <c r="B110" s="9">
        <f t="shared" si="3"/>
        <v>85</v>
      </c>
      <c r="C110" s="31" t="s">
        <v>380</v>
      </c>
      <c r="D110" s="31" t="s">
        <v>261</v>
      </c>
      <c r="E110" s="10" t="s">
        <v>304</v>
      </c>
      <c r="F110" s="32">
        <v>42444</v>
      </c>
      <c r="G110" s="11" t="s">
        <v>176</v>
      </c>
      <c r="H110" s="33" t="str">
        <f t="shared" si="2"/>
        <v>2100469222</v>
      </c>
      <c r="I110" s="12" t="s">
        <v>260</v>
      </c>
      <c r="J110" s="13">
        <v>7775000</v>
      </c>
      <c r="K110" s="13">
        <v>777500</v>
      </c>
      <c r="L110" s="62">
        <v>1</v>
      </c>
    </row>
    <row r="111" spans="2:12" ht="21" customHeight="1" x14ac:dyDescent="0.2">
      <c r="B111" s="9">
        <f t="shared" si="3"/>
        <v>86</v>
      </c>
      <c r="C111" s="31" t="s">
        <v>380</v>
      </c>
      <c r="D111" s="31" t="s">
        <v>261</v>
      </c>
      <c r="E111" s="10" t="s">
        <v>305</v>
      </c>
      <c r="F111" s="32">
        <v>42445</v>
      </c>
      <c r="G111" s="11" t="s">
        <v>116</v>
      </c>
      <c r="H111" s="33" t="str">
        <f t="shared" si="2"/>
        <v>0303173202</v>
      </c>
      <c r="I111" s="12" t="s">
        <v>260</v>
      </c>
      <c r="J111" s="13">
        <v>4412757</v>
      </c>
      <c r="K111" s="13">
        <v>441275</v>
      </c>
      <c r="L111" s="62">
        <v>1</v>
      </c>
    </row>
    <row r="112" spans="2:12" ht="21" customHeight="1" x14ac:dyDescent="0.2">
      <c r="B112" s="9">
        <f t="shared" si="3"/>
        <v>87</v>
      </c>
      <c r="C112" s="31" t="s">
        <v>380</v>
      </c>
      <c r="D112" s="31" t="s">
        <v>261</v>
      </c>
      <c r="E112" s="10" t="s">
        <v>306</v>
      </c>
      <c r="F112" s="32">
        <v>42448</v>
      </c>
      <c r="G112" s="11" t="s">
        <v>124</v>
      </c>
      <c r="H112" s="33" t="str">
        <f t="shared" si="2"/>
        <v>0305135072</v>
      </c>
      <c r="I112" s="12" t="s">
        <v>260</v>
      </c>
      <c r="J112" s="13">
        <v>12133800</v>
      </c>
      <c r="K112" s="13">
        <v>1213380</v>
      </c>
      <c r="L112" s="62">
        <v>1</v>
      </c>
    </row>
    <row r="113" spans="2:12" ht="21" customHeight="1" x14ac:dyDescent="0.2">
      <c r="B113" s="9">
        <f t="shared" si="3"/>
        <v>88</v>
      </c>
      <c r="C113" s="31" t="s">
        <v>380</v>
      </c>
      <c r="D113" s="31" t="s">
        <v>261</v>
      </c>
      <c r="E113" s="10" t="s">
        <v>307</v>
      </c>
      <c r="F113" s="32">
        <v>42448</v>
      </c>
      <c r="G113" s="11" t="s">
        <v>123</v>
      </c>
      <c r="H113" s="33" t="str">
        <f t="shared" si="2"/>
        <v>0302088113</v>
      </c>
      <c r="I113" s="12" t="s">
        <v>260</v>
      </c>
      <c r="J113" s="13">
        <v>6176500</v>
      </c>
      <c r="K113" s="13">
        <v>617650</v>
      </c>
      <c r="L113" s="62">
        <v>1</v>
      </c>
    </row>
    <row r="114" spans="2:12" ht="21" customHeight="1" x14ac:dyDescent="0.2">
      <c r="B114" s="9">
        <f t="shared" si="3"/>
        <v>89</v>
      </c>
      <c r="C114" s="31" t="s">
        <v>380</v>
      </c>
      <c r="D114" s="31" t="s">
        <v>261</v>
      </c>
      <c r="E114" s="10" t="s">
        <v>308</v>
      </c>
      <c r="F114" s="32">
        <v>42450</v>
      </c>
      <c r="G114" s="11" t="s">
        <v>118</v>
      </c>
      <c r="H114" s="33" t="str">
        <f t="shared" si="2"/>
        <v>0306194698</v>
      </c>
      <c r="I114" s="12" t="s">
        <v>260</v>
      </c>
      <c r="J114" s="13">
        <v>1663200</v>
      </c>
      <c r="K114" s="13">
        <v>166320</v>
      </c>
      <c r="L114" s="62">
        <v>1</v>
      </c>
    </row>
    <row r="115" spans="2:12" ht="21" customHeight="1" x14ac:dyDescent="0.2">
      <c r="B115" s="9">
        <f t="shared" si="3"/>
        <v>90</v>
      </c>
      <c r="C115" s="31" t="s">
        <v>380</v>
      </c>
      <c r="D115" s="31" t="s">
        <v>261</v>
      </c>
      <c r="E115" s="10" t="s">
        <v>309</v>
      </c>
      <c r="F115" s="32">
        <v>42450</v>
      </c>
      <c r="G115" s="11" t="s">
        <v>126</v>
      </c>
      <c r="H115" s="33" t="str">
        <f t="shared" si="2"/>
        <v>0311138829</v>
      </c>
      <c r="I115" s="12" t="s">
        <v>260</v>
      </c>
      <c r="J115" s="13">
        <v>6822000</v>
      </c>
      <c r="K115" s="13">
        <v>682200</v>
      </c>
      <c r="L115" s="62">
        <v>1</v>
      </c>
    </row>
    <row r="116" spans="2:12" ht="21" customHeight="1" x14ac:dyDescent="0.2">
      <c r="B116" s="9">
        <f t="shared" si="3"/>
        <v>91</v>
      </c>
      <c r="C116" s="31" t="s">
        <v>380</v>
      </c>
      <c r="D116" s="31" t="s">
        <v>261</v>
      </c>
      <c r="E116" s="10" t="s">
        <v>310</v>
      </c>
      <c r="F116" s="32">
        <v>42450</v>
      </c>
      <c r="G116" s="11" t="s">
        <v>120</v>
      </c>
      <c r="H116" s="33" t="str">
        <f t="shared" si="2"/>
        <v>0302020771</v>
      </c>
      <c r="I116" s="12" t="s">
        <v>260</v>
      </c>
      <c r="J116" s="13">
        <v>3882900</v>
      </c>
      <c r="K116" s="13">
        <v>388290</v>
      </c>
      <c r="L116" s="62">
        <v>1</v>
      </c>
    </row>
    <row r="117" spans="2:12" ht="21" customHeight="1" x14ac:dyDescent="0.2">
      <c r="B117" s="9">
        <f t="shared" si="3"/>
        <v>92</v>
      </c>
      <c r="C117" s="31" t="s">
        <v>380</v>
      </c>
      <c r="D117" s="31" t="s">
        <v>261</v>
      </c>
      <c r="E117" s="10" t="s">
        <v>311</v>
      </c>
      <c r="F117" s="32">
        <v>42451</v>
      </c>
      <c r="G117" s="11" t="s">
        <v>178</v>
      </c>
      <c r="H117" s="33" t="str">
        <f t="shared" si="2"/>
        <v>3900443874</v>
      </c>
      <c r="I117" s="12" t="s">
        <v>260</v>
      </c>
      <c r="J117" s="13">
        <v>3699200</v>
      </c>
      <c r="K117" s="13">
        <v>369920</v>
      </c>
      <c r="L117" s="62">
        <v>1</v>
      </c>
    </row>
    <row r="118" spans="2:12" ht="21" customHeight="1" x14ac:dyDescent="0.2">
      <c r="B118" s="9">
        <f t="shared" si="3"/>
        <v>93</v>
      </c>
      <c r="C118" s="31" t="s">
        <v>380</v>
      </c>
      <c r="D118" s="31" t="s">
        <v>261</v>
      </c>
      <c r="E118" s="10" t="s">
        <v>312</v>
      </c>
      <c r="F118" s="32">
        <v>42452</v>
      </c>
      <c r="G118" s="11" t="s">
        <v>124</v>
      </c>
      <c r="H118" s="33" t="str">
        <f t="shared" si="2"/>
        <v>0305135072</v>
      </c>
      <c r="I118" s="12" t="s">
        <v>260</v>
      </c>
      <c r="J118" s="13">
        <v>6550000</v>
      </c>
      <c r="K118" s="13">
        <v>655000</v>
      </c>
      <c r="L118" s="62">
        <v>1</v>
      </c>
    </row>
    <row r="119" spans="2:12" ht="21" customHeight="1" x14ac:dyDescent="0.2">
      <c r="B119" s="9">
        <f t="shared" si="3"/>
        <v>94</v>
      </c>
      <c r="C119" s="31" t="s">
        <v>380</v>
      </c>
      <c r="D119" s="31" t="s">
        <v>261</v>
      </c>
      <c r="E119" s="10" t="s">
        <v>257</v>
      </c>
      <c r="F119" s="32">
        <v>42452</v>
      </c>
      <c r="G119" s="11" t="s">
        <v>119</v>
      </c>
      <c r="H119" s="33" t="str">
        <f t="shared" si="2"/>
        <v>0303930325</v>
      </c>
      <c r="I119" s="12" t="s">
        <v>260</v>
      </c>
      <c r="J119" s="13">
        <v>1840000</v>
      </c>
      <c r="K119" s="13">
        <v>184000</v>
      </c>
      <c r="L119" s="62">
        <v>1</v>
      </c>
    </row>
    <row r="120" spans="2:12" ht="21" customHeight="1" x14ac:dyDescent="0.2">
      <c r="B120" s="9">
        <f t="shared" si="3"/>
        <v>95</v>
      </c>
      <c r="C120" s="31" t="s">
        <v>380</v>
      </c>
      <c r="D120" s="31" t="s">
        <v>261</v>
      </c>
      <c r="E120" s="10" t="s">
        <v>313</v>
      </c>
      <c r="F120" s="32">
        <v>42452</v>
      </c>
      <c r="G120" s="11" t="s">
        <v>117</v>
      </c>
      <c r="H120" s="33" t="str">
        <f t="shared" si="2"/>
        <v>1201062551</v>
      </c>
      <c r="I120" s="12" t="s">
        <v>260</v>
      </c>
      <c r="J120" s="13">
        <v>6579070</v>
      </c>
      <c r="K120" s="13">
        <v>657907</v>
      </c>
      <c r="L120" s="62">
        <v>1</v>
      </c>
    </row>
    <row r="121" spans="2:12" ht="21" customHeight="1" x14ac:dyDescent="0.2">
      <c r="B121" s="9">
        <f t="shared" si="3"/>
        <v>96</v>
      </c>
      <c r="C121" s="31" t="s">
        <v>380</v>
      </c>
      <c r="D121" s="31" t="s">
        <v>261</v>
      </c>
      <c r="E121" s="10" t="s">
        <v>314</v>
      </c>
      <c r="F121" s="32">
        <v>42452</v>
      </c>
      <c r="G121" s="11" t="s">
        <v>117</v>
      </c>
      <c r="H121" s="33" t="str">
        <f t="shared" si="2"/>
        <v>1201062551</v>
      </c>
      <c r="I121" s="12" t="s">
        <v>260</v>
      </c>
      <c r="J121" s="13">
        <v>6502800</v>
      </c>
      <c r="K121" s="13">
        <v>650280</v>
      </c>
      <c r="L121" s="62">
        <v>1</v>
      </c>
    </row>
    <row r="122" spans="2:12" ht="21" customHeight="1" x14ac:dyDescent="0.2">
      <c r="B122" s="9">
        <f t="shared" si="3"/>
        <v>97</v>
      </c>
      <c r="C122" s="31" t="s">
        <v>380</v>
      </c>
      <c r="D122" s="31" t="s">
        <v>261</v>
      </c>
      <c r="E122" s="10" t="s">
        <v>315</v>
      </c>
      <c r="F122" s="32">
        <v>42452</v>
      </c>
      <c r="G122" s="11" t="s">
        <v>121</v>
      </c>
      <c r="H122" s="33" t="str">
        <f t="shared" si="2"/>
        <v>0312552937</v>
      </c>
      <c r="I122" s="12" t="s">
        <v>260</v>
      </c>
      <c r="J122" s="13">
        <v>56500000</v>
      </c>
      <c r="K122" s="13">
        <v>5650000</v>
      </c>
      <c r="L122" s="62">
        <v>1</v>
      </c>
    </row>
    <row r="123" spans="2:12" ht="21" customHeight="1" x14ac:dyDescent="0.2">
      <c r="B123" s="9">
        <f t="shared" si="3"/>
        <v>98</v>
      </c>
      <c r="C123" s="31" t="s">
        <v>380</v>
      </c>
      <c r="D123" s="31" t="s">
        <v>261</v>
      </c>
      <c r="E123" s="10" t="s">
        <v>316</v>
      </c>
      <c r="F123" s="32">
        <v>42453</v>
      </c>
      <c r="G123" s="11" t="s">
        <v>148</v>
      </c>
      <c r="H123" s="33" t="str">
        <f t="shared" si="2"/>
        <v>1100934340</v>
      </c>
      <c r="I123" s="12" t="s">
        <v>260</v>
      </c>
      <c r="J123" s="13">
        <v>13400000</v>
      </c>
      <c r="K123" s="13">
        <v>1340000</v>
      </c>
      <c r="L123" s="62">
        <v>1</v>
      </c>
    </row>
    <row r="124" spans="2:12" ht="21" customHeight="1" x14ac:dyDescent="0.2">
      <c r="B124" s="9">
        <f t="shared" si="3"/>
        <v>99</v>
      </c>
      <c r="C124" s="31" t="s">
        <v>380</v>
      </c>
      <c r="D124" s="31" t="s">
        <v>261</v>
      </c>
      <c r="E124" s="10" t="s">
        <v>317</v>
      </c>
      <c r="F124" s="32">
        <v>42454</v>
      </c>
      <c r="G124" s="11" t="s">
        <v>144</v>
      </c>
      <c r="H124" s="33" t="str">
        <f t="shared" si="2"/>
        <v>0304221106</v>
      </c>
      <c r="I124" s="12" t="s">
        <v>260</v>
      </c>
      <c r="J124" s="13">
        <v>3412500</v>
      </c>
      <c r="K124" s="13">
        <v>341250</v>
      </c>
      <c r="L124" s="62">
        <v>1</v>
      </c>
    </row>
    <row r="125" spans="2:12" ht="21" customHeight="1" x14ac:dyDescent="0.2">
      <c r="B125" s="9">
        <f t="shared" si="3"/>
        <v>100</v>
      </c>
      <c r="C125" s="31" t="s">
        <v>380</v>
      </c>
      <c r="D125" s="31" t="s">
        <v>261</v>
      </c>
      <c r="E125" s="10" t="s">
        <v>318</v>
      </c>
      <c r="F125" s="32">
        <v>42454</v>
      </c>
      <c r="G125" s="11" t="s">
        <v>132</v>
      </c>
      <c r="H125" s="33" t="str">
        <f t="shared" si="2"/>
        <v>0305811563</v>
      </c>
      <c r="I125" s="12" t="s">
        <v>260</v>
      </c>
      <c r="J125" s="13">
        <v>10661300</v>
      </c>
      <c r="K125" s="13">
        <v>1066130</v>
      </c>
      <c r="L125" s="62">
        <v>1</v>
      </c>
    </row>
    <row r="126" spans="2:12" ht="21" customHeight="1" x14ac:dyDescent="0.2">
      <c r="B126" s="9">
        <f t="shared" si="3"/>
        <v>101</v>
      </c>
      <c r="C126" s="31" t="s">
        <v>380</v>
      </c>
      <c r="D126" s="31" t="s">
        <v>261</v>
      </c>
      <c r="E126" s="10" t="s">
        <v>319</v>
      </c>
      <c r="F126" s="32">
        <v>42454</v>
      </c>
      <c r="G126" s="11" t="s">
        <v>117</v>
      </c>
      <c r="H126" s="33" t="str">
        <f t="shared" si="2"/>
        <v>1201062551</v>
      </c>
      <c r="I126" s="12" t="s">
        <v>260</v>
      </c>
      <c r="J126" s="13">
        <v>8329000</v>
      </c>
      <c r="K126" s="13">
        <v>832900</v>
      </c>
      <c r="L126" s="62">
        <v>1</v>
      </c>
    </row>
    <row r="127" spans="2:12" ht="21" customHeight="1" x14ac:dyDescent="0.2">
      <c r="B127" s="9">
        <f t="shared" si="3"/>
        <v>102</v>
      </c>
      <c r="C127" s="31" t="s">
        <v>380</v>
      </c>
      <c r="D127" s="31" t="s">
        <v>261</v>
      </c>
      <c r="E127" s="10" t="s">
        <v>320</v>
      </c>
      <c r="F127" s="32">
        <v>42455</v>
      </c>
      <c r="G127" s="11" t="s">
        <v>123</v>
      </c>
      <c r="H127" s="33" t="str">
        <f t="shared" si="2"/>
        <v>0302088113</v>
      </c>
      <c r="I127" s="12" t="s">
        <v>260</v>
      </c>
      <c r="J127" s="13">
        <v>5323500</v>
      </c>
      <c r="K127" s="13">
        <v>532350</v>
      </c>
      <c r="L127" s="62">
        <v>1</v>
      </c>
    </row>
    <row r="128" spans="2:12" ht="21" customHeight="1" x14ac:dyDescent="0.2">
      <c r="B128" s="9">
        <f t="shared" si="3"/>
        <v>103</v>
      </c>
      <c r="C128" s="31" t="s">
        <v>380</v>
      </c>
      <c r="D128" s="31" t="s">
        <v>261</v>
      </c>
      <c r="E128" s="10" t="s">
        <v>321</v>
      </c>
      <c r="F128" s="32">
        <v>42455</v>
      </c>
      <c r="G128" s="11" t="s">
        <v>120</v>
      </c>
      <c r="H128" s="33" t="str">
        <f t="shared" si="2"/>
        <v>0302020771</v>
      </c>
      <c r="I128" s="12" t="s">
        <v>260</v>
      </c>
      <c r="J128" s="13">
        <v>1738000</v>
      </c>
      <c r="K128" s="13">
        <v>173800</v>
      </c>
      <c r="L128" s="62">
        <v>1</v>
      </c>
    </row>
    <row r="129" spans="2:12" ht="21" customHeight="1" x14ac:dyDescent="0.2">
      <c r="B129" s="9">
        <f t="shared" si="3"/>
        <v>104</v>
      </c>
      <c r="C129" s="31" t="s">
        <v>380</v>
      </c>
      <c r="D129" s="31" t="s">
        <v>261</v>
      </c>
      <c r="E129" s="10" t="s">
        <v>322</v>
      </c>
      <c r="F129" s="32">
        <v>42455</v>
      </c>
      <c r="G129" s="11" t="s">
        <v>130</v>
      </c>
      <c r="H129" s="33" t="str">
        <f t="shared" si="2"/>
        <v>0304354787</v>
      </c>
      <c r="I129" s="12" t="s">
        <v>260</v>
      </c>
      <c r="J129" s="13">
        <v>15600000</v>
      </c>
      <c r="K129" s="13">
        <v>1560000</v>
      </c>
      <c r="L129" s="62">
        <v>1</v>
      </c>
    </row>
    <row r="130" spans="2:12" ht="21" customHeight="1" x14ac:dyDescent="0.2">
      <c r="B130" s="9">
        <f t="shared" si="3"/>
        <v>105</v>
      </c>
      <c r="C130" s="31" t="s">
        <v>380</v>
      </c>
      <c r="D130" s="31" t="s">
        <v>261</v>
      </c>
      <c r="E130" s="10" t="s">
        <v>246</v>
      </c>
      <c r="F130" s="32">
        <v>42455</v>
      </c>
      <c r="G130" s="11" t="s">
        <v>121</v>
      </c>
      <c r="H130" s="33" t="str">
        <f t="shared" si="2"/>
        <v>0312552937</v>
      </c>
      <c r="I130" s="12" t="s">
        <v>260</v>
      </c>
      <c r="J130" s="13">
        <v>21000000</v>
      </c>
      <c r="K130" s="13">
        <v>2100000</v>
      </c>
      <c r="L130" s="62">
        <v>1</v>
      </c>
    </row>
    <row r="131" spans="2:12" ht="21" customHeight="1" x14ac:dyDescent="0.2">
      <c r="B131" s="9">
        <f t="shared" si="3"/>
        <v>106</v>
      </c>
      <c r="C131" s="31" t="s">
        <v>380</v>
      </c>
      <c r="D131" s="31" t="s">
        <v>261</v>
      </c>
      <c r="E131" s="10" t="s">
        <v>323</v>
      </c>
      <c r="F131" s="32">
        <v>42456</v>
      </c>
      <c r="G131" s="11" t="s">
        <v>180</v>
      </c>
      <c r="H131" s="33" t="str">
        <f t="shared" si="2"/>
        <v>0311028840</v>
      </c>
      <c r="I131" s="12" t="s">
        <v>325</v>
      </c>
      <c r="J131" s="13">
        <v>1430000</v>
      </c>
      <c r="K131" s="13">
        <v>143000</v>
      </c>
      <c r="L131" s="62">
        <v>1</v>
      </c>
    </row>
    <row r="132" spans="2:12" ht="21" customHeight="1" x14ac:dyDescent="0.2">
      <c r="B132" s="9">
        <f t="shared" si="3"/>
        <v>107</v>
      </c>
      <c r="C132" s="31" t="s">
        <v>380</v>
      </c>
      <c r="D132" s="31" t="s">
        <v>261</v>
      </c>
      <c r="E132" s="10" t="s">
        <v>381</v>
      </c>
      <c r="F132" s="32">
        <v>42464</v>
      </c>
      <c r="G132" s="11" t="s">
        <v>121</v>
      </c>
      <c r="H132" s="33" t="str">
        <f t="shared" si="2"/>
        <v>0312552937</v>
      </c>
      <c r="I132" s="12" t="s">
        <v>260</v>
      </c>
      <c r="J132" s="13">
        <v>4590000</v>
      </c>
      <c r="K132" s="13">
        <v>459000</v>
      </c>
      <c r="L132" s="62">
        <v>2</v>
      </c>
    </row>
    <row r="133" spans="2:12" ht="21" customHeight="1" x14ac:dyDescent="0.2">
      <c r="B133" s="9">
        <f t="shared" si="3"/>
        <v>108</v>
      </c>
      <c r="C133" s="31" t="s">
        <v>380</v>
      </c>
      <c r="D133" s="31" t="s">
        <v>261</v>
      </c>
      <c r="E133" s="10" t="s">
        <v>382</v>
      </c>
      <c r="F133" s="32">
        <v>42467</v>
      </c>
      <c r="G133" s="11" t="s">
        <v>123</v>
      </c>
      <c r="H133" s="33" t="str">
        <f t="shared" si="2"/>
        <v>0302088113</v>
      </c>
      <c r="I133" s="12" t="s">
        <v>260</v>
      </c>
      <c r="J133" s="13">
        <v>11350500</v>
      </c>
      <c r="K133" s="13">
        <v>1135050</v>
      </c>
      <c r="L133" s="62">
        <v>2</v>
      </c>
    </row>
    <row r="134" spans="2:12" ht="21" customHeight="1" x14ac:dyDescent="0.2">
      <c r="B134" s="9">
        <f t="shared" si="3"/>
        <v>109</v>
      </c>
      <c r="C134" s="31" t="s">
        <v>380</v>
      </c>
      <c r="D134" s="31" t="s">
        <v>261</v>
      </c>
      <c r="E134" s="10" t="s">
        <v>383</v>
      </c>
      <c r="F134" s="32">
        <v>42467</v>
      </c>
      <c r="G134" s="11" t="s">
        <v>178</v>
      </c>
      <c r="H134" s="33" t="str">
        <f t="shared" si="2"/>
        <v>3900443874</v>
      </c>
      <c r="I134" s="12" t="s">
        <v>260</v>
      </c>
      <c r="J134" s="13">
        <v>11152600</v>
      </c>
      <c r="K134" s="13">
        <v>1115260</v>
      </c>
      <c r="L134" s="62">
        <v>2</v>
      </c>
    </row>
    <row r="135" spans="2:12" ht="21" customHeight="1" x14ac:dyDescent="0.2">
      <c r="B135" s="9">
        <f t="shared" si="3"/>
        <v>110</v>
      </c>
      <c r="C135" s="31" t="s">
        <v>380</v>
      </c>
      <c r="D135" s="31" t="s">
        <v>261</v>
      </c>
      <c r="E135" s="10" t="s">
        <v>384</v>
      </c>
      <c r="F135" s="32">
        <v>42468</v>
      </c>
      <c r="G135" s="11" t="s">
        <v>132</v>
      </c>
      <c r="H135" s="33" t="str">
        <f t="shared" si="2"/>
        <v>0305811563</v>
      </c>
      <c r="I135" s="12" t="s">
        <v>260</v>
      </c>
      <c r="J135" s="13">
        <v>13580100</v>
      </c>
      <c r="K135" s="13">
        <v>1358010</v>
      </c>
      <c r="L135" s="62">
        <v>2</v>
      </c>
    </row>
    <row r="136" spans="2:12" ht="21" customHeight="1" x14ac:dyDescent="0.2">
      <c r="B136" s="9">
        <f t="shared" si="3"/>
        <v>111</v>
      </c>
      <c r="C136" s="31" t="s">
        <v>380</v>
      </c>
      <c r="D136" s="31" t="s">
        <v>261</v>
      </c>
      <c r="E136" s="10" t="s">
        <v>385</v>
      </c>
      <c r="F136" s="32">
        <v>42468</v>
      </c>
      <c r="G136" s="11" t="s">
        <v>126</v>
      </c>
      <c r="H136" s="33" t="str">
        <f t="shared" si="2"/>
        <v>0311138829</v>
      </c>
      <c r="I136" s="12" t="s">
        <v>260</v>
      </c>
      <c r="J136" s="13">
        <v>3372000</v>
      </c>
      <c r="K136" s="13">
        <v>337200</v>
      </c>
      <c r="L136" s="62">
        <v>2</v>
      </c>
    </row>
    <row r="137" spans="2:12" ht="21" customHeight="1" x14ac:dyDescent="0.2">
      <c r="B137" s="9">
        <f t="shared" si="3"/>
        <v>112</v>
      </c>
      <c r="C137" s="31" t="s">
        <v>380</v>
      </c>
      <c r="D137" s="31" t="s">
        <v>261</v>
      </c>
      <c r="E137" s="10" t="s">
        <v>330</v>
      </c>
      <c r="F137" s="32">
        <v>42468</v>
      </c>
      <c r="G137" s="11" t="s">
        <v>121</v>
      </c>
      <c r="H137" s="33" t="str">
        <f t="shared" si="2"/>
        <v>0312552937</v>
      </c>
      <c r="I137" s="12" t="s">
        <v>260</v>
      </c>
      <c r="J137" s="13">
        <v>9840000</v>
      </c>
      <c r="K137" s="13">
        <v>984000</v>
      </c>
      <c r="L137" s="62">
        <v>2</v>
      </c>
    </row>
    <row r="138" spans="2:12" ht="21" customHeight="1" x14ac:dyDescent="0.2">
      <c r="B138" s="9">
        <f t="shared" si="3"/>
        <v>113</v>
      </c>
      <c r="C138" s="31" t="s">
        <v>380</v>
      </c>
      <c r="D138" s="31" t="s">
        <v>261</v>
      </c>
      <c r="E138" s="10" t="s">
        <v>386</v>
      </c>
      <c r="F138" s="32">
        <v>42468</v>
      </c>
      <c r="G138" s="11" t="s">
        <v>119</v>
      </c>
      <c r="H138" s="33" t="str">
        <f t="shared" si="2"/>
        <v>0303930325</v>
      </c>
      <c r="I138" s="12" t="s">
        <v>260</v>
      </c>
      <c r="J138" s="13">
        <v>988000</v>
      </c>
      <c r="K138" s="13">
        <v>98800</v>
      </c>
      <c r="L138" s="62">
        <v>2</v>
      </c>
    </row>
    <row r="139" spans="2:12" ht="21" customHeight="1" x14ac:dyDescent="0.2">
      <c r="B139" s="9">
        <f t="shared" si="3"/>
        <v>114</v>
      </c>
      <c r="C139" s="31" t="s">
        <v>380</v>
      </c>
      <c r="D139" s="31" t="s">
        <v>261</v>
      </c>
      <c r="E139" s="10" t="s">
        <v>387</v>
      </c>
      <c r="F139" s="32">
        <v>42468</v>
      </c>
      <c r="G139" s="11" t="s">
        <v>125</v>
      </c>
      <c r="H139" s="33" t="str">
        <f t="shared" si="2"/>
        <v>0311674668</v>
      </c>
      <c r="I139" s="12" t="s">
        <v>260</v>
      </c>
      <c r="J139" s="13">
        <v>5940000</v>
      </c>
      <c r="K139" s="13">
        <v>594000</v>
      </c>
      <c r="L139" s="62">
        <v>2</v>
      </c>
    </row>
    <row r="140" spans="2:12" ht="21" customHeight="1" x14ac:dyDescent="0.2">
      <c r="B140" s="9">
        <f t="shared" si="3"/>
        <v>115</v>
      </c>
      <c r="C140" s="31" t="s">
        <v>380</v>
      </c>
      <c r="D140" s="31" t="s">
        <v>261</v>
      </c>
      <c r="E140" s="10" t="s">
        <v>388</v>
      </c>
      <c r="F140" s="32">
        <v>42468</v>
      </c>
      <c r="G140" s="11" t="s">
        <v>130</v>
      </c>
      <c r="H140" s="33" t="str">
        <f t="shared" si="2"/>
        <v>0304354787</v>
      </c>
      <c r="I140" s="12" t="s">
        <v>260</v>
      </c>
      <c r="J140" s="13">
        <v>15600000</v>
      </c>
      <c r="K140" s="13">
        <v>1560000</v>
      </c>
      <c r="L140" s="62">
        <v>2</v>
      </c>
    </row>
    <row r="141" spans="2:12" ht="21" customHeight="1" x14ac:dyDescent="0.2">
      <c r="B141" s="9">
        <f t="shared" si="3"/>
        <v>116</v>
      </c>
      <c r="C141" s="31" t="s">
        <v>380</v>
      </c>
      <c r="D141" s="31" t="s">
        <v>261</v>
      </c>
      <c r="E141" s="10" t="s">
        <v>389</v>
      </c>
      <c r="F141" s="32">
        <v>42471</v>
      </c>
      <c r="G141" s="11" t="s">
        <v>122</v>
      </c>
      <c r="H141" s="33" t="str">
        <f t="shared" si="2"/>
        <v>0313155900</v>
      </c>
      <c r="I141" s="12" t="s">
        <v>260</v>
      </c>
      <c r="J141" s="13">
        <v>4495000</v>
      </c>
      <c r="K141" s="13">
        <v>449500</v>
      </c>
      <c r="L141" s="62">
        <v>2</v>
      </c>
    </row>
    <row r="142" spans="2:12" ht="21" customHeight="1" x14ac:dyDescent="0.2">
      <c r="B142" s="9">
        <f t="shared" si="3"/>
        <v>117</v>
      </c>
      <c r="C142" s="31" t="s">
        <v>380</v>
      </c>
      <c r="D142" s="31" t="s">
        <v>261</v>
      </c>
      <c r="E142" s="10" t="s">
        <v>390</v>
      </c>
      <c r="F142" s="32">
        <v>42472</v>
      </c>
      <c r="G142" s="11" t="s">
        <v>169</v>
      </c>
      <c r="H142" s="33" t="str">
        <f t="shared" si="2"/>
        <v>1101396102</v>
      </c>
      <c r="I142" s="12" t="s">
        <v>260</v>
      </c>
      <c r="J142" s="13">
        <v>16465600</v>
      </c>
      <c r="K142" s="13">
        <v>1646560</v>
      </c>
      <c r="L142" s="62">
        <v>2</v>
      </c>
    </row>
    <row r="143" spans="2:12" ht="21" customHeight="1" x14ac:dyDescent="0.2">
      <c r="B143" s="9">
        <f t="shared" si="3"/>
        <v>118</v>
      </c>
      <c r="C143" s="31" t="s">
        <v>380</v>
      </c>
      <c r="D143" s="31" t="s">
        <v>261</v>
      </c>
      <c r="E143" s="10" t="s">
        <v>391</v>
      </c>
      <c r="F143" s="32">
        <v>42472</v>
      </c>
      <c r="G143" s="11" t="s">
        <v>162</v>
      </c>
      <c r="H143" s="33" t="str">
        <f t="shared" si="2"/>
        <v>3600668919</v>
      </c>
      <c r="I143" s="12" t="s">
        <v>260</v>
      </c>
      <c r="J143" s="13">
        <v>4635400</v>
      </c>
      <c r="K143" s="13">
        <v>463540</v>
      </c>
      <c r="L143" s="62">
        <v>2</v>
      </c>
    </row>
    <row r="144" spans="2:12" ht="21" customHeight="1" x14ac:dyDescent="0.2">
      <c r="B144" s="9">
        <f t="shared" si="3"/>
        <v>119</v>
      </c>
      <c r="C144" s="31" t="s">
        <v>380</v>
      </c>
      <c r="D144" s="31" t="s">
        <v>261</v>
      </c>
      <c r="E144" s="10" t="s">
        <v>392</v>
      </c>
      <c r="F144" s="32">
        <v>42472</v>
      </c>
      <c r="G144" s="11" t="s">
        <v>128</v>
      </c>
      <c r="H144" s="33" t="str">
        <f t="shared" si="2"/>
        <v>1101334635</v>
      </c>
      <c r="I144" s="12" t="s">
        <v>260</v>
      </c>
      <c r="J144" s="13">
        <v>10839600</v>
      </c>
      <c r="K144" s="13">
        <v>1083960</v>
      </c>
      <c r="L144" s="62">
        <v>2</v>
      </c>
    </row>
    <row r="145" spans="2:12" ht="21" customHeight="1" x14ac:dyDescent="0.2">
      <c r="B145" s="9">
        <f t="shared" si="3"/>
        <v>120</v>
      </c>
      <c r="C145" s="31" t="s">
        <v>380</v>
      </c>
      <c r="D145" s="31" t="s">
        <v>261</v>
      </c>
      <c r="E145" s="10" t="s">
        <v>393</v>
      </c>
      <c r="F145" s="32">
        <v>42472</v>
      </c>
      <c r="G145" s="11" t="s">
        <v>116</v>
      </c>
      <c r="H145" s="33" t="str">
        <f t="shared" si="2"/>
        <v>0303173202</v>
      </c>
      <c r="I145" s="12" t="s">
        <v>260</v>
      </c>
      <c r="J145" s="13">
        <v>15539931</v>
      </c>
      <c r="K145" s="13">
        <v>1553993</v>
      </c>
      <c r="L145" s="62">
        <v>2</v>
      </c>
    </row>
    <row r="146" spans="2:12" ht="21" customHeight="1" x14ac:dyDescent="0.2">
      <c r="B146" s="9">
        <f t="shared" si="3"/>
        <v>121</v>
      </c>
      <c r="C146" s="31" t="s">
        <v>380</v>
      </c>
      <c r="D146" s="31" t="s">
        <v>261</v>
      </c>
      <c r="E146" s="10" t="s">
        <v>394</v>
      </c>
      <c r="F146" s="32">
        <v>42473</v>
      </c>
      <c r="G146" s="11" t="s">
        <v>124</v>
      </c>
      <c r="H146" s="33" t="str">
        <f t="shared" si="2"/>
        <v>0305135072</v>
      </c>
      <c r="I146" s="12" t="s">
        <v>260</v>
      </c>
      <c r="J146" s="13">
        <v>11949400</v>
      </c>
      <c r="K146" s="13">
        <v>1194940</v>
      </c>
      <c r="L146" s="62">
        <v>2</v>
      </c>
    </row>
    <row r="147" spans="2:12" ht="21" customHeight="1" x14ac:dyDescent="0.2">
      <c r="B147" s="9">
        <f t="shared" si="3"/>
        <v>122</v>
      </c>
      <c r="C147" s="31" t="s">
        <v>380</v>
      </c>
      <c r="D147" s="31" t="s">
        <v>261</v>
      </c>
      <c r="E147" s="10" t="s">
        <v>395</v>
      </c>
      <c r="F147" s="32">
        <v>42473</v>
      </c>
      <c r="G147" s="11" t="s">
        <v>396</v>
      </c>
      <c r="H147" s="33" t="str">
        <f t="shared" si="2"/>
        <v>0312109605</v>
      </c>
      <c r="I147" s="12" t="s">
        <v>258</v>
      </c>
      <c r="J147" s="13">
        <v>14322000</v>
      </c>
      <c r="K147" s="13">
        <v>1432200</v>
      </c>
      <c r="L147" s="62">
        <v>2</v>
      </c>
    </row>
    <row r="148" spans="2:12" ht="21" customHeight="1" x14ac:dyDescent="0.2">
      <c r="B148" s="9">
        <f t="shared" si="3"/>
        <v>123</v>
      </c>
      <c r="C148" s="31" t="s">
        <v>380</v>
      </c>
      <c r="D148" s="31" t="s">
        <v>261</v>
      </c>
      <c r="E148" s="10" t="s">
        <v>397</v>
      </c>
      <c r="F148" s="32">
        <v>42475</v>
      </c>
      <c r="G148" s="11" t="s">
        <v>116</v>
      </c>
      <c r="H148" s="33" t="str">
        <f t="shared" si="2"/>
        <v>0303173202</v>
      </c>
      <c r="I148" s="12" t="s">
        <v>260</v>
      </c>
      <c r="J148" s="13">
        <v>16233185</v>
      </c>
      <c r="K148" s="13">
        <v>1623318</v>
      </c>
      <c r="L148" s="62">
        <v>2</v>
      </c>
    </row>
    <row r="149" spans="2:12" ht="21" customHeight="1" x14ac:dyDescent="0.2">
      <c r="B149" s="9">
        <f t="shared" si="3"/>
        <v>124</v>
      </c>
      <c r="C149" s="31" t="s">
        <v>380</v>
      </c>
      <c r="D149" s="31" t="s">
        <v>261</v>
      </c>
      <c r="E149" s="10" t="s">
        <v>398</v>
      </c>
      <c r="F149" s="32">
        <v>42475</v>
      </c>
      <c r="G149" s="11" t="s">
        <v>128</v>
      </c>
      <c r="H149" s="33" t="str">
        <f t="shared" si="2"/>
        <v>1101334635</v>
      </c>
      <c r="I149" s="12" t="s">
        <v>260</v>
      </c>
      <c r="J149" s="13">
        <v>10666000</v>
      </c>
      <c r="K149" s="13">
        <v>1066600</v>
      </c>
      <c r="L149" s="62">
        <v>2</v>
      </c>
    </row>
    <row r="150" spans="2:12" ht="21" customHeight="1" x14ac:dyDescent="0.2">
      <c r="B150" s="9">
        <f t="shared" si="3"/>
        <v>125</v>
      </c>
      <c r="C150" s="31" t="s">
        <v>380</v>
      </c>
      <c r="D150" s="31" t="s">
        <v>261</v>
      </c>
      <c r="E150" s="10" t="s">
        <v>399</v>
      </c>
      <c r="F150" s="32">
        <v>42478</v>
      </c>
      <c r="G150" s="11" t="s">
        <v>132</v>
      </c>
      <c r="H150" s="33" t="str">
        <f t="shared" si="2"/>
        <v>0305811563</v>
      </c>
      <c r="I150" s="12" t="s">
        <v>260</v>
      </c>
      <c r="J150" s="13">
        <v>3339400</v>
      </c>
      <c r="K150" s="13">
        <v>333940</v>
      </c>
      <c r="L150" s="62">
        <v>2</v>
      </c>
    </row>
    <row r="151" spans="2:12" ht="21" customHeight="1" x14ac:dyDescent="0.2">
      <c r="B151" s="9">
        <f t="shared" si="3"/>
        <v>126</v>
      </c>
      <c r="C151" s="31" t="s">
        <v>380</v>
      </c>
      <c r="D151" s="31" t="s">
        <v>261</v>
      </c>
      <c r="E151" s="10" t="s">
        <v>400</v>
      </c>
      <c r="F151" s="32">
        <v>42478</v>
      </c>
      <c r="G151" s="11" t="s">
        <v>184</v>
      </c>
      <c r="H151" s="33" t="str">
        <f t="shared" si="2"/>
        <v>1101654138</v>
      </c>
      <c r="I151" s="12" t="s">
        <v>260</v>
      </c>
      <c r="J151" s="13">
        <v>3020000</v>
      </c>
      <c r="K151" s="13">
        <v>302000</v>
      </c>
      <c r="L151" s="62">
        <v>2</v>
      </c>
    </row>
    <row r="152" spans="2:12" ht="21" customHeight="1" x14ac:dyDescent="0.2">
      <c r="B152" s="9">
        <f t="shared" si="3"/>
        <v>127</v>
      </c>
      <c r="C152" s="31" t="s">
        <v>380</v>
      </c>
      <c r="D152" s="31" t="s">
        <v>261</v>
      </c>
      <c r="E152" s="10" t="s">
        <v>401</v>
      </c>
      <c r="F152" s="32">
        <v>42479</v>
      </c>
      <c r="G152" s="11" t="s">
        <v>129</v>
      </c>
      <c r="H152" s="33" t="str">
        <f t="shared" si="2"/>
        <v>0309539439</v>
      </c>
      <c r="I152" s="12" t="s">
        <v>260</v>
      </c>
      <c r="J152" s="13">
        <v>3792600</v>
      </c>
      <c r="K152" s="13">
        <v>379260</v>
      </c>
      <c r="L152" s="62">
        <v>2</v>
      </c>
    </row>
    <row r="153" spans="2:12" ht="21" customHeight="1" x14ac:dyDescent="0.2">
      <c r="B153" s="9">
        <f t="shared" si="3"/>
        <v>128</v>
      </c>
      <c r="C153" s="31" t="s">
        <v>380</v>
      </c>
      <c r="D153" s="31" t="s">
        <v>261</v>
      </c>
      <c r="E153" s="10" t="s">
        <v>402</v>
      </c>
      <c r="F153" s="32">
        <v>42479</v>
      </c>
      <c r="G153" s="11" t="s">
        <v>123</v>
      </c>
      <c r="H153" s="33" t="str">
        <f t="shared" si="2"/>
        <v>0302088113</v>
      </c>
      <c r="I153" s="12" t="s">
        <v>260</v>
      </c>
      <c r="J153" s="13">
        <v>12228400</v>
      </c>
      <c r="K153" s="13">
        <v>1222840</v>
      </c>
      <c r="L153" s="62">
        <v>2</v>
      </c>
    </row>
    <row r="154" spans="2:12" ht="21" customHeight="1" x14ac:dyDescent="0.2">
      <c r="B154" s="9">
        <f t="shared" si="3"/>
        <v>129</v>
      </c>
      <c r="C154" s="31" t="s">
        <v>380</v>
      </c>
      <c r="D154" s="31" t="s">
        <v>261</v>
      </c>
      <c r="E154" s="10" t="s">
        <v>403</v>
      </c>
      <c r="F154" s="32">
        <v>42481</v>
      </c>
      <c r="G154" s="11" t="s">
        <v>186</v>
      </c>
      <c r="H154" s="33" t="str">
        <f t="shared" ref="H154:H217" si="4">IF(ISNA(VLOOKUP(G154,DSBR,2,0)),"",VLOOKUP(G154,DSBR,2,0))</f>
        <v>0312112414</v>
      </c>
      <c r="I154" s="12" t="s">
        <v>260</v>
      </c>
      <c r="J154" s="13">
        <v>3960000</v>
      </c>
      <c r="K154" s="13">
        <v>396000</v>
      </c>
      <c r="L154" s="62">
        <v>2</v>
      </c>
    </row>
    <row r="155" spans="2:12" ht="21" customHeight="1" x14ac:dyDescent="0.2">
      <c r="B155" s="9">
        <f t="shared" ref="B155:B183" si="5">IF(G155&lt;&gt;"",ROW()-25,"")</f>
        <v>130</v>
      </c>
      <c r="C155" s="31" t="s">
        <v>380</v>
      </c>
      <c r="D155" s="31" t="s">
        <v>261</v>
      </c>
      <c r="E155" s="10" t="s">
        <v>404</v>
      </c>
      <c r="F155" s="32">
        <v>42482</v>
      </c>
      <c r="G155" s="11" t="s">
        <v>120</v>
      </c>
      <c r="H155" s="33" t="str">
        <f t="shared" si="4"/>
        <v>0302020771</v>
      </c>
      <c r="I155" s="12" t="s">
        <v>260</v>
      </c>
      <c r="J155" s="13">
        <v>1331200</v>
      </c>
      <c r="K155" s="13">
        <v>133120</v>
      </c>
      <c r="L155" s="62">
        <v>2</v>
      </c>
    </row>
    <row r="156" spans="2:12" ht="21" customHeight="1" x14ac:dyDescent="0.2">
      <c r="B156" s="9">
        <f t="shared" si="5"/>
        <v>131</v>
      </c>
      <c r="C156" s="31" t="s">
        <v>380</v>
      </c>
      <c r="D156" s="31" t="s">
        <v>261</v>
      </c>
      <c r="E156" s="10" t="s">
        <v>405</v>
      </c>
      <c r="F156" s="32">
        <v>42483</v>
      </c>
      <c r="G156" s="11" t="s">
        <v>169</v>
      </c>
      <c r="H156" s="33" t="str">
        <f t="shared" si="4"/>
        <v>1101396102</v>
      </c>
      <c r="I156" s="12" t="s">
        <v>260</v>
      </c>
      <c r="J156" s="13">
        <v>1600000</v>
      </c>
      <c r="K156" s="13">
        <v>160000</v>
      </c>
      <c r="L156" s="62">
        <v>2</v>
      </c>
    </row>
    <row r="157" spans="2:12" ht="21" customHeight="1" x14ac:dyDescent="0.2">
      <c r="B157" s="9">
        <f t="shared" si="5"/>
        <v>132</v>
      </c>
      <c r="C157" s="31" t="s">
        <v>380</v>
      </c>
      <c r="D157" s="31" t="s">
        <v>261</v>
      </c>
      <c r="E157" s="10" t="s">
        <v>406</v>
      </c>
      <c r="F157" s="32">
        <v>42485</v>
      </c>
      <c r="G157" s="11" t="s">
        <v>117</v>
      </c>
      <c r="H157" s="33" t="str">
        <f t="shared" si="4"/>
        <v>1201062551</v>
      </c>
      <c r="I157" s="12" t="s">
        <v>260</v>
      </c>
      <c r="J157" s="13">
        <v>9403950</v>
      </c>
      <c r="K157" s="13">
        <v>940395</v>
      </c>
      <c r="L157" s="62">
        <v>2</v>
      </c>
    </row>
    <row r="158" spans="2:12" ht="21" customHeight="1" x14ac:dyDescent="0.2">
      <c r="B158" s="9">
        <f t="shared" si="5"/>
        <v>133</v>
      </c>
      <c r="C158" s="31" t="s">
        <v>380</v>
      </c>
      <c r="D158" s="31" t="s">
        <v>261</v>
      </c>
      <c r="E158" s="10" t="s">
        <v>407</v>
      </c>
      <c r="F158" s="32">
        <v>42485</v>
      </c>
      <c r="G158" s="11" t="s">
        <v>117</v>
      </c>
      <c r="H158" s="33" t="str">
        <f t="shared" si="4"/>
        <v>1201062551</v>
      </c>
      <c r="I158" s="12" t="s">
        <v>260</v>
      </c>
      <c r="J158" s="13">
        <v>12215500</v>
      </c>
      <c r="K158" s="13">
        <v>1221550</v>
      </c>
      <c r="L158" s="62">
        <v>2</v>
      </c>
    </row>
    <row r="159" spans="2:12" ht="21" customHeight="1" x14ac:dyDescent="0.2">
      <c r="B159" s="9">
        <f t="shared" si="5"/>
        <v>134</v>
      </c>
      <c r="C159" s="31" t="s">
        <v>380</v>
      </c>
      <c r="D159" s="31" t="s">
        <v>261</v>
      </c>
      <c r="E159" s="10" t="s">
        <v>408</v>
      </c>
      <c r="F159" s="32">
        <v>42486</v>
      </c>
      <c r="G159" s="11" t="s">
        <v>117</v>
      </c>
      <c r="H159" s="33" t="str">
        <f t="shared" si="4"/>
        <v>1201062551</v>
      </c>
      <c r="I159" s="12" t="s">
        <v>260</v>
      </c>
      <c r="J159" s="13">
        <v>8025800</v>
      </c>
      <c r="K159" s="13">
        <v>802580</v>
      </c>
      <c r="L159" s="62">
        <v>2</v>
      </c>
    </row>
    <row r="160" spans="2:12" ht="21" customHeight="1" x14ac:dyDescent="0.2">
      <c r="B160" s="9">
        <f t="shared" si="5"/>
        <v>135</v>
      </c>
      <c r="C160" s="31" t="s">
        <v>380</v>
      </c>
      <c r="D160" s="31" t="s">
        <v>261</v>
      </c>
      <c r="E160" s="10" t="s">
        <v>409</v>
      </c>
      <c r="F160" s="32">
        <v>42486</v>
      </c>
      <c r="G160" s="11" t="s">
        <v>178</v>
      </c>
      <c r="H160" s="33" t="str">
        <f t="shared" si="4"/>
        <v>3900443874</v>
      </c>
      <c r="I160" s="12" t="s">
        <v>260</v>
      </c>
      <c r="J160" s="13">
        <v>3418100</v>
      </c>
      <c r="K160" s="13">
        <v>341810</v>
      </c>
      <c r="L160" s="62">
        <v>2</v>
      </c>
    </row>
    <row r="161" spans="2:12" ht="21" customHeight="1" x14ac:dyDescent="0.2">
      <c r="B161" s="9">
        <f t="shared" si="5"/>
        <v>136</v>
      </c>
      <c r="C161" s="31" t="s">
        <v>380</v>
      </c>
      <c r="D161" s="31" t="s">
        <v>261</v>
      </c>
      <c r="E161" s="10" t="s">
        <v>410</v>
      </c>
      <c r="F161" s="32">
        <v>42489</v>
      </c>
      <c r="G161" s="11" t="s">
        <v>116</v>
      </c>
      <c r="H161" s="33" t="str">
        <f t="shared" si="4"/>
        <v>0303173202</v>
      </c>
      <c r="I161" s="12" t="s">
        <v>260</v>
      </c>
      <c r="J161" s="13">
        <v>9869393</v>
      </c>
      <c r="K161" s="13">
        <v>986939</v>
      </c>
      <c r="L161" s="62">
        <v>2</v>
      </c>
    </row>
    <row r="162" spans="2:12" ht="21" customHeight="1" x14ac:dyDescent="0.2">
      <c r="B162" s="9">
        <f t="shared" si="5"/>
        <v>137</v>
      </c>
      <c r="C162" s="31" t="s">
        <v>380</v>
      </c>
      <c r="D162" s="31" t="s">
        <v>261</v>
      </c>
      <c r="E162" s="10" t="s">
        <v>411</v>
      </c>
      <c r="F162" s="32">
        <v>42494</v>
      </c>
      <c r="G162" s="11" t="s">
        <v>116</v>
      </c>
      <c r="H162" s="33" t="str">
        <f t="shared" si="4"/>
        <v>0303173202</v>
      </c>
      <c r="I162" s="12" t="s">
        <v>260</v>
      </c>
      <c r="J162" s="13">
        <v>4792349</v>
      </c>
      <c r="K162" s="13">
        <v>479235</v>
      </c>
      <c r="L162" s="62">
        <v>2</v>
      </c>
    </row>
    <row r="163" spans="2:12" ht="21" customHeight="1" x14ac:dyDescent="0.2">
      <c r="B163" s="9">
        <f t="shared" si="5"/>
        <v>138</v>
      </c>
      <c r="C163" s="31" t="s">
        <v>380</v>
      </c>
      <c r="D163" s="31" t="s">
        <v>261</v>
      </c>
      <c r="E163" s="10" t="s">
        <v>412</v>
      </c>
      <c r="F163" s="32">
        <v>42494</v>
      </c>
      <c r="G163" s="11" t="s">
        <v>130</v>
      </c>
      <c r="H163" s="33" t="str">
        <f t="shared" si="4"/>
        <v>0304354787</v>
      </c>
      <c r="I163" s="12" t="s">
        <v>260</v>
      </c>
      <c r="J163" s="13">
        <v>7935000</v>
      </c>
      <c r="K163" s="13">
        <v>793500</v>
      </c>
      <c r="L163" s="62">
        <v>2</v>
      </c>
    </row>
    <row r="164" spans="2:12" ht="21" customHeight="1" x14ac:dyDescent="0.2">
      <c r="B164" s="9">
        <f t="shared" si="5"/>
        <v>139</v>
      </c>
      <c r="C164" s="31" t="s">
        <v>380</v>
      </c>
      <c r="D164" s="31" t="s">
        <v>261</v>
      </c>
      <c r="E164" s="10" t="s">
        <v>413</v>
      </c>
      <c r="F164" s="32">
        <v>42495</v>
      </c>
      <c r="G164" s="11" t="s">
        <v>121</v>
      </c>
      <c r="H164" s="33" t="str">
        <f t="shared" si="4"/>
        <v>0312552937</v>
      </c>
      <c r="I164" s="12" t="s">
        <v>260</v>
      </c>
      <c r="J164" s="13">
        <v>6200000</v>
      </c>
      <c r="K164" s="13">
        <v>620000</v>
      </c>
      <c r="L164" s="62">
        <v>2</v>
      </c>
    </row>
    <row r="165" spans="2:12" ht="21" customHeight="1" x14ac:dyDescent="0.2">
      <c r="B165" s="9">
        <f t="shared" si="5"/>
        <v>140</v>
      </c>
      <c r="C165" s="31" t="s">
        <v>380</v>
      </c>
      <c r="D165" s="31" t="s">
        <v>261</v>
      </c>
      <c r="E165" s="10" t="s">
        <v>414</v>
      </c>
      <c r="F165" s="32">
        <v>42495</v>
      </c>
      <c r="G165" s="11" t="s">
        <v>116</v>
      </c>
      <c r="H165" s="33" t="str">
        <f t="shared" si="4"/>
        <v>0303173202</v>
      </c>
      <c r="I165" s="12" t="s">
        <v>260</v>
      </c>
      <c r="J165" s="13">
        <v>6463880</v>
      </c>
      <c r="K165" s="13">
        <v>646388</v>
      </c>
      <c r="L165" s="62">
        <v>2</v>
      </c>
    </row>
    <row r="166" spans="2:12" ht="21" customHeight="1" x14ac:dyDescent="0.2">
      <c r="B166" s="9">
        <f t="shared" si="5"/>
        <v>141</v>
      </c>
      <c r="C166" s="31" t="s">
        <v>380</v>
      </c>
      <c r="D166" s="31" t="s">
        <v>261</v>
      </c>
      <c r="E166" s="10" t="s">
        <v>415</v>
      </c>
      <c r="F166" s="32">
        <v>42496</v>
      </c>
      <c r="G166" s="11" t="s">
        <v>117</v>
      </c>
      <c r="H166" s="33" t="str">
        <f t="shared" si="4"/>
        <v>1201062551</v>
      </c>
      <c r="I166" s="12" t="s">
        <v>260</v>
      </c>
      <c r="J166" s="13">
        <v>4314800</v>
      </c>
      <c r="K166" s="13">
        <v>431480</v>
      </c>
      <c r="L166" s="62">
        <v>2</v>
      </c>
    </row>
    <row r="167" spans="2:12" ht="21" customHeight="1" x14ac:dyDescent="0.2">
      <c r="B167" s="9">
        <f t="shared" si="5"/>
        <v>142</v>
      </c>
      <c r="C167" s="31" t="s">
        <v>380</v>
      </c>
      <c r="D167" s="31" t="s">
        <v>261</v>
      </c>
      <c r="E167" s="10" t="s">
        <v>416</v>
      </c>
      <c r="F167" s="32">
        <v>42496</v>
      </c>
      <c r="G167" s="11" t="s">
        <v>118</v>
      </c>
      <c r="H167" s="33" t="str">
        <f t="shared" si="4"/>
        <v>0306194698</v>
      </c>
      <c r="I167" s="12" t="s">
        <v>260</v>
      </c>
      <c r="J167" s="13">
        <v>11301400</v>
      </c>
      <c r="K167" s="13">
        <v>1130140</v>
      </c>
      <c r="L167" s="62">
        <v>2</v>
      </c>
    </row>
    <row r="168" spans="2:12" ht="21" customHeight="1" x14ac:dyDescent="0.2">
      <c r="B168" s="9">
        <f t="shared" si="5"/>
        <v>143</v>
      </c>
      <c r="C168" s="31" t="s">
        <v>380</v>
      </c>
      <c r="D168" s="31" t="s">
        <v>261</v>
      </c>
      <c r="E168" s="10" t="s">
        <v>417</v>
      </c>
      <c r="F168" s="32">
        <v>42496</v>
      </c>
      <c r="G168" s="11" t="s">
        <v>118</v>
      </c>
      <c r="H168" s="33" t="str">
        <f t="shared" si="4"/>
        <v>0306194698</v>
      </c>
      <c r="I168" s="12" t="s">
        <v>260</v>
      </c>
      <c r="J168" s="13">
        <v>4807600</v>
      </c>
      <c r="K168" s="13">
        <v>480760</v>
      </c>
      <c r="L168" s="62">
        <v>2</v>
      </c>
    </row>
    <row r="169" spans="2:12" ht="21" customHeight="1" x14ac:dyDescent="0.2">
      <c r="B169" s="9">
        <f t="shared" si="5"/>
        <v>144</v>
      </c>
      <c r="C169" s="31" t="s">
        <v>380</v>
      </c>
      <c r="D169" s="31" t="s">
        <v>261</v>
      </c>
      <c r="E169" s="10" t="s">
        <v>418</v>
      </c>
      <c r="F169" s="32">
        <v>42497</v>
      </c>
      <c r="G169" s="11" t="s">
        <v>118</v>
      </c>
      <c r="H169" s="33" t="str">
        <f t="shared" si="4"/>
        <v>0306194698</v>
      </c>
      <c r="I169" s="12" t="s">
        <v>260</v>
      </c>
      <c r="J169" s="13">
        <v>11920650</v>
      </c>
      <c r="K169" s="13">
        <v>1192065</v>
      </c>
      <c r="L169" s="62">
        <v>2</v>
      </c>
    </row>
    <row r="170" spans="2:12" ht="21" customHeight="1" x14ac:dyDescent="0.2">
      <c r="B170" s="9">
        <f t="shared" si="5"/>
        <v>145</v>
      </c>
      <c r="C170" s="31" t="s">
        <v>380</v>
      </c>
      <c r="D170" s="31" t="s">
        <v>261</v>
      </c>
      <c r="E170" s="10" t="s">
        <v>419</v>
      </c>
      <c r="F170" s="32">
        <v>42499</v>
      </c>
      <c r="G170" s="11" t="s">
        <v>132</v>
      </c>
      <c r="H170" s="33" t="str">
        <f t="shared" si="4"/>
        <v>0305811563</v>
      </c>
      <c r="I170" s="12" t="s">
        <v>260</v>
      </c>
      <c r="J170" s="13">
        <v>4971800</v>
      </c>
      <c r="K170" s="13">
        <v>497180</v>
      </c>
      <c r="L170" s="62">
        <v>2</v>
      </c>
    </row>
    <row r="171" spans="2:12" ht="21" customHeight="1" x14ac:dyDescent="0.2">
      <c r="B171" s="9">
        <f t="shared" si="5"/>
        <v>146</v>
      </c>
      <c r="C171" s="31" t="s">
        <v>380</v>
      </c>
      <c r="D171" s="31" t="s">
        <v>261</v>
      </c>
      <c r="E171" s="10" t="s">
        <v>420</v>
      </c>
      <c r="F171" s="32">
        <v>42499</v>
      </c>
      <c r="G171" s="11" t="s">
        <v>117</v>
      </c>
      <c r="H171" s="33" t="str">
        <f t="shared" si="4"/>
        <v>1201062551</v>
      </c>
      <c r="I171" s="12" t="s">
        <v>260</v>
      </c>
      <c r="J171" s="13">
        <v>5932450</v>
      </c>
      <c r="K171" s="13">
        <v>593245</v>
      </c>
      <c r="L171" s="62">
        <v>2</v>
      </c>
    </row>
    <row r="172" spans="2:12" ht="21" customHeight="1" x14ac:dyDescent="0.2">
      <c r="B172" s="9">
        <f t="shared" si="5"/>
        <v>147</v>
      </c>
      <c r="C172" s="31" t="s">
        <v>380</v>
      </c>
      <c r="D172" s="31" t="s">
        <v>261</v>
      </c>
      <c r="E172" s="10" t="s">
        <v>421</v>
      </c>
      <c r="F172" s="32">
        <v>42500</v>
      </c>
      <c r="G172" s="11" t="s">
        <v>117</v>
      </c>
      <c r="H172" s="33" t="str">
        <f t="shared" si="4"/>
        <v>1201062551</v>
      </c>
      <c r="I172" s="12" t="s">
        <v>260</v>
      </c>
      <c r="J172" s="13">
        <v>7295400</v>
      </c>
      <c r="K172" s="13">
        <v>729540</v>
      </c>
      <c r="L172" s="62">
        <v>2</v>
      </c>
    </row>
    <row r="173" spans="2:12" ht="21" customHeight="1" x14ac:dyDescent="0.2">
      <c r="B173" s="9">
        <f t="shared" si="5"/>
        <v>148</v>
      </c>
      <c r="C173" s="31" t="s">
        <v>380</v>
      </c>
      <c r="D173" s="31" t="s">
        <v>261</v>
      </c>
      <c r="E173" s="10" t="s">
        <v>422</v>
      </c>
      <c r="F173" s="32">
        <v>42500</v>
      </c>
      <c r="G173" s="11" t="s">
        <v>118</v>
      </c>
      <c r="H173" s="33" t="str">
        <f t="shared" si="4"/>
        <v>0306194698</v>
      </c>
      <c r="I173" s="12" t="s">
        <v>260</v>
      </c>
      <c r="J173" s="13">
        <v>19296600</v>
      </c>
      <c r="K173" s="13">
        <v>1929660</v>
      </c>
      <c r="L173" s="62">
        <v>2</v>
      </c>
    </row>
    <row r="174" spans="2:12" ht="21" customHeight="1" x14ac:dyDescent="0.2">
      <c r="B174" s="9">
        <f t="shared" si="5"/>
        <v>149</v>
      </c>
      <c r="C174" s="31" t="s">
        <v>380</v>
      </c>
      <c r="D174" s="31" t="s">
        <v>261</v>
      </c>
      <c r="E174" s="10" t="s">
        <v>423</v>
      </c>
      <c r="F174" s="32">
        <v>42502</v>
      </c>
      <c r="G174" s="11" t="s">
        <v>169</v>
      </c>
      <c r="H174" s="33" t="str">
        <f t="shared" si="4"/>
        <v>1101396102</v>
      </c>
      <c r="I174" s="12" t="s">
        <v>260</v>
      </c>
      <c r="J174" s="13">
        <v>17511600</v>
      </c>
      <c r="K174" s="13">
        <v>1751160</v>
      </c>
      <c r="L174" s="62">
        <v>2</v>
      </c>
    </row>
    <row r="175" spans="2:12" ht="21" customHeight="1" x14ac:dyDescent="0.2">
      <c r="B175" s="9">
        <f t="shared" si="5"/>
        <v>150</v>
      </c>
      <c r="C175" s="31" t="s">
        <v>380</v>
      </c>
      <c r="D175" s="31" t="s">
        <v>261</v>
      </c>
      <c r="E175" s="10" t="s">
        <v>424</v>
      </c>
      <c r="F175" s="32">
        <v>42502</v>
      </c>
      <c r="G175" s="11" t="s">
        <v>124</v>
      </c>
      <c r="H175" s="33" t="str">
        <f t="shared" si="4"/>
        <v>0305135072</v>
      </c>
      <c r="I175" s="12" t="s">
        <v>260</v>
      </c>
      <c r="J175" s="13">
        <v>11152700</v>
      </c>
      <c r="K175" s="13">
        <v>1115270</v>
      </c>
      <c r="L175" s="62">
        <v>2</v>
      </c>
    </row>
    <row r="176" spans="2:12" ht="21" customHeight="1" x14ac:dyDescent="0.2">
      <c r="B176" s="9">
        <f t="shared" si="5"/>
        <v>151</v>
      </c>
      <c r="C176" s="31" t="s">
        <v>380</v>
      </c>
      <c r="D176" s="31" t="s">
        <v>261</v>
      </c>
      <c r="E176" s="10" t="s">
        <v>425</v>
      </c>
      <c r="F176" s="32">
        <v>42503</v>
      </c>
      <c r="G176" s="11" t="s">
        <v>126</v>
      </c>
      <c r="H176" s="33" t="str">
        <f t="shared" si="4"/>
        <v>0311138829</v>
      </c>
      <c r="I176" s="12" t="s">
        <v>260</v>
      </c>
      <c r="J176" s="13">
        <v>8468400</v>
      </c>
      <c r="K176" s="13">
        <v>846840</v>
      </c>
      <c r="L176" s="62">
        <v>2</v>
      </c>
    </row>
    <row r="177" spans="2:12" ht="21" customHeight="1" x14ac:dyDescent="0.2">
      <c r="B177" s="9">
        <f t="shared" si="5"/>
        <v>152</v>
      </c>
      <c r="C177" s="31" t="s">
        <v>380</v>
      </c>
      <c r="D177" s="31" t="s">
        <v>261</v>
      </c>
      <c r="E177" s="10" t="s">
        <v>426</v>
      </c>
      <c r="F177" s="32">
        <v>42503</v>
      </c>
      <c r="G177" s="11" t="s">
        <v>178</v>
      </c>
      <c r="H177" s="33" t="str">
        <f t="shared" si="4"/>
        <v>3900443874</v>
      </c>
      <c r="I177" s="12" t="s">
        <v>260</v>
      </c>
      <c r="J177" s="13">
        <v>4144000</v>
      </c>
      <c r="K177" s="13">
        <v>414400</v>
      </c>
      <c r="L177" s="62">
        <v>2</v>
      </c>
    </row>
    <row r="178" spans="2:12" ht="21" customHeight="1" x14ac:dyDescent="0.2">
      <c r="B178" s="9">
        <f t="shared" si="5"/>
        <v>153</v>
      </c>
      <c r="C178" s="31" t="s">
        <v>380</v>
      </c>
      <c r="D178" s="31" t="s">
        <v>261</v>
      </c>
      <c r="E178" s="10" t="s">
        <v>427</v>
      </c>
      <c r="F178" s="32">
        <v>42503</v>
      </c>
      <c r="G178" s="11" t="s">
        <v>396</v>
      </c>
      <c r="H178" s="33" t="str">
        <f t="shared" si="4"/>
        <v>0312109605</v>
      </c>
      <c r="I178" s="12" t="s">
        <v>203</v>
      </c>
      <c r="J178" s="13">
        <v>14563800</v>
      </c>
      <c r="K178" s="13">
        <v>1456380</v>
      </c>
      <c r="L178" s="62">
        <v>2</v>
      </c>
    </row>
    <row r="179" spans="2:12" ht="21" customHeight="1" x14ac:dyDescent="0.2">
      <c r="B179" s="9">
        <f t="shared" si="5"/>
        <v>154</v>
      </c>
      <c r="C179" s="31" t="s">
        <v>380</v>
      </c>
      <c r="D179" s="31" t="s">
        <v>261</v>
      </c>
      <c r="E179" s="10" t="s">
        <v>428</v>
      </c>
      <c r="F179" s="32">
        <v>42507</v>
      </c>
      <c r="G179" s="11" t="s">
        <v>128</v>
      </c>
      <c r="H179" s="33" t="str">
        <f t="shared" si="4"/>
        <v>1101334635</v>
      </c>
      <c r="I179" s="12" t="s">
        <v>482</v>
      </c>
      <c r="J179" s="13">
        <v>14590300</v>
      </c>
      <c r="K179" s="13">
        <v>1459030</v>
      </c>
      <c r="L179" s="62">
        <v>2</v>
      </c>
    </row>
    <row r="180" spans="2:12" ht="21" customHeight="1" x14ac:dyDescent="0.2">
      <c r="B180" s="9">
        <f t="shared" si="5"/>
        <v>155</v>
      </c>
      <c r="C180" s="31" t="s">
        <v>380</v>
      </c>
      <c r="D180" s="31" t="s">
        <v>261</v>
      </c>
      <c r="E180" s="10" t="s">
        <v>429</v>
      </c>
      <c r="F180" s="32">
        <v>42507</v>
      </c>
      <c r="G180" s="11" t="s">
        <v>125</v>
      </c>
      <c r="H180" s="33" t="str">
        <f t="shared" si="4"/>
        <v>0311674668</v>
      </c>
      <c r="I180" s="12" t="s">
        <v>482</v>
      </c>
      <c r="J180" s="13">
        <v>5830000</v>
      </c>
      <c r="K180" s="13">
        <v>583000</v>
      </c>
      <c r="L180" s="62">
        <v>2</v>
      </c>
    </row>
    <row r="181" spans="2:12" ht="21" customHeight="1" x14ac:dyDescent="0.2">
      <c r="B181" s="9">
        <f t="shared" si="5"/>
        <v>156</v>
      </c>
      <c r="C181" s="31" t="s">
        <v>380</v>
      </c>
      <c r="D181" s="31" t="s">
        <v>261</v>
      </c>
      <c r="E181" s="10" t="s">
        <v>430</v>
      </c>
      <c r="F181" s="32">
        <v>42507</v>
      </c>
      <c r="G181" s="11" t="s">
        <v>117</v>
      </c>
      <c r="H181" s="33" t="str">
        <f t="shared" si="4"/>
        <v>1201062551</v>
      </c>
      <c r="I181" s="12" t="s">
        <v>204</v>
      </c>
      <c r="J181" s="13">
        <v>13628000</v>
      </c>
      <c r="K181" s="13">
        <v>1362800</v>
      </c>
      <c r="L181" s="62">
        <v>2</v>
      </c>
    </row>
    <row r="182" spans="2:12" ht="21" customHeight="1" x14ac:dyDescent="0.2">
      <c r="B182" s="9">
        <f t="shared" si="5"/>
        <v>157</v>
      </c>
      <c r="C182" s="31" t="s">
        <v>380</v>
      </c>
      <c r="D182" s="31" t="s">
        <v>261</v>
      </c>
      <c r="E182" s="10" t="s">
        <v>431</v>
      </c>
      <c r="F182" s="32">
        <v>42507</v>
      </c>
      <c r="G182" s="11" t="s">
        <v>117</v>
      </c>
      <c r="H182" s="33" t="str">
        <f t="shared" si="4"/>
        <v>1201062551</v>
      </c>
      <c r="I182" s="12" t="s">
        <v>260</v>
      </c>
      <c r="J182" s="13">
        <v>5319600</v>
      </c>
      <c r="K182" s="13">
        <v>531960</v>
      </c>
      <c r="L182" s="62">
        <v>2</v>
      </c>
    </row>
    <row r="183" spans="2:12" ht="21" customHeight="1" x14ac:dyDescent="0.2">
      <c r="B183" s="9">
        <f t="shared" si="5"/>
        <v>158</v>
      </c>
      <c r="C183" s="31" t="s">
        <v>380</v>
      </c>
      <c r="D183" s="31" t="s">
        <v>261</v>
      </c>
      <c r="E183" s="10" t="s">
        <v>432</v>
      </c>
      <c r="F183" s="32">
        <v>42507</v>
      </c>
      <c r="G183" s="11" t="s">
        <v>116</v>
      </c>
      <c r="H183" s="33" t="str">
        <f t="shared" si="4"/>
        <v>0303173202</v>
      </c>
      <c r="I183" s="12" t="s">
        <v>260</v>
      </c>
      <c r="J183" s="13">
        <v>9273247</v>
      </c>
      <c r="K183" s="13">
        <v>927325</v>
      </c>
      <c r="L183" s="62">
        <v>2</v>
      </c>
    </row>
    <row r="184" spans="2:12" ht="21" customHeight="1" x14ac:dyDescent="0.2">
      <c r="B184" s="9">
        <f t="shared" ref="B184:B247" si="6">IF(G184&lt;&gt;"",ROW()-25,"")</f>
        <v>159</v>
      </c>
      <c r="C184" s="31" t="s">
        <v>380</v>
      </c>
      <c r="D184" s="31" t="s">
        <v>261</v>
      </c>
      <c r="E184" s="10" t="s">
        <v>433</v>
      </c>
      <c r="F184" s="32">
        <v>42508</v>
      </c>
      <c r="G184" s="11" t="s">
        <v>132</v>
      </c>
      <c r="H184" s="33" t="str">
        <f t="shared" si="4"/>
        <v>0305811563</v>
      </c>
      <c r="I184" s="12" t="s">
        <v>204</v>
      </c>
      <c r="J184" s="13">
        <v>3050300</v>
      </c>
      <c r="K184" s="13">
        <v>305030</v>
      </c>
      <c r="L184" s="62">
        <v>2</v>
      </c>
    </row>
    <row r="185" spans="2:12" ht="21" customHeight="1" x14ac:dyDescent="0.2">
      <c r="B185" s="9">
        <f t="shared" si="6"/>
        <v>160</v>
      </c>
      <c r="C185" s="31" t="s">
        <v>380</v>
      </c>
      <c r="D185" s="31" t="s">
        <v>261</v>
      </c>
      <c r="E185" s="10" t="s">
        <v>434</v>
      </c>
      <c r="F185" s="32">
        <v>42508</v>
      </c>
      <c r="G185" s="11" t="s">
        <v>117</v>
      </c>
      <c r="H185" s="33" t="str">
        <f t="shared" si="4"/>
        <v>1201062551</v>
      </c>
      <c r="I185" s="12" t="s">
        <v>204</v>
      </c>
      <c r="J185" s="13">
        <v>8082460</v>
      </c>
      <c r="K185" s="13">
        <v>808246</v>
      </c>
      <c r="L185" s="62">
        <v>2</v>
      </c>
    </row>
    <row r="186" spans="2:12" ht="21" customHeight="1" x14ac:dyDescent="0.2">
      <c r="B186" s="9">
        <f t="shared" si="6"/>
        <v>161</v>
      </c>
      <c r="C186" s="31" t="s">
        <v>380</v>
      </c>
      <c r="D186" s="31" t="s">
        <v>261</v>
      </c>
      <c r="E186" s="10" t="s">
        <v>435</v>
      </c>
      <c r="F186" s="32">
        <v>42513</v>
      </c>
      <c r="G186" s="11" t="s">
        <v>118</v>
      </c>
      <c r="H186" s="33" t="str">
        <f t="shared" si="4"/>
        <v>0306194698</v>
      </c>
      <c r="I186" s="12" t="s">
        <v>204</v>
      </c>
      <c r="J186" s="13">
        <v>4574600</v>
      </c>
      <c r="K186" s="13">
        <v>457460</v>
      </c>
      <c r="L186" s="62">
        <v>2</v>
      </c>
    </row>
    <row r="187" spans="2:12" ht="21" customHeight="1" x14ac:dyDescent="0.2">
      <c r="B187" s="9">
        <f t="shared" si="6"/>
        <v>162</v>
      </c>
      <c r="C187" s="31" t="s">
        <v>380</v>
      </c>
      <c r="D187" s="31" t="s">
        <v>261</v>
      </c>
      <c r="E187" s="10" t="s">
        <v>436</v>
      </c>
      <c r="F187" s="32">
        <v>42513</v>
      </c>
      <c r="G187" s="11" t="s">
        <v>144</v>
      </c>
      <c r="H187" s="33" t="str">
        <f t="shared" si="4"/>
        <v>0304221106</v>
      </c>
      <c r="I187" s="12" t="s">
        <v>204</v>
      </c>
      <c r="J187" s="13">
        <v>3594500</v>
      </c>
      <c r="K187" s="13">
        <v>359450</v>
      </c>
      <c r="L187" s="62">
        <v>2</v>
      </c>
    </row>
    <row r="188" spans="2:12" ht="21" customHeight="1" x14ac:dyDescent="0.2">
      <c r="B188" s="9">
        <f t="shared" si="6"/>
        <v>163</v>
      </c>
      <c r="C188" s="31" t="s">
        <v>380</v>
      </c>
      <c r="D188" s="31" t="s">
        <v>261</v>
      </c>
      <c r="E188" s="10" t="s">
        <v>437</v>
      </c>
      <c r="F188" s="32">
        <v>42515</v>
      </c>
      <c r="G188" s="11" t="s">
        <v>123</v>
      </c>
      <c r="H188" s="33" t="str">
        <f t="shared" si="4"/>
        <v>0302088113</v>
      </c>
      <c r="I188" s="12" t="s">
        <v>204</v>
      </c>
      <c r="J188" s="13">
        <v>5302500</v>
      </c>
      <c r="K188" s="13">
        <v>530250</v>
      </c>
      <c r="L188" s="62">
        <v>2</v>
      </c>
    </row>
    <row r="189" spans="2:12" ht="21" customHeight="1" x14ac:dyDescent="0.2">
      <c r="B189" s="9">
        <f t="shared" si="6"/>
        <v>164</v>
      </c>
      <c r="C189" s="31" t="s">
        <v>380</v>
      </c>
      <c r="D189" s="31" t="s">
        <v>261</v>
      </c>
      <c r="E189" s="10" t="s">
        <v>438</v>
      </c>
      <c r="F189" s="32">
        <v>42517</v>
      </c>
      <c r="G189" s="11" t="s">
        <v>132</v>
      </c>
      <c r="H189" s="33" t="str">
        <f t="shared" si="4"/>
        <v>0305811563</v>
      </c>
      <c r="I189" s="12" t="s">
        <v>204</v>
      </c>
      <c r="J189" s="13">
        <v>6023900</v>
      </c>
      <c r="K189" s="13">
        <v>602390</v>
      </c>
      <c r="L189" s="62">
        <v>2</v>
      </c>
    </row>
    <row r="190" spans="2:12" ht="21" customHeight="1" x14ac:dyDescent="0.2">
      <c r="B190" s="9">
        <f t="shared" si="6"/>
        <v>165</v>
      </c>
      <c r="C190" s="31" t="s">
        <v>380</v>
      </c>
      <c r="D190" s="31" t="s">
        <v>261</v>
      </c>
      <c r="E190" s="10" t="s">
        <v>439</v>
      </c>
      <c r="F190" s="32">
        <v>42517</v>
      </c>
      <c r="G190" s="11" t="s">
        <v>116</v>
      </c>
      <c r="H190" s="33" t="str">
        <f t="shared" si="4"/>
        <v>0303173202</v>
      </c>
      <c r="I190" s="12" t="s">
        <v>204</v>
      </c>
      <c r="J190" s="13">
        <v>16058454</v>
      </c>
      <c r="K190" s="13">
        <v>1605845</v>
      </c>
      <c r="L190" s="62">
        <v>2</v>
      </c>
    </row>
    <row r="191" spans="2:12" ht="21" customHeight="1" x14ac:dyDescent="0.2">
      <c r="B191" s="9">
        <f t="shared" si="6"/>
        <v>166</v>
      </c>
      <c r="C191" s="31" t="s">
        <v>380</v>
      </c>
      <c r="D191" s="31" t="s">
        <v>261</v>
      </c>
      <c r="E191" s="10" t="s">
        <v>440</v>
      </c>
      <c r="F191" s="32">
        <v>42519</v>
      </c>
      <c r="G191" s="11" t="s">
        <v>116</v>
      </c>
      <c r="H191" s="33" t="str">
        <f t="shared" si="4"/>
        <v>0303173202</v>
      </c>
      <c r="I191" s="12" t="s">
        <v>204</v>
      </c>
      <c r="J191" s="13">
        <v>7117350</v>
      </c>
      <c r="K191" s="13">
        <v>711735</v>
      </c>
      <c r="L191" s="62">
        <v>2</v>
      </c>
    </row>
    <row r="192" spans="2:12" ht="21" customHeight="1" x14ac:dyDescent="0.2">
      <c r="B192" s="9">
        <f t="shared" si="6"/>
        <v>167</v>
      </c>
      <c r="C192" s="31" t="s">
        <v>380</v>
      </c>
      <c r="D192" s="31" t="s">
        <v>261</v>
      </c>
      <c r="E192" s="10" t="s">
        <v>441</v>
      </c>
      <c r="F192" s="32">
        <v>42518</v>
      </c>
      <c r="G192" s="11" t="s">
        <v>120</v>
      </c>
      <c r="H192" s="33" t="str">
        <f t="shared" si="4"/>
        <v>0302020771</v>
      </c>
      <c r="I192" s="12" t="s">
        <v>204</v>
      </c>
      <c r="J192" s="13">
        <v>3348700</v>
      </c>
      <c r="K192" s="13">
        <v>334870</v>
      </c>
      <c r="L192" s="62">
        <v>2</v>
      </c>
    </row>
    <row r="193" spans="2:12" ht="21" customHeight="1" x14ac:dyDescent="0.2">
      <c r="B193" s="9">
        <f t="shared" si="6"/>
        <v>168</v>
      </c>
      <c r="C193" s="31" t="s">
        <v>380</v>
      </c>
      <c r="D193" s="31" t="s">
        <v>261</v>
      </c>
      <c r="E193" s="10" t="s">
        <v>442</v>
      </c>
      <c r="F193" s="32">
        <v>42520</v>
      </c>
      <c r="G193" s="11" t="s">
        <v>178</v>
      </c>
      <c r="H193" s="33" t="str">
        <f t="shared" si="4"/>
        <v>3900443874</v>
      </c>
      <c r="I193" s="12" t="s">
        <v>204</v>
      </c>
      <c r="J193" s="13">
        <v>6916140</v>
      </c>
      <c r="K193" s="13">
        <v>691614</v>
      </c>
      <c r="L193" s="62">
        <v>2</v>
      </c>
    </row>
    <row r="194" spans="2:12" ht="21" customHeight="1" x14ac:dyDescent="0.2">
      <c r="B194" s="9">
        <f t="shared" si="6"/>
        <v>169</v>
      </c>
      <c r="C194" s="31" t="s">
        <v>380</v>
      </c>
      <c r="D194" s="31" t="s">
        <v>261</v>
      </c>
      <c r="E194" s="10" t="s">
        <v>443</v>
      </c>
      <c r="F194" s="32">
        <v>42522</v>
      </c>
      <c r="G194" s="11" t="s">
        <v>124</v>
      </c>
      <c r="H194" s="33" t="str">
        <f t="shared" si="4"/>
        <v>0305135072</v>
      </c>
      <c r="I194" s="12" t="s">
        <v>204</v>
      </c>
      <c r="J194" s="13">
        <v>15275000</v>
      </c>
      <c r="K194" s="13">
        <v>1527500</v>
      </c>
      <c r="L194" s="62">
        <v>2</v>
      </c>
    </row>
    <row r="195" spans="2:12" ht="21" customHeight="1" x14ac:dyDescent="0.2">
      <c r="B195" s="9">
        <f t="shared" si="6"/>
        <v>170</v>
      </c>
      <c r="C195" s="31" t="s">
        <v>380</v>
      </c>
      <c r="D195" s="31" t="s">
        <v>261</v>
      </c>
      <c r="E195" s="10" t="s">
        <v>444</v>
      </c>
      <c r="F195" s="32">
        <v>42522</v>
      </c>
      <c r="G195" s="11" t="s">
        <v>116</v>
      </c>
      <c r="H195" s="33" t="str">
        <f t="shared" si="4"/>
        <v>0303173202</v>
      </c>
      <c r="I195" s="12" t="s">
        <v>204</v>
      </c>
      <c r="J195" s="13">
        <v>8066330</v>
      </c>
      <c r="K195" s="13">
        <v>806633</v>
      </c>
      <c r="L195" s="62">
        <v>2</v>
      </c>
    </row>
    <row r="196" spans="2:12" ht="21" customHeight="1" x14ac:dyDescent="0.2">
      <c r="B196" s="9">
        <f t="shared" si="6"/>
        <v>171</v>
      </c>
      <c r="C196" s="31" t="s">
        <v>380</v>
      </c>
      <c r="D196" s="31" t="s">
        <v>261</v>
      </c>
      <c r="E196" s="10" t="s">
        <v>445</v>
      </c>
      <c r="F196" s="32">
        <v>42522</v>
      </c>
      <c r="G196" s="11" t="s">
        <v>117</v>
      </c>
      <c r="H196" s="33" t="str">
        <f t="shared" si="4"/>
        <v>1201062551</v>
      </c>
      <c r="I196" s="12" t="s">
        <v>204</v>
      </c>
      <c r="J196" s="13">
        <v>10228110</v>
      </c>
      <c r="K196" s="13">
        <v>1022811</v>
      </c>
      <c r="L196" s="62">
        <v>2</v>
      </c>
    </row>
    <row r="197" spans="2:12" ht="21" customHeight="1" x14ac:dyDescent="0.2">
      <c r="B197" s="9">
        <f t="shared" si="6"/>
        <v>172</v>
      </c>
      <c r="C197" s="31" t="s">
        <v>380</v>
      </c>
      <c r="D197" s="31" t="s">
        <v>261</v>
      </c>
      <c r="E197" s="10" t="s">
        <v>446</v>
      </c>
      <c r="F197" s="32">
        <v>42522</v>
      </c>
      <c r="G197" s="11" t="s">
        <v>117</v>
      </c>
      <c r="H197" s="33" t="str">
        <f t="shared" si="4"/>
        <v>1201062551</v>
      </c>
      <c r="I197" s="12" t="s">
        <v>204</v>
      </c>
      <c r="J197" s="13">
        <v>3613080</v>
      </c>
      <c r="K197" s="13">
        <v>361308</v>
      </c>
      <c r="L197" s="62">
        <v>2</v>
      </c>
    </row>
    <row r="198" spans="2:12" ht="21" customHeight="1" x14ac:dyDescent="0.2">
      <c r="B198" s="9">
        <f t="shared" si="6"/>
        <v>173</v>
      </c>
      <c r="C198" s="31" t="s">
        <v>380</v>
      </c>
      <c r="D198" s="31" t="s">
        <v>261</v>
      </c>
      <c r="E198" s="10" t="s">
        <v>447</v>
      </c>
      <c r="F198" s="32">
        <v>42522</v>
      </c>
      <c r="G198" s="11" t="s">
        <v>120</v>
      </c>
      <c r="H198" s="33" t="str">
        <f t="shared" si="4"/>
        <v>0302020771</v>
      </c>
      <c r="I198" s="12" t="s">
        <v>204</v>
      </c>
      <c r="J198" s="13">
        <v>1540000</v>
      </c>
      <c r="K198" s="13">
        <v>154000</v>
      </c>
      <c r="L198" s="62">
        <v>2</v>
      </c>
    </row>
    <row r="199" spans="2:12" ht="21" customHeight="1" x14ac:dyDescent="0.2">
      <c r="B199" s="9">
        <f t="shared" si="6"/>
        <v>174</v>
      </c>
      <c r="C199" s="31" t="s">
        <v>380</v>
      </c>
      <c r="D199" s="31" t="s">
        <v>261</v>
      </c>
      <c r="E199" s="10" t="s">
        <v>448</v>
      </c>
      <c r="F199" s="32">
        <v>42527</v>
      </c>
      <c r="G199" s="11" t="s">
        <v>124</v>
      </c>
      <c r="H199" s="33" t="str">
        <f t="shared" si="4"/>
        <v>0305135072</v>
      </c>
      <c r="I199" s="12" t="s">
        <v>204</v>
      </c>
      <c r="J199" s="13">
        <v>4329000</v>
      </c>
      <c r="K199" s="13">
        <v>432900</v>
      </c>
      <c r="L199" s="62">
        <v>2</v>
      </c>
    </row>
    <row r="200" spans="2:12" ht="21" customHeight="1" x14ac:dyDescent="0.2">
      <c r="B200" s="9">
        <f t="shared" si="6"/>
        <v>175</v>
      </c>
      <c r="C200" s="31" t="s">
        <v>380</v>
      </c>
      <c r="D200" s="31" t="s">
        <v>261</v>
      </c>
      <c r="E200" s="10" t="s">
        <v>449</v>
      </c>
      <c r="F200" s="32">
        <v>42527</v>
      </c>
      <c r="G200" s="11" t="s">
        <v>148</v>
      </c>
      <c r="H200" s="33" t="str">
        <f t="shared" si="4"/>
        <v>1100934340</v>
      </c>
      <c r="I200" s="12" t="s">
        <v>204</v>
      </c>
      <c r="J200" s="13">
        <v>13900000</v>
      </c>
      <c r="K200" s="13">
        <v>1390000</v>
      </c>
      <c r="L200" s="62">
        <v>2</v>
      </c>
    </row>
    <row r="201" spans="2:12" ht="21" customHeight="1" x14ac:dyDescent="0.2">
      <c r="B201" s="9">
        <f t="shared" si="6"/>
        <v>176</v>
      </c>
      <c r="C201" s="31" t="s">
        <v>380</v>
      </c>
      <c r="D201" s="31" t="s">
        <v>261</v>
      </c>
      <c r="E201" s="10" t="s">
        <v>450</v>
      </c>
      <c r="F201" s="32">
        <v>42528</v>
      </c>
      <c r="G201" s="11" t="s">
        <v>132</v>
      </c>
      <c r="H201" s="33" t="str">
        <f t="shared" si="4"/>
        <v>0305811563</v>
      </c>
      <c r="I201" s="12" t="s">
        <v>204</v>
      </c>
      <c r="J201" s="13">
        <v>3050300</v>
      </c>
      <c r="K201" s="13">
        <v>305030</v>
      </c>
      <c r="L201" s="62">
        <v>2</v>
      </c>
    </row>
    <row r="202" spans="2:12" ht="21" customHeight="1" x14ac:dyDescent="0.2">
      <c r="B202" s="9">
        <f t="shared" si="6"/>
        <v>177</v>
      </c>
      <c r="C202" s="31" t="s">
        <v>380</v>
      </c>
      <c r="D202" s="31" t="s">
        <v>261</v>
      </c>
      <c r="E202" s="10" t="s">
        <v>451</v>
      </c>
      <c r="F202" s="32">
        <v>42528</v>
      </c>
      <c r="G202" s="11" t="s">
        <v>123</v>
      </c>
      <c r="H202" s="33" t="str">
        <f t="shared" si="4"/>
        <v>0302088113</v>
      </c>
      <c r="I202" s="12" t="s">
        <v>204</v>
      </c>
      <c r="J202" s="13">
        <v>5790400</v>
      </c>
      <c r="K202" s="13">
        <v>579040</v>
      </c>
      <c r="L202" s="62">
        <v>2</v>
      </c>
    </row>
    <row r="203" spans="2:12" ht="21" customHeight="1" x14ac:dyDescent="0.2">
      <c r="B203" s="9">
        <f t="shared" si="6"/>
        <v>178</v>
      </c>
      <c r="C203" s="31" t="s">
        <v>380</v>
      </c>
      <c r="D203" s="31" t="s">
        <v>261</v>
      </c>
      <c r="E203" s="10" t="s">
        <v>452</v>
      </c>
      <c r="F203" s="32">
        <v>42529</v>
      </c>
      <c r="G203" s="11" t="s">
        <v>132</v>
      </c>
      <c r="H203" s="33" t="str">
        <f t="shared" si="4"/>
        <v>0305811563</v>
      </c>
      <c r="I203" s="12" t="s">
        <v>204</v>
      </c>
      <c r="J203" s="13">
        <v>6035700</v>
      </c>
      <c r="K203" s="13">
        <v>603570</v>
      </c>
      <c r="L203" s="62">
        <v>2</v>
      </c>
    </row>
    <row r="204" spans="2:12" ht="21" customHeight="1" x14ac:dyDescent="0.2">
      <c r="B204" s="9">
        <f t="shared" si="6"/>
        <v>179</v>
      </c>
      <c r="C204" s="31" t="s">
        <v>380</v>
      </c>
      <c r="D204" s="31" t="s">
        <v>261</v>
      </c>
      <c r="E204" s="10" t="s">
        <v>453</v>
      </c>
      <c r="F204" s="32">
        <v>42530</v>
      </c>
      <c r="G204" s="11" t="s">
        <v>169</v>
      </c>
      <c r="H204" s="33" t="str">
        <f t="shared" si="4"/>
        <v>1101396102</v>
      </c>
      <c r="I204" s="12" t="s">
        <v>204</v>
      </c>
      <c r="J204" s="13">
        <v>17364000</v>
      </c>
      <c r="K204" s="13">
        <v>1736400</v>
      </c>
      <c r="L204" s="62">
        <v>2</v>
      </c>
    </row>
    <row r="205" spans="2:12" ht="21" customHeight="1" x14ac:dyDescent="0.2">
      <c r="B205" s="9">
        <f t="shared" si="6"/>
        <v>180</v>
      </c>
      <c r="C205" s="31" t="s">
        <v>380</v>
      </c>
      <c r="D205" s="31" t="s">
        <v>261</v>
      </c>
      <c r="E205" s="10" t="s">
        <v>454</v>
      </c>
      <c r="F205" s="32">
        <v>42530</v>
      </c>
      <c r="G205" s="11" t="s">
        <v>128</v>
      </c>
      <c r="H205" s="33" t="str">
        <f t="shared" si="4"/>
        <v>1101334635</v>
      </c>
      <c r="I205" s="12" t="s">
        <v>204</v>
      </c>
      <c r="J205" s="13">
        <v>7210000</v>
      </c>
      <c r="K205" s="13">
        <v>721000</v>
      </c>
      <c r="L205" s="62">
        <v>2</v>
      </c>
    </row>
    <row r="206" spans="2:12" ht="21" customHeight="1" x14ac:dyDescent="0.2">
      <c r="B206" s="9">
        <f t="shared" si="6"/>
        <v>181</v>
      </c>
      <c r="C206" s="31" t="s">
        <v>380</v>
      </c>
      <c r="D206" s="31" t="s">
        <v>261</v>
      </c>
      <c r="E206" s="10" t="s">
        <v>455</v>
      </c>
      <c r="F206" s="32">
        <v>42535</v>
      </c>
      <c r="G206" s="11" t="s">
        <v>132</v>
      </c>
      <c r="H206" s="33" t="str">
        <f t="shared" si="4"/>
        <v>0305811563</v>
      </c>
      <c r="I206" s="12" t="s">
        <v>204</v>
      </c>
      <c r="J206" s="13">
        <v>4487900</v>
      </c>
      <c r="K206" s="13">
        <v>448790</v>
      </c>
      <c r="L206" s="62">
        <v>2</v>
      </c>
    </row>
    <row r="207" spans="2:12" ht="21" customHeight="1" x14ac:dyDescent="0.2">
      <c r="B207" s="9">
        <f t="shared" si="6"/>
        <v>182</v>
      </c>
      <c r="C207" s="31" t="s">
        <v>380</v>
      </c>
      <c r="D207" s="31" t="s">
        <v>261</v>
      </c>
      <c r="E207" s="10" t="s">
        <v>456</v>
      </c>
      <c r="F207" s="32">
        <v>42537</v>
      </c>
      <c r="G207" s="11" t="s">
        <v>123</v>
      </c>
      <c r="H207" s="33" t="str">
        <f t="shared" si="4"/>
        <v>0302088113</v>
      </c>
      <c r="I207" s="12" t="s">
        <v>204</v>
      </c>
      <c r="J207" s="13">
        <v>3150000</v>
      </c>
      <c r="K207" s="13">
        <v>315000</v>
      </c>
      <c r="L207" s="62">
        <v>2</v>
      </c>
    </row>
    <row r="208" spans="2:12" ht="21" customHeight="1" x14ac:dyDescent="0.2">
      <c r="B208" s="9">
        <f t="shared" si="6"/>
        <v>183</v>
      </c>
      <c r="C208" s="31" t="s">
        <v>380</v>
      </c>
      <c r="D208" s="31" t="s">
        <v>261</v>
      </c>
      <c r="E208" s="10" t="s">
        <v>457</v>
      </c>
      <c r="F208" s="32">
        <v>42539</v>
      </c>
      <c r="G208" s="11" t="s">
        <v>117</v>
      </c>
      <c r="H208" s="33" t="str">
        <f t="shared" si="4"/>
        <v>1201062551</v>
      </c>
      <c r="I208" s="12" t="s">
        <v>204</v>
      </c>
      <c r="J208" s="13">
        <v>6586690</v>
      </c>
      <c r="K208" s="13">
        <v>658669</v>
      </c>
      <c r="L208" s="62">
        <v>2</v>
      </c>
    </row>
    <row r="209" spans="2:12" ht="21" customHeight="1" x14ac:dyDescent="0.2">
      <c r="B209" s="9">
        <f t="shared" si="6"/>
        <v>184</v>
      </c>
      <c r="C209" s="31" t="s">
        <v>380</v>
      </c>
      <c r="D209" s="31" t="s">
        <v>261</v>
      </c>
      <c r="E209" s="10" t="s">
        <v>458</v>
      </c>
      <c r="F209" s="32">
        <v>42539</v>
      </c>
      <c r="G209" s="11" t="s">
        <v>117</v>
      </c>
      <c r="H209" s="33" t="str">
        <f t="shared" si="4"/>
        <v>1201062551</v>
      </c>
      <c r="I209" s="12" t="s">
        <v>204</v>
      </c>
      <c r="J209" s="13">
        <v>7105200</v>
      </c>
      <c r="K209" s="13">
        <v>710520</v>
      </c>
      <c r="L209" s="62">
        <v>2</v>
      </c>
    </row>
    <row r="210" spans="2:12" ht="21" customHeight="1" x14ac:dyDescent="0.2">
      <c r="B210" s="9">
        <f t="shared" si="6"/>
        <v>185</v>
      </c>
      <c r="C210" s="31" t="s">
        <v>380</v>
      </c>
      <c r="D210" s="31" t="s">
        <v>261</v>
      </c>
      <c r="E210" s="10" t="s">
        <v>459</v>
      </c>
      <c r="F210" s="32">
        <v>42539</v>
      </c>
      <c r="G210" s="11" t="s">
        <v>120</v>
      </c>
      <c r="H210" s="33" t="str">
        <f t="shared" si="4"/>
        <v>0302020771</v>
      </c>
      <c r="I210" s="12" t="s">
        <v>204</v>
      </c>
      <c r="J210" s="13">
        <v>1369600</v>
      </c>
      <c r="K210" s="13">
        <v>136960</v>
      </c>
      <c r="L210" s="62">
        <v>2</v>
      </c>
    </row>
    <row r="211" spans="2:12" ht="21" customHeight="1" x14ac:dyDescent="0.2">
      <c r="B211" s="9">
        <f t="shared" si="6"/>
        <v>186</v>
      </c>
      <c r="C211" s="31" t="s">
        <v>380</v>
      </c>
      <c r="D211" s="31" t="s">
        <v>261</v>
      </c>
      <c r="E211" s="10" t="s">
        <v>460</v>
      </c>
      <c r="F211" s="32">
        <v>42541</v>
      </c>
      <c r="G211" s="11" t="s">
        <v>117</v>
      </c>
      <c r="H211" s="33" t="str">
        <f t="shared" si="4"/>
        <v>1201062551</v>
      </c>
      <c r="I211" s="12" t="s">
        <v>204</v>
      </c>
      <c r="J211" s="13">
        <v>2025300</v>
      </c>
      <c r="K211" s="13">
        <v>202530</v>
      </c>
      <c r="L211" s="62">
        <v>2</v>
      </c>
    </row>
    <row r="212" spans="2:12" ht="21" customHeight="1" x14ac:dyDescent="0.2">
      <c r="B212" s="9">
        <f t="shared" si="6"/>
        <v>187</v>
      </c>
      <c r="C212" s="31" t="s">
        <v>380</v>
      </c>
      <c r="D212" s="31" t="s">
        <v>261</v>
      </c>
      <c r="E212" s="10" t="s">
        <v>461</v>
      </c>
      <c r="F212" s="32">
        <v>42541</v>
      </c>
      <c r="G212" s="11" t="s">
        <v>162</v>
      </c>
      <c r="H212" s="33" t="str">
        <f t="shared" si="4"/>
        <v>3600668919</v>
      </c>
      <c r="I212" s="12" t="s">
        <v>204</v>
      </c>
      <c r="J212" s="13">
        <v>12375000</v>
      </c>
      <c r="K212" s="13">
        <v>1237500</v>
      </c>
      <c r="L212" s="62">
        <v>2</v>
      </c>
    </row>
    <row r="213" spans="2:12" ht="21" customHeight="1" x14ac:dyDescent="0.2">
      <c r="B213" s="9">
        <f t="shared" si="6"/>
        <v>188</v>
      </c>
      <c r="C213" s="31" t="s">
        <v>380</v>
      </c>
      <c r="D213" s="31" t="s">
        <v>261</v>
      </c>
      <c r="E213" s="10" t="s">
        <v>462</v>
      </c>
      <c r="F213" s="32">
        <v>42542</v>
      </c>
      <c r="G213" s="11" t="s">
        <v>117</v>
      </c>
      <c r="H213" s="33" t="str">
        <f t="shared" si="4"/>
        <v>1201062551</v>
      </c>
      <c r="I213" s="12" t="s">
        <v>204</v>
      </c>
      <c r="J213" s="13">
        <v>9783570</v>
      </c>
      <c r="K213" s="13">
        <v>978357</v>
      </c>
      <c r="L213" s="62">
        <v>2</v>
      </c>
    </row>
    <row r="214" spans="2:12" ht="21" customHeight="1" x14ac:dyDescent="0.2">
      <c r="B214" s="9">
        <f t="shared" si="6"/>
        <v>189</v>
      </c>
      <c r="C214" s="31" t="s">
        <v>380</v>
      </c>
      <c r="D214" s="31" t="s">
        <v>261</v>
      </c>
      <c r="E214" s="10" t="s">
        <v>463</v>
      </c>
      <c r="F214" s="32">
        <v>42543</v>
      </c>
      <c r="G214" s="11" t="s">
        <v>132</v>
      </c>
      <c r="H214" s="33" t="str">
        <f t="shared" si="4"/>
        <v>0305811563</v>
      </c>
      <c r="I214" s="12" t="s">
        <v>204</v>
      </c>
      <c r="J214" s="13">
        <v>6820400</v>
      </c>
      <c r="K214" s="13">
        <v>682040</v>
      </c>
      <c r="L214" s="62">
        <v>2</v>
      </c>
    </row>
    <row r="215" spans="2:12" ht="21" customHeight="1" x14ac:dyDescent="0.2">
      <c r="B215" s="9">
        <f t="shared" si="6"/>
        <v>190</v>
      </c>
      <c r="C215" s="31" t="s">
        <v>380</v>
      </c>
      <c r="D215" s="31" t="s">
        <v>261</v>
      </c>
      <c r="E215" s="10" t="s">
        <v>464</v>
      </c>
      <c r="F215" s="32">
        <v>42543</v>
      </c>
      <c r="G215" s="11" t="s">
        <v>117</v>
      </c>
      <c r="H215" s="33" t="str">
        <f t="shared" si="4"/>
        <v>1201062551</v>
      </c>
      <c r="I215" s="12" t="s">
        <v>204</v>
      </c>
      <c r="J215" s="13">
        <v>7527600</v>
      </c>
      <c r="K215" s="13">
        <v>752760</v>
      </c>
      <c r="L215" s="62">
        <v>2</v>
      </c>
    </row>
    <row r="216" spans="2:12" ht="21" customHeight="1" x14ac:dyDescent="0.2">
      <c r="B216" s="9">
        <f t="shared" si="6"/>
        <v>191</v>
      </c>
      <c r="C216" s="31" t="s">
        <v>380</v>
      </c>
      <c r="D216" s="31" t="s">
        <v>261</v>
      </c>
      <c r="E216" s="10" t="s">
        <v>465</v>
      </c>
      <c r="F216" s="32">
        <v>42544</v>
      </c>
      <c r="G216" s="11" t="s">
        <v>178</v>
      </c>
      <c r="H216" s="33" t="str">
        <f t="shared" si="4"/>
        <v>3900443874</v>
      </c>
      <c r="I216" s="12" t="s">
        <v>204</v>
      </c>
      <c r="J216" s="13">
        <v>2705600</v>
      </c>
      <c r="K216" s="13">
        <v>270560</v>
      </c>
      <c r="L216" s="62">
        <v>2</v>
      </c>
    </row>
    <row r="217" spans="2:12" ht="21" customHeight="1" x14ac:dyDescent="0.2">
      <c r="B217" s="9">
        <f t="shared" si="6"/>
        <v>192</v>
      </c>
      <c r="C217" s="31" t="s">
        <v>380</v>
      </c>
      <c r="D217" s="31" t="s">
        <v>261</v>
      </c>
      <c r="E217" s="10" t="s">
        <v>466</v>
      </c>
      <c r="F217" s="32">
        <v>42545</v>
      </c>
      <c r="G217" s="11" t="s">
        <v>132</v>
      </c>
      <c r="H217" s="33" t="str">
        <f t="shared" si="4"/>
        <v>0305811563</v>
      </c>
      <c r="I217" s="12" t="s">
        <v>204</v>
      </c>
      <c r="J217" s="13">
        <v>3734700</v>
      </c>
      <c r="K217" s="13">
        <v>373470</v>
      </c>
      <c r="L217" s="62">
        <v>2</v>
      </c>
    </row>
    <row r="218" spans="2:12" ht="21" customHeight="1" x14ac:dyDescent="0.2">
      <c r="B218" s="9">
        <f t="shared" si="6"/>
        <v>193</v>
      </c>
      <c r="C218" s="31" t="s">
        <v>380</v>
      </c>
      <c r="D218" s="31" t="s">
        <v>261</v>
      </c>
      <c r="E218" s="10" t="s">
        <v>467</v>
      </c>
      <c r="F218" s="32">
        <v>42545</v>
      </c>
      <c r="G218" s="11" t="s">
        <v>118</v>
      </c>
      <c r="H218" s="33" t="str">
        <f t="shared" ref="H218:H281" si="7">IF(ISNA(VLOOKUP(G218,DSBR,2,0)),"",VLOOKUP(G218,DSBR,2,0))</f>
        <v>0306194698</v>
      </c>
      <c r="I218" s="12" t="s">
        <v>483</v>
      </c>
      <c r="J218" s="13">
        <v>1953000</v>
      </c>
      <c r="K218" s="13">
        <v>195300</v>
      </c>
      <c r="L218" s="62">
        <v>2</v>
      </c>
    </row>
    <row r="219" spans="2:12" ht="21" customHeight="1" x14ac:dyDescent="0.2">
      <c r="B219" s="9">
        <f t="shared" si="6"/>
        <v>194</v>
      </c>
      <c r="C219" s="31" t="s">
        <v>380</v>
      </c>
      <c r="D219" s="31" t="s">
        <v>261</v>
      </c>
      <c r="E219" s="10" t="s">
        <v>468</v>
      </c>
      <c r="F219" s="32">
        <v>42545</v>
      </c>
      <c r="G219" s="11" t="s">
        <v>188</v>
      </c>
      <c r="H219" s="33" t="str">
        <f t="shared" si="7"/>
        <v>3700314818</v>
      </c>
      <c r="I219" s="12" t="s">
        <v>204</v>
      </c>
      <c r="J219" s="13">
        <v>8792000</v>
      </c>
      <c r="K219" s="13">
        <v>879200</v>
      </c>
      <c r="L219" s="62">
        <v>2</v>
      </c>
    </row>
    <row r="220" spans="2:12" ht="21" customHeight="1" x14ac:dyDescent="0.2">
      <c r="B220" s="9">
        <f t="shared" si="6"/>
        <v>195</v>
      </c>
      <c r="C220" s="31" t="s">
        <v>380</v>
      </c>
      <c r="D220" s="31" t="s">
        <v>261</v>
      </c>
      <c r="E220" s="10" t="s">
        <v>469</v>
      </c>
      <c r="F220" s="32">
        <v>42545</v>
      </c>
      <c r="G220" s="11" t="s">
        <v>130</v>
      </c>
      <c r="H220" s="33" t="str">
        <f t="shared" si="7"/>
        <v>0304354787</v>
      </c>
      <c r="I220" s="12" t="s">
        <v>204</v>
      </c>
      <c r="J220" s="13">
        <v>15600000</v>
      </c>
      <c r="K220" s="13">
        <v>1560000</v>
      </c>
      <c r="L220" s="62">
        <v>2</v>
      </c>
    </row>
    <row r="221" spans="2:12" ht="21" customHeight="1" x14ac:dyDescent="0.2">
      <c r="B221" s="9">
        <f t="shared" si="6"/>
        <v>196</v>
      </c>
      <c r="C221" s="31" t="s">
        <v>380</v>
      </c>
      <c r="D221" s="31" t="s">
        <v>261</v>
      </c>
      <c r="E221" s="10" t="s">
        <v>470</v>
      </c>
      <c r="F221" s="32">
        <v>42548</v>
      </c>
      <c r="G221" s="11" t="s">
        <v>132</v>
      </c>
      <c r="H221" s="33" t="str">
        <f t="shared" si="7"/>
        <v>0305811563</v>
      </c>
      <c r="I221" s="12" t="s">
        <v>204</v>
      </c>
      <c r="J221" s="13">
        <v>9516700</v>
      </c>
      <c r="K221" s="13">
        <v>951670</v>
      </c>
      <c r="L221" s="62">
        <v>2</v>
      </c>
    </row>
    <row r="222" spans="2:12" ht="21" customHeight="1" x14ac:dyDescent="0.2">
      <c r="B222" s="9">
        <f t="shared" si="6"/>
        <v>197</v>
      </c>
      <c r="C222" s="31" t="s">
        <v>380</v>
      </c>
      <c r="D222" s="31" t="s">
        <v>261</v>
      </c>
      <c r="E222" s="10" t="s">
        <v>471</v>
      </c>
      <c r="F222" s="32">
        <v>42548</v>
      </c>
      <c r="G222" s="11" t="s">
        <v>123</v>
      </c>
      <c r="H222" s="33" t="str">
        <f t="shared" si="7"/>
        <v>0302088113</v>
      </c>
      <c r="I222" s="12" t="s">
        <v>204</v>
      </c>
      <c r="J222" s="13">
        <v>5481000</v>
      </c>
      <c r="K222" s="13">
        <v>548100</v>
      </c>
      <c r="L222" s="62">
        <v>2</v>
      </c>
    </row>
    <row r="223" spans="2:12" ht="21" customHeight="1" x14ac:dyDescent="0.2">
      <c r="B223" s="9">
        <f t="shared" si="6"/>
        <v>198</v>
      </c>
      <c r="C223" s="31" t="s">
        <v>380</v>
      </c>
      <c r="D223" s="31" t="s">
        <v>261</v>
      </c>
      <c r="E223" s="10" t="s">
        <v>472</v>
      </c>
      <c r="F223" s="32">
        <v>42549</v>
      </c>
      <c r="G223" s="11" t="s">
        <v>124</v>
      </c>
      <c r="H223" s="33" t="str">
        <f t="shared" si="7"/>
        <v>0305135072</v>
      </c>
      <c r="I223" s="12" t="s">
        <v>204</v>
      </c>
      <c r="J223" s="13">
        <v>11396040</v>
      </c>
      <c r="K223" s="13">
        <v>1139604</v>
      </c>
      <c r="L223" s="62">
        <v>2</v>
      </c>
    </row>
    <row r="224" spans="2:12" ht="21" customHeight="1" x14ac:dyDescent="0.2">
      <c r="B224" s="9">
        <f t="shared" si="6"/>
        <v>199</v>
      </c>
      <c r="C224" s="31" t="s">
        <v>380</v>
      </c>
      <c r="D224" s="31" t="s">
        <v>261</v>
      </c>
      <c r="E224" s="10" t="s">
        <v>473</v>
      </c>
      <c r="F224" s="32">
        <v>42550</v>
      </c>
      <c r="G224" s="11" t="s">
        <v>128</v>
      </c>
      <c r="H224" s="33" t="str">
        <f t="shared" si="7"/>
        <v>1101334635</v>
      </c>
      <c r="I224" s="12" t="s">
        <v>204</v>
      </c>
      <c r="J224" s="13">
        <v>5773200</v>
      </c>
      <c r="K224" s="13">
        <v>577320</v>
      </c>
      <c r="L224" s="62">
        <v>2</v>
      </c>
    </row>
    <row r="225" spans="2:12" ht="21" customHeight="1" x14ac:dyDescent="0.2">
      <c r="B225" s="9">
        <f t="shared" si="6"/>
        <v>200</v>
      </c>
      <c r="C225" s="31" t="s">
        <v>380</v>
      </c>
      <c r="D225" s="31" t="s">
        <v>261</v>
      </c>
      <c r="E225" s="10" t="s">
        <v>474</v>
      </c>
      <c r="F225" s="32">
        <v>42550</v>
      </c>
      <c r="G225" s="11" t="s">
        <v>169</v>
      </c>
      <c r="H225" s="33" t="str">
        <f t="shared" si="7"/>
        <v>1101396102</v>
      </c>
      <c r="I225" s="12" t="s">
        <v>204</v>
      </c>
      <c r="J225" s="13">
        <v>18499000</v>
      </c>
      <c r="K225" s="13">
        <v>1849900</v>
      </c>
      <c r="L225" s="62">
        <v>2</v>
      </c>
    </row>
    <row r="226" spans="2:12" ht="21" customHeight="1" x14ac:dyDescent="0.2">
      <c r="B226" s="9">
        <f t="shared" si="6"/>
        <v>201</v>
      </c>
      <c r="C226" s="31" t="s">
        <v>380</v>
      </c>
      <c r="D226" s="31" t="s">
        <v>261</v>
      </c>
      <c r="E226" s="10" t="s">
        <v>475</v>
      </c>
      <c r="F226" s="32">
        <v>42550</v>
      </c>
      <c r="G226" s="11" t="s">
        <v>127</v>
      </c>
      <c r="H226" s="33" t="str">
        <f t="shared" si="7"/>
        <v>0311915553</v>
      </c>
      <c r="I226" s="12" t="s">
        <v>203</v>
      </c>
      <c r="J226" s="13">
        <v>1860000</v>
      </c>
      <c r="K226" s="13">
        <v>186000</v>
      </c>
      <c r="L226" s="62">
        <v>2</v>
      </c>
    </row>
    <row r="227" spans="2:12" ht="21" customHeight="1" x14ac:dyDescent="0.2">
      <c r="B227" s="9">
        <f t="shared" si="6"/>
        <v>202</v>
      </c>
      <c r="C227" s="31" t="s">
        <v>380</v>
      </c>
      <c r="D227" s="31" t="s">
        <v>261</v>
      </c>
      <c r="E227" s="10" t="s">
        <v>476</v>
      </c>
      <c r="F227" s="32">
        <v>42550</v>
      </c>
      <c r="G227" s="11" t="s">
        <v>117</v>
      </c>
      <c r="H227" s="33" t="str">
        <f t="shared" si="7"/>
        <v>1201062551</v>
      </c>
      <c r="I227" s="12" t="s">
        <v>204</v>
      </c>
      <c r="J227" s="13">
        <v>19134100</v>
      </c>
      <c r="K227" s="13">
        <v>1913410</v>
      </c>
      <c r="L227" s="62">
        <v>2</v>
      </c>
    </row>
    <row r="228" spans="2:12" ht="21" customHeight="1" x14ac:dyDescent="0.2">
      <c r="B228" s="9">
        <f t="shared" si="6"/>
        <v>203</v>
      </c>
      <c r="C228" s="31" t="s">
        <v>380</v>
      </c>
      <c r="D228" s="31" t="s">
        <v>261</v>
      </c>
      <c r="E228" s="10" t="s">
        <v>477</v>
      </c>
      <c r="F228" s="32">
        <v>42550</v>
      </c>
      <c r="G228" s="11" t="s">
        <v>123</v>
      </c>
      <c r="H228" s="33" t="str">
        <f t="shared" si="7"/>
        <v>0302088113</v>
      </c>
      <c r="I228" s="12" t="s">
        <v>204</v>
      </c>
      <c r="J228" s="13">
        <v>3608000</v>
      </c>
      <c r="K228" s="13">
        <v>360800</v>
      </c>
      <c r="L228" s="62">
        <v>2</v>
      </c>
    </row>
    <row r="229" spans="2:12" ht="21" customHeight="1" x14ac:dyDescent="0.2">
      <c r="B229" s="9">
        <f t="shared" si="6"/>
        <v>204</v>
      </c>
      <c r="C229" s="31" t="s">
        <v>380</v>
      </c>
      <c r="D229" s="31" t="s">
        <v>261</v>
      </c>
      <c r="E229" s="10" t="s">
        <v>478</v>
      </c>
      <c r="F229" s="32">
        <v>42550</v>
      </c>
      <c r="G229" s="11" t="s">
        <v>130</v>
      </c>
      <c r="H229" s="33" t="str">
        <f t="shared" si="7"/>
        <v>0304354787</v>
      </c>
      <c r="I229" s="12" t="s">
        <v>204</v>
      </c>
      <c r="J229" s="13">
        <v>13600000</v>
      </c>
      <c r="K229" s="13">
        <v>1360000</v>
      </c>
      <c r="L229" s="62">
        <v>2</v>
      </c>
    </row>
    <row r="230" spans="2:12" ht="21" customHeight="1" x14ac:dyDescent="0.2">
      <c r="B230" s="9">
        <f t="shared" si="6"/>
        <v>205</v>
      </c>
      <c r="C230" s="31" t="s">
        <v>380</v>
      </c>
      <c r="D230" s="31" t="s">
        <v>261</v>
      </c>
      <c r="E230" s="10" t="s">
        <v>479</v>
      </c>
      <c r="F230" s="32">
        <v>42550</v>
      </c>
      <c r="G230" s="11" t="s">
        <v>134</v>
      </c>
      <c r="H230" s="33" t="str">
        <f t="shared" si="7"/>
        <v>0310228188</v>
      </c>
      <c r="I230" s="12" t="s">
        <v>204</v>
      </c>
      <c r="J230" s="13">
        <v>8792000</v>
      </c>
      <c r="K230" s="13">
        <v>879200</v>
      </c>
      <c r="L230" s="62">
        <v>2</v>
      </c>
    </row>
    <row r="231" spans="2:12" ht="21" customHeight="1" x14ac:dyDescent="0.2">
      <c r="B231" s="9">
        <f t="shared" si="6"/>
        <v>206</v>
      </c>
      <c r="C231" s="31" t="s">
        <v>380</v>
      </c>
      <c r="D231" s="31" t="s">
        <v>261</v>
      </c>
      <c r="E231" s="10" t="s">
        <v>480</v>
      </c>
      <c r="F231" s="32">
        <v>42550</v>
      </c>
      <c r="G231" s="11" t="s">
        <v>116</v>
      </c>
      <c r="H231" s="33" t="str">
        <f t="shared" si="7"/>
        <v>0303173202</v>
      </c>
      <c r="I231" s="12" t="s">
        <v>204</v>
      </c>
      <c r="J231" s="13">
        <v>10711057</v>
      </c>
      <c r="K231" s="13">
        <v>1071105</v>
      </c>
      <c r="L231" s="62">
        <v>2</v>
      </c>
    </row>
    <row r="232" spans="2:12" ht="21" customHeight="1" x14ac:dyDescent="0.2">
      <c r="B232" s="9">
        <f t="shared" si="6"/>
        <v>207</v>
      </c>
      <c r="C232" s="31" t="s">
        <v>380</v>
      </c>
      <c r="D232" s="31" t="s">
        <v>261</v>
      </c>
      <c r="E232" s="10" t="s">
        <v>481</v>
      </c>
      <c r="F232" s="32">
        <v>42551</v>
      </c>
      <c r="G232" s="11" t="s">
        <v>129</v>
      </c>
      <c r="H232" s="33" t="str">
        <f t="shared" si="7"/>
        <v>0309539439</v>
      </c>
      <c r="I232" s="12" t="s">
        <v>204</v>
      </c>
      <c r="J232" s="13">
        <v>4661600</v>
      </c>
      <c r="K232" s="13">
        <v>466160</v>
      </c>
      <c r="L232" s="62">
        <v>2</v>
      </c>
    </row>
    <row r="233" spans="2:12" ht="21" customHeight="1" x14ac:dyDescent="0.2">
      <c r="B233" s="9">
        <f t="shared" si="6"/>
        <v>208</v>
      </c>
      <c r="C233" s="31" t="s">
        <v>380</v>
      </c>
      <c r="D233" s="31" t="s">
        <v>261</v>
      </c>
      <c r="E233" s="10" t="s">
        <v>484</v>
      </c>
      <c r="F233" s="32">
        <v>42556</v>
      </c>
      <c r="G233" s="11" t="s">
        <v>123</v>
      </c>
      <c r="H233" s="33" t="str">
        <f t="shared" si="7"/>
        <v>0302088113</v>
      </c>
      <c r="I233" s="12" t="s">
        <v>503</v>
      </c>
      <c r="J233" s="13">
        <v>5229000</v>
      </c>
      <c r="K233" s="13">
        <v>522900</v>
      </c>
      <c r="L233" s="62">
        <v>3</v>
      </c>
    </row>
    <row r="234" spans="2:12" ht="21" customHeight="1" x14ac:dyDescent="0.2">
      <c r="B234" s="9">
        <f t="shared" si="6"/>
        <v>209</v>
      </c>
      <c r="C234" s="31" t="s">
        <v>380</v>
      </c>
      <c r="D234" s="31" t="s">
        <v>261</v>
      </c>
      <c r="E234" s="10" t="s">
        <v>485</v>
      </c>
      <c r="F234" s="32">
        <v>42557</v>
      </c>
      <c r="G234" s="11" t="s">
        <v>486</v>
      </c>
      <c r="H234" s="33" t="str">
        <f t="shared" si="7"/>
        <v>0305135072</v>
      </c>
      <c r="I234" s="12" t="s">
        <v>503</v>
      </c>
      <c r="J234" s="13">
        <v>11888500</v>
      </c>
      <c r="K234" s="13">
        <v>1188850</v>
      </c>
      <c r="L234" s="62">
        <v>3</v>
      </c>
    </row>
    <row r="235" spans="2:12" ht="21" customHeight="1" x14ac:dyDescent="0.2">
      <c r="B235" s="9">
        <f t="shared" si="6"/>
        <v>210</v>
      </c>
      <c r="C235" s="31" t="s">
        <v>380</v>
      </c>
      <c r="D235" s="31" t="s">
        <v>261</v>
      </c>
      <c r="E235" s="10" t="s">
        <v>487</v>
      </c>
      <c r="F235" s="32">
        <v>42557</v>
      </c>
      <c r="G235" s="11" t="s">
        <v>128</v>
      </c>
      <c r="H235" s="33" t="str">
        <f t="shared" si="7"/>
        <v>1101334635</v>
      </c>
      <c r="I235" s="12" t="s">
        <v>503</v>
      </c>
      <c r="J235" s="13">
        <v>1541000</v>
      </c>
      <c r="K235" s="13">
        <v>154100</v>
      </c>
      <c r="L235" s="62">
        <v>3</v>
      </c>
    </row>
    <row r="236" spans="2:12" ht="21" customHeight="1" x14ac:dyDescent="0.2">
      <c r="B236" s="9">
        <f t="shared" si="6"/>
        <v>211</v>
      </c>
      <c r="C236" s="31" t="s">
        <v>380</v>
      </c>
      <c r="D236" s="31" t="s">
        <v>261</v>
      </c>
      <c r="E236" s="10" t="s">
        <v>488</v>
      </c>
      <c r="F236" s="32">
        <v>42558</v>
      </c>
      <c r="G236" s="11" t="s">
        <v>132</v>
      </c>
      <c r="H236" s="33" t="str">
        <f t="shared" si="7"/>
        <v>0305811563</v>
      </c>
      <c r="I236" s="12" t="s">
        <v>503</v>
      </c>
      <c r="J236" s="13">
        <v>13196200</v>
      </c>
      <c r="K236" s="13">
        <v>1319620</v>
      </c>
      <c r="L236" s="62">
        <v>3</v>
      </c>
    </row>
    <row r="237" spans="2:12" ht="21" customHeight="1" x14ac:dyDescent="0.2">
      <c r="B237" s="9">
        <f t="shared" si="6"/>
        <v>212</v>
      </c>
      <c r="C237" s="31" t="s">
        <v>380</v>
      </c>
      <c r="D237" s="31" t="s">
        <v>261</v>
      </c>
      <c r="E237" s="10" t="s">
        <v>489</v>
      </c>
      <c r="F237" s="32">
        <v>42559</v>
      </c>
      <c r="G237" s="11" t="s">
        <v>178</v>
      </c>
      <c r="H237" s="33" t="str">
        <f t="shared" si="7"/>
        <v>3900443874</v>
      </c>
      <c r="I237" s="12" t="s">
        <v>503</v>
      </c>
      <c r="J237" s="13">
        <v>3644200</v>
      </c>
      <c r="K237" s="13">
        <v>364420</v>
      </c>
      <c r="L237" s="62">
        <v>3</v>
      </c>
    </row>
    <row r="238" spans="2:12" ht="21" customHeight="1" x14ac:dyDescent="0.2">
      <c r="B238" s="9">
        <f t="shared" si="6"/>
        <v>213</v>
      </c>
      <c r="C238" s="31" t="s">
        <v>380</v>
      </c>
      <c r="D238" s="31" t="s">
        <v>261</v>
      </c>
      <c r="E238" s="10" t="s">
        <v>490</v>
      </c>
      <c r="F238" s="32">
        <v>42563</v>
      </c>
      <c r="G238" s="11" t="s">
        <v>117</v>
      </c>
      <c r="H238" s="33" t="str">
        <f t="shared" si="7"/>
        <v>1201062551</v>
      </c>
      <c r="I238" s="12" t="s">
        <v>503</v>
      </c>
      <c r="J238" s="13">
        <v>15133200</v>
      </c>
      <c r="K238" s="13">
        <v>1513320</v>
      </c>
      <c r="L238" s="62">
        <v>3</v>
      </c>
    </row>
    <row r="239" spans="2:12" ht="21" customHeight="1" x14ac:dyDescent="0.2">
      <c r="B239" s="9">
        <f t="shared" si="6"/>
        <v>214</v>
      </c>
      <c r="C239" s="31" t="s">
        <v>380</v>
      </c>
      <c r="D239" s="31" t="s">
        <v>261</v>
      </c>
      <c r="E239" s="10" t="s">
        <v>249</v>
      </c>
      <c r="F239" s="32">
        <v>42563</v>
      </c>
      <c r="G239" s="11" t="s">
        <v>116</v>
      </c>
      <c r="H239" s="33" t="str">
        <f t="shared" si="7"/>
        <v>0303173202</v>
      </c>
      <c r="I239" s="12" t="s">
        <v>503</v>
      </c>
      <c r="J239" s="13">
        <v>3883010</v>
      </c>
      <c r="K239" s="13">
        <v>388301</v>
      </c>
      <c r="L239" s="62">
        <v>3</v>
      </c>
    </row>
    <row r="240" spans="2:12" ht="21" customHeight="1" x14ac:dyDescent="0.2">
      <c r="B240" s="9">
        <f t="shared" si="6"/>
        <v>215</v>
      </c>
      <c r="C240" s="31" t="s">
        <v>380</v>
      </c>
      <c r="D240" s="31" t="s">
        <v>261</v>
      </c>
      <c r="E240" s="10" t="s">
        <v>491</v>
      </c>
      <c r="F240" s="32">
        <v>42563</v>
      </c>
      <c r="G240" s="11" t="s">
        <v>492</v>
      </c>
      <c r="H240" s="33" t="str">
        <f t="shared" si="7"/>
        <v>1101819710</v>
      </c>
      <c r="I240" s="12" t="s">
        <v>504</v>
      </c>
      <c r="J240" s="13">
        <v>840000000</v>
      </c>
      <c r="K240" s="13">
        <v>84000000</v>
      </c>
      <c r="L240" s="62">
        <v>3</v>
      </c>
    </row>
    <row r="241" spans="2:12" ht="21" customHeight="1" x14ac:dyDescent="0.2">
      <c r="B241" s="9">
        <f t="shared" si="6"/>
        <v>216</v>
      </c>
      <c r="C241" s="31" t="s">
        <v>380</v>
      </c>
      <c r="D241" s="31" t="s">
        <v>261</v>
      </c>
      <c r="E241" s="10" t="s">
        <v>493</v>
      </c>
      <c r="F241" s="32">
        <v>42604</v>
      </c>
      <c r="G241" s="11" t="s">
        <v>134</v>
      </c>
      <c r="H241" s="33" t="str">
        <f t="shared" si="7"/>
        <v>0310228188</v>
      </c>
      <c r="I241" s="12" t="s">
        <v>503</v>
      </c>
      <c r="J241" s="13">
        <v>6846000</v>
      </c>
      <c r="K241" s="13">
        <v>684600</v>
      </c>
      <c r="L241" s="62">
        <v>3</v>
      </c>
    </row>
    <row r="242" spans="2:12" ht="21" customHeight="1" x14ac:dyDescent="0.2">
      <c r="B242" s="9">
        <f t="shared" si="6"/>
        <v>217</v>
      </c>
      <c r="C242" s="31" t="s">
        <v>380</v>
      </c>
      <c r="D242" s="31" t="s">
        <v>261</v>
      </c>
      <c r="E242" s="10" t="s">
        <v>494</v>
      </c>
      <c r="F242" s="32">
        <v>42605</v>
      </c>
      <c r="G242" s="11" t="s">
        <v>495</v>
      </c>
      <c r="H242" s="33" t="str">
        <f t="shared" si="7"/>
        <v>0310540460</v>
      </c>
      <c r="I242" s="12" t="s">
        <v>503</v>
      </c>
      <c r="J242" s="13">
        <v>4854740</v>
      </c>
      <c r="K242" s="13">
        <v>485474</v>
      </c>
      <c r="L242" s="62">
        <v>3</v>
      </c>
    </row>
    <row r="243" spans="2:12" ht="21" customHeight="1" x14ac:dyDescent="0.2">
      <c r="B243" s="9">
        <f t="shared" si="6"/>
        <v>218</v>
      </c>
      <c r="C243" s="31" t="s">
        <v>380</v>
      </c>
      <c r="D243" s="31" t="s">
        <v>261</v>
      </c>
      <c r="E243" s="10" t="s">
        <v>496</v>
      </c>
      <c r="F243" s="32">
        <v>42612</v>
      </c>
      <c r="G243" s="11" t="s">
        <v>124</v>
      </c>
      <c r="H243" s="33" t="str">
        <f t="shared" si="7"/>
        <v>0305135072</v>
      </c>
      <c r="I243" s="12" t="s">
        <v>503</v>
      </c>
      <c r="J243" s="13">
        <v>16545150</v>
      </c>
      <c r="K243" s="13">
        <v>1654515</v>
      </c>
      <c r="L243" s="62">
        <v>3</v>
      </c>
    </row>
    <row r="244" spans="2:12" ht="21" customHeight="1" x14ac:dyDescent="0.2">
      <c r="B244" s="9">
        <f t="shared" si="6"/>
        <v>219</v>
      </c>
      <c r="C244" s="31" t="s">
        <v>380</v>
      </c>
      <c r="D244" s="31" t="s">
        <v>261</v>
      </c>
      <c r="E244" s="10" t="s">
        <v>497</v>
      </c>
      <c r="F244" s="32">
        <v>42612</v>
      </c>
      <c r="G244" s="11" t="s">
        <v>121</v>
      </c>
      <c r="H244" s="33" t="str">
        <f t="shared" si="7"/>
        <v>0312552937</v>
      </c>
      <c r="I244" s="12" t="s">
        <v>503</v>
      </c>
      <c r="J244" s="13">
        <v>1830000</v>
      </c>
      <c r="K244" s="13">
        <v>183000</v>
      </c>
      <c r="L244" s="62">
        <v>3</v>
      </c>
    </row>
    <row r="245" spans="2:12" ht="21" customHeight="1" x14ac:dyDescent="0.2">
      <c r="B245" s="9">
        <f t="shared" si="6"/>
        <v>220</v>
      </c>
      <c r="C245" s="31" t="s">
        <v>380</v>
      </c>
      <c r="D245" s="31" t="s">
        <v>261</v>
      </c>
      <c r="E245" s="10" t="s">
        <v>498</v>
      </c>
      <c r="F245" s="32">
        <v>42612</v>
      </c>
      <c r="G245" s="11" t="s">
        <v>121</v>
      </c>
      <c r="H245" s="33" t="str">
        <f t="shared" si="7"/>
        <v>0312552937</v>
      </c>
      <c r="I245" s="12" t="s">
        <v>503</v>
      </c>
      <c r="J245" s="13">
        <v>1830000</v>
      </c>
      <c r="K245" s="13">
        <v>183000</v>
      </c>
      <c r="L245" s="62">
        <v>3</v>
      </c>
    </row>
    <row r="246" spans="2:12" ht="21" customHeight="1" x14ac:dyDescent="0.2">
      <c r="B246" s="9">
        <f t="shared" si="6"/>
        <v>221</v>
      </c>
      <c r="C246" s="31" t="s">
        <v>380</v>
      </c>
      <c r="D246" s="31" t="s">
        <v>261</v>
      </c>
      <c r="E246" s="10" t="s">
        <v>499</v>
      </c>
      <c r="F246" s="32">
        <v>42627</v>
      </c>
      <c r="G246" s="11" t="s">
        <v>144</v>
      </c>
      <c r="H246" s="33" t="str">
        <f t="shared" si="7"/>
        <v>0304221106</v>
      </c>
      <c r="I246" s="12" t="s">
        <v>503</v>
      </c>
      <c r="J246" s="13">
        <v>3480750</v>
      </c>
      <c r="K246" s="13">
        <v>348075</v>
      </c>
      <c r="L246" s="62">
        <v>3</v>
      </c>
    </row>
    <row r="247" spans="2:12" ht="21" customHeight="1" x14ac:dyDescent="0.2">
      <c r="B247" s="9">
        <f t="shared" si="6"/>
        <v>222</v>
      </c>
      <c r="C247" s="31" t="s">
        <v>380</v>
      </c>
      <c r="D247" s="31" t="s">
        <v>261</v>
      </c>
      <c r="E247" s="10" t="s">
        <v>500</v>
      </c>
      <c r="F247" s="32">
        <v>42627</v>
      </c>
      <c r="G247" s="11" t="s">
        <v>162</v>
      </c>
      <c r="H247" s="33" t="str">
        <f t="shared" si="7"/>
        <v>3600668919</v>
      </c>
      <c r="I247" s="12" t="s">
        <v>503</v>
      </c>
      <c r="J247" s="13">
        <v>2706000</v>
      </c>
      <c r="K247" s="13">
        <v>270600</v>
      </c>
      <c r="L247" s="62">
        <v>3</v>
      </c>
    </row>
    <row r="248" spans="2:12" ht="21" customHeight="1" x14ac:dyDescent="0.2">
      <c r="B248" s="9">
        <f t="shared" ref="B248:B311" si="8">IF(G248&lt;&gt;"",ROW()-25,"")</f>
        <v>223</v>
      </c>
      <c r="C248" s="31" t="s">
        <v>380</v>
      </c>
      <c r="D248" s="31" t="s">
        <v>261</v>
      </c>
      <c r="E248" s="10" t="s">
        <v>501</v>
      </c>
      <c r="F248" s="32">
        <v>42632</v>
      </c>
      <c r="G248" s="11" t="s">
        <v>123</v>
      </c>
      <c r="H248" s="33" t="str">
        <f t="shared" si="7"/>
        <v>0302088113</v>
      </c>
      <c r="I248" s="12" t="s">
        <v>503</v>
      </c>
      <c r="J248" s="13">
        <v>3150000</v>
      </c>
      <c r="K248" s="13">
        <v>315000</v>
      </c>
      <c r="L248" s="62">
        <v>3</v>
      </c>
    </row>
    <row r="249" spans="2:12" ht="21" customHeight="1" x14ac:dyDescent="0.2">
      <c r="B249" s="9">
        <f t="shared" si="8"/>
        <v>224</v>
      </c>
      <c r="C249" s="31" t="s">
        <v>380</v>
      </c>
      <c r="D249" s="31" t="s">
        <v>261</v>
      </c>
      <c r="E249" s="10" t="s">
        <v>502</v>
      </c>
      <c r="F249" s="32">
        <v>42635</v>
      </c>
      <c r="G249" s="11" t="s">
        <v>118</v>
      </c>
      <c r="H249" s="33" t="str">
        <f t="shared" si="7"/>
        <v>0306194698</v>
      </c>
      <c r="I249" s="12" t="s">
        <v>258</v>
      </c>
      <c r="J249" s="13">
        <v>2966700</v>
      </c>
      <c r="K249" s="13">
        <v>296670</v>
      </c>
      <c r="L249" s="62">
        <v>3</v>
      </c>
    </row>
    <row r="250" spans="2:12" ht="21" customHeight="1" x14ac:dyDescent="0.2">
      <c r="B250" s="9">
        <f t="shared" si="8"/>
        <v>225</v>
      </c>
      <c r="C250" s="31" t="s">
        <v>380</v>
      </c>
      <c r="D250" s="31" t="s">
        <v>261</v>
      </c>
      <c r="E250" s="10" t="s">
        <v>524</v>
      </c>
      <c r="F250" s="32">
        <v>42648</v>
      </c>
      <c r="G250" s="11" t="s">
        <v>121</v>
      </c>
      <c r="H250" s="33" t="str">
        <f t="shared" si="7"/>
        <v>0312552937</v>
      </c>
      <c r="I250" s="12" t="s">
        <v>503</v>
      </c>
      <c r="J250" s="13">
        <v>545000</v>
      </c>
      <c r="K250" s="13">
        <v>54500</v>
      </c>
      <c r="L250" s="62">
        <v>4</v>
      </c>
    </row>
    <row r="251" spans="2:12" ht="21" customHeight="1" x14ac:dyDescent="0.2">
      <c r="B251" s="9">
        <f t="shared" si="8"/>
        <v>226</v>
      </c>
      <c r="C251" s="31" t="s">
        <v>380</v>
      </c>
      <c r="D251" s="31" t="s">
        <v>261</v>
      </c>
      <c r="E251" s="10" t="s">
        <v>525</v>
      </c>
      <c r="F251" s="32">
        <v>42649</v>
      </c>
      <c r="G251" s="11" t="s">
        <v>128</v>
      </c>
      <c r="H251" s="33" t="str">
        <f t="shared" si="7"/>
        <v>1101334635</v>
      </c>
      <c r="I251" s="12" t="s">
        <v>503</v>
      </c>
      <c r="J251" s="13">
        <v>14366600</v>
      </c>
      <c r="K251" s="13">
        <v>1436660</v>
      </c>
      <c r="L251" s="62">
        <v>4</v>
      </c>
    </row>
    <row r="252" spans="2:12" ht="21" customHeight="1" x14ac:dyDescent="0.2">
      <c r="B252" s="9">
        <f t="shared" si="8"/>
        <v>227</v>
      </c>
      <c r="C252" s="31" t="s">
        <v>380</v>
      </c>
      <c r="D252" s="31" t="s">
        <v>261</v>
      </c>
      <c r="E252" s="10" t="s">
        <v>526</v>
      </c>
      <c r="F252" s="32">
        <v>42651</v>
      </c>
      <c r="G252" s="11" t="s">
        <v>124</v>
      </c>
      <c r="H252" s="33" t="str">
        <f t="shared" si="7"/>
        <v>0305135072</v>
      </c>
      <c r="I252" s="12" t="s">
        <v>503</v>
      </c>
      <c r="J252" s="13">
        <v>4630000</v>
      </c>
      <c r="K252" s="13">
        <v>463000</v>
      </c>
      <c r="L252" s="62">
        <v>4</v>
      </c>
    </row>
    <row r="253" spans="2:12" ht="21" customHeight="1" x14ac:dyDescent="0.2">
      <c r="B253" s="9">
        <f t="shared" si="8"/>
        <v>228</v>
      </c>
      <c r="C253" s="31" t="s">
        <v>380</v>
      </c>
      <c r="D253" s="31" t="s">
        <v>261</v>
      </c>
      <c r="E253" s="10" t="s">
        <v>350</v>
      </c>
      <c r="F253" s="32">
        <v>42651</v>
      </c>
      <c r="G253" s="11" t="s">
        <v>121</v>
      </c>
      <c r="H253" s="33" t="str">
        <f t="shared" si="7"/>
        <v>0312552937</v>
      </c>
      <c r="I253" s="12" t="s">
        <v>503</v>
      </c>
      <c r="J253" s="13">
        <v>21177000</v>
      </c>
      <c r="K253" s="13">
        <v>2117700</v>
      </c>
      <c r="L253" s="62">
        <v>4</v>
      </c>
    </row>
    <row r="254" spans="2:12" ht="21" customHeight="1" x14ac:dyDescent="0.2">
      <c r="B254" s="9">
        <f t="shared" si="8"/>
        <v>229</v>
      </c>
      <c r="C254" s="31" t="s">
        <v>380</v>
      </c>
      <c r="D254" s="31" t="s">
        <v>261</v>
      </c>
      <c r="E254" s="10" t="s">
        <v>202</v>
      </c>
      <c r="F254" s="32">
        <v>42653</v>
      </c>
      <c r="G254" s="11" t="s">
        <v>124</v>
      </c>
      <c r="H254" s="33" t="str">
        <f t="shared" si="7"/>
        <v>0305135072</v>
      </c>
      <c r="I254" s="12" t="s">
        <v>503</v>
      </c>
      <c r="J254" s="13">
        <v>7992300</v>
      </c>
      <c r="K254" s="13">
        <v>799230</v>
      </c>
      <c r="L254" s="62">
        <v>4</v>
      </c>
    </row>
    <row r="255" spans="2:12" ht="21" customHeight="1" x14ac:dyDescent="0.2">
      <c r="B255" s="9">
        <f t="shared" si="8"/>
        <v>230</v>
      </c>
      <c r="C255" s="31" t="s">
        <v>380</v>
      </c>
      <c r="D255" s="31" t="s">
        <v>261</v>
      </c>
      <c r="E255" s="10" t="s">
        <v>527</v>
      </c>
      <c r="F255" s="32">
        <v>42655</v>
      </c>
      <c r="G255" s="11" t="s">
        <v>116</v>
      </c>
      <c r="H255" s="33" t="str">
        <f t="shared" si="7"/>
        <v>0303173202</v>
      </c>
      <c r="I255" s="12" t="s">
        <v>503</v>
      </c>
      <c r="J255" s="13">
        <v>7117350</v>
      </c>
      <c r="K255" s="13">
        <v>711735</v>
      </c>
      <c r="L255" s="62">
        <v>4</v>
      </c>
    </row>
    <row r="256" spans="2:12" ht="21" customHeight="1" x14ac:dyDescent="0.2">
      <c r="B256" s="9">
        <f t="shared" si="8"/>
        <v>231</v>
      </c>
      <c r="C256" s="31" t="s">
        <v>380</v>
      </c>
      <c r="D256" s="31" t="s">
        <v>261</v>
      </c>
      <c r="E256" s="10" t="s">
        <v>528</v>
      </c>
      <c r="F256" s="32">
        <v>42656</v>
      </c>
      <c r="G256" s="11" t="s">
        <v>123</v>
      </c>
      <c r="H256" s="33" t="str">
        <f t="shared" si="7"/>
        <v>0302088113</v>
      </c>
      <c r="I256" s="12" t="s">
        <v>503</v>
      </c>
      <c r="J256" s="13">
        <v>5710000</v>
      </c>
      <c r="K256" s="13">
        <v>571000</v>
      </c>
      <c r="L256" s="62">
        <v>4</v>
      </c>
    </row>
    <row r="257" spans="2:12" ht="21" customHeight="1" x14ac:dyDescent="0.2">
      <c r="B257" s="9">
        <f t="shared" si="8"/>
        <v>232</v>
      </c>
      <c r="C257" s="31" t="s">
        <v>380</v>
      </c>
      <c r="D257" s="31" t="s">
        <v>261</v>
      </c>
      <c r="E257" s="10" t="s">
        <v>529</v>
      </c>
      <c r="F257" s="32">
        <v>42656</v>
      </c>
      <c r="G257" s="11" t="s">
        <v>128</v>
      </c>
      <c r="H257" s="33" t="str">
        <f t="shared" si="7"/>
        <v>1101334635</v>
      </c>
      <c r="I257" s="12" t="s">
        <v>503</v>
      </c>
      <c r="J257" s="13">
        <v>6673200</v>
      </c>
      <c r="K257" s="13">
        <v>667320</v>
      </c>
      <c r="L257" s="62">
        <v>4</v>
      </c>
    </row>
    <row r="258" spans="2:12" ht="21" customHeight="1" x14ac:dyDescent="0.2">
      <c r="B258" s="9">
        <f t="shared" si="8"/>
        <v>233</v>
      </c>
      <c r="C258" s="31" t="s">
        <v>380</v>
      </c>
      <c r="D258" s="31" t="s">
        <v>261</v>
      </c>
      <c r="E258" s="10" t="s">
        <v>530</v>
      </c>
      <c r="F258" s="32">
        <v>42661</v>
      </c>
      <c r="G258" s="11" t="s">
        <v>125</v>
      </c>
      <c r="H258" s="33" t="str">
        <f t="shared" si="7"/>
        <v>0311674668</v>
      </c>
      <c r="I258" s="12" t="s">
        <v>503</v>
      </c>
      <c r="J258" s="13">
        <v>5610000</v>
      </c>
      <c r="K258" s="13">
        <v>561000</v>
      </c>
      <c r="L258" s="62">
        <v>4</v>
      </c>
    </row>
    <row r="259" spans="2:12" ht="21" customHeight="1" x14ac:dyDescent="0.2">
      <c r="B259" s="9">
        <f t="shared" si="8"/>
        <v>234</v>
      </c>
      <c r="C259" s="31" t="s">
        <v>380</v>
      </c>
      <c r="D259" s="31" t="s">
        <v>261</v>
      </c>
      <c r="E259" s="10" t="s">
        <v>531</v>
      </c>
      <c r="F259" s="32">
        <v>42661</v>
      </c>
      <c r="G259" s="11" t="s">
        <v>135</v>
      </c>
      <c r="H259" s="33" t="str">
        <f t="shared" si="7"/>
        <v>0311463667</v>
      </c>
      <c r="I259" s="12" t="s">
        <v>503</v>
      </c>
      <c r="J259" s="13">
        <v>9337140</v>
      </c>
      <c r="K259" s="13">
        <v>933714</v>
      </c>
      <c r="L259" s="62">
        <v>4</v>
      </c>
    </row>
    <row r="260" spans="2:12" ht="21" customHeight="1" x14ac:dyDescent="0.2">
      <c r="B260" s="9">
        <f t="shared" si="8"/>
        <v>235</v>
      </c>
      <c r="C260" s="31" t="s">
        <v>380</v>
      </c>
      <c r="D260" s="31" t="s">
        <v>261</v>
      </c>
      <c r="E260" s="10" t="s">
        <v>532</v>
      </c>
      <c r="F260" s="32">
        <v>42661</v>
      </c>
      <c r="G260" s="11" t="s">
        <v>533</v>
      </c>
      <c r="H260" s="33" t="str">
        <f t="shared" si="7"/>
        <v>0310551261</v>
      </c>
      <c r="I260" s="12" t="s">
        <v>503</v>
      </c>
      <c r="J260" s="13">
        <v>10398000</v>
      </c>
      <c r="K260" s="13">
        <v>1039800</v>
      </c>
      <c r="L260" s="62">
        <v>4</v>
      </c>
    </row>
    <row r="261" spans="2:12" ht="21" customHeight="1" x14ac:dyDescent="0.2">
      <c r="B261" s="9">
        <f t="shared" si="8"/>
        <v>236</v>
      </c>
      <c r="C261" s="31" t="s">
        <v>380</v>
      </c>
      <c r="D261" s="31" t="s">
        <v>261</v>
      </c>
      <c r="E261" s="10" t="s">
        <v>534</v>
      </c>
      <c r="F261" s="32">
        <v>42661</v>
      </c>
      <c r="G261" s="11" t="s">
        <v>535</v>
      </c>
      <c r="H261" s="33" t="str">
        <f t="shared" si="7"/>
        <v>0303988156</v>
      </c>
      <c r="I261" s="12" t="s">
        <v>503</v>
      </c>
      <c r="J261" s="13">
        <v>3025200</v>
      </c>
      <c r="K261" s="13">
        <v>302520</v>
      </c>
      <c r="L261" s="62">
        <v>4</v>
      </c>
    </row>
    <row r="262" spans="2:12" ht="21" customHeight="1" x14ac:dyDescent="0.2">
      <c r="B262" s="9">
        <f t="shared" si="8"/>
        <v>237</v>
      </c>
      <c r="C262" s="31" t="s">
        <v>380</v>
      </c>
      <c r="D262" s="31" t="s">
        <v>261</v>
      </c>
      <c r="E262" s="10" t="s">
        <v>536</v>
      </c>
      <c r="F262" s="32">
        <v>42662</v>
      </c>
      <c r="G262" s="11" t="s">
        <v>533</v>
      </c>
      <c r="H262" s="33" t="str">
        <f t="shared" si="7"/>
        <v>0310551261</v>
      </c>
      <c r="I262" s="12" t="s">
        <v>503</v>
      </c>
      <c r="J262" s="13">
        <v>6724800</v>
      </c>
      <c r="K262" s="13">
        <v>672480</v>
      </c>
      <c r="L262" s="62">
        <v>4</v>
      </c>
    </row>
    <row r="263" spans="2:12" ht="21" customHeight="1" x14ac:dyDescent="0.2">
      <c r="B263" s="9">
        <f t="shared" si="8"/>
        <v>238</v>
      </c>
      <c r="C263" s="31" t="s">
        <v>380</v>
      </c>
      <c r="D263" s="31" t="s">
        <v>261</v>
      </c>
      <c r="E263" s="10" t="s">
        <v>537</v>
      </c>
      <c r="F263" s="32">
        <v>42662</v>
      </c>
      <c r="G263" s="11" t="s">
        <v>124</v>
      </c>
      <c r="H263" s="33" t="str">
        <f t="shared" si="7"/>
        <v>0305135072</v>
      </c>
      <c r="I263" s="12" t="s">
        <v>503</v>
      </c>
      <c r="J263" s="13">
        <v>6415730</v>
      </c>
      <c r="K263" s="13">
        <v>641573</v>
      </c>
      <c r="L263" s="62">
        <v>4</v>
      </c>
    </row>
    <row r="264" spans="2:12" ht="21" customHeight="1" x14ac:dyDescent="0.2">
      <c r="B264" s="9">
        <f t="shared" si="8"/>
        <v>239</v>
      </c>
      <c r="C264" s="31" t="s">
        <v>380</v>
      </c>
      <c r="D264" s="31" t="s">
        <v>261</v>
      </c>
      <c r="E264" s="10" t="s">
        <v>538</v>
      </c>
      <c r="F264" s="32">
        <v>42664</v>
      </c>
      <c r="G264" s="11" t="s">
        <v>121</v>
      </c>
      <c r="H264" s="33" t="str">
        <f t="shared" si="7"/>
        <v>0312552937</v>
      </c>
      <c r="I264" s="12" t="s">
        <v>503</v>
      </c>
      <c r="J264" s="13">
        <v>12752000</v>
      </c>
      <c r="K264" s="13">
        <v>1275200</v>
      </c>
      <c r="L264" s="62">
        <v>4</v>
      </c>
    </row>
    <row r="265" spans="2:12" ht="21" customHeight="1" x14ac:dyDescent="0.2">
      <c r="B265" s="9">
        <f t="shared" si="8"/>
        <v>240</v>
      </c>
      <c r="C265" s="31" t="s">
        <v>380</v>
      </c>
      <c r="D265" s="31" t="s">
        <v>261</v>
      </c>
      <c r="E265" s="10" t="s">
        <v>539</v>
      </c>
      <c r="F265" s="32">
        <v>42665</v>
      </c>
      <c r="G265" s="11" t="s">
        <v>120</v>
      </c>
      <c r="H265" s="33" t="str">
        <f t="shared" si="7"/>
        <v>0302020771</v>
      </c>
      <c r="I265" s="12" t="s">
        <v>503</v>
      </c>
      <c r="J265" s="13">
        <v>5004400</v>
      </c>
      <c r="K265" s="13">
        <v>500440</v>
      </c>
      <c r="L265" s="62">
        <v>4</v>
      </c>
    </row>
    <row r="266" spans="2:12" ht="21" customHeight="1" x14ac:dyDescent="0.2">
      <c r="B266" s="9">
        <f t="shared" si="8"/>
        <v>241</v>
      </c>
      <c r="C266" s="31" t="s">
        <v>380</v>
      </c>
      <c r="D266" s="31" t="s">
        <v>261</v>
      </c>
      <c r="E266" s="10" t="s">
        <v>540</v>
      </c>
      <c r="F266" s="32">
        <v>42665</v>
      </c>
      <c r="G266" s="11" t="s">
        <v>128</v>
      </c>
      <c r="H266" s="33" t="str">
        <f t="shared" si="7"/>
        <v>1101334635</v>
      </c>
      <c r="I266" s="12" t="s">
        <v>503</v>
      </c>
      <c r="J266" s="13">
        <v>3945000</v>
      </c>
      <c r="K266" s="13">
        <v>394500</v>
      </c>
      <c r="L266" s="62">
        <v>4</v>
      </c>
    </row>
    <row r="267" spans="2:12" ht="21" customHeight="1" x14ac:dyDescent="0.2">
      <c r="B267" s="9">
        <f t="shared" si="8"/>
        <v>242</v>
      </c>
      <c r="C267" s="31" t="s">
        <v>380</v>
      </c>
      <c r="D267" s="31" t="s">
        <v>261</v>
      </c>
      <c r="E267" s="10" t="s">
        <v>541</v>
      </c>
      <c r="F267" s="32">
        <v>42667</v>
      </c>
      <c r="G267" s="11" t="s">
        <v>124</v>
      </c>
      <c r="H267" s="33" t="str">
        <f t="shared" si="7"/>
        <v>0305135072</v>
      </c>
      <c r="I267" s="12" t="s">
        <v>503</v>
      </c>
      <c r="J267" s="13">
        <v>7660000</v>
      </c>
      <c r="K267" s="13">
        <v>766000</v>
      </c>
      <c r="L267" s="62">
        <v>4</v>
      </c>
    </row>
    <row r="268" spans="2:12" ht="21" customHeight="1" x14ac:dyDescent="0.2">
      <c r="B268" s="9">
        <f t="shared" si="8"/>
        <v>243</v>
      </c>
      <c r="C268" s="31" t="s">
        <v>380</v>
      </c>
      <c r="D268" s="31" t="s">
        <v>261</v>
      </c>
      <c r="E268" s="10" t="s">
        <v>542</v>
      </c>
      <c r="F268" s="32">
        <v>42668</v>
      </c>
      <c r="G268" s="11" t="s">
        <v>132</v>
      </c>
      <c r="H268" s="33" t="str">
        <f t="shared" si="7"/>
        <v>0305811563</v>
      </c>
      <c r="I268" s="12" t="s">
        <v>503</v>
      </c>
      <c r="J268" s="13">
        <v>5781700</v>
      </c>
      <c r="K268" s="13">
        <v>578170</v>
      </c>
      <c r="L268" s="62">
        <v>4</v>
      </c>
    </row>
    <row r="269" spans="2:12" ht="21" customHeight="1" x14ac:dyDescent="0.2">
      <c r="B269" s="9">
        <f t="shared" si="8"/>
        <v>244</v>
      </c>
      <c r="C269" s="31" t="s">
        <v>380</v>
      </c>
      <c r="D269" s="31" t="s">
        <v>261</v>
      </c>
      <c r="E269" s="10" t="s">
        <v>543</v>
      </c>
      <c r="F269" s="32">
        <v>42669</v>
      </c>
      <c r="G269" s="11" t="s">
        <v>116</v>
      </c>
      <c r="H269" s="33" t="str">
        <f t="shared" si="7"/>
        <v>0303173202</v>
      </c>
      <c r="I269" s="12" t="s">
        <v>503</v>
      </c>
      <c r="J269" s="13">
        <v>10578946</v>
      </c>
      <c r="K269" s="13">
        <v>1057895</v>
      </c>
      <c r="L269" s="62">
        <v>4</v>
      </c>
    </row>
    <row r="270" spans="2:12" ht="21" customHeight="1" x14ac:dyDescent="0.2">
      <c r="B270" s="9">
        <f t="shared" si="8"/>
        <v>245</v>
      </c>
      <c r="C270" s="31" t="s">
        <v>380</v>
      </c>
      <c r="D270" s="31" t="s">
        <v>261</v>
      </c>
      <c r="E270" s="10" t="s">
        <v>544</v>
      </c>
      <c r="F270" s="32">
        <v>42669</v>
      </c>
      <c r="G270" s="11" t="s">
        <v>118</v>
      </c>
      <c r="H270" s="33" t="str">
        <f t="shared" si="7"/>
        <v>0306194698</v>
      </c>
      <c r="I270" s="12" t="s">
        <v>503</v>
      </c>
      <c r="J270" s="13">
        <v>2046000</v>
      </c>
      <c r="K270" s="13">
        <v>204600</v>
      </c>
      <c r="L270" s="62">
        <v>4</v>
      </c>
    </row>
    <row r="271" spans="2:12" ht="21" customHeight="1" x14ac:dyDescent="0.2">
      <c r="B271" s="9">
        <f t="shared" si="8"/>
        <v>246</v>
      </c>
      <c r="C271" s="31" t="s">
        <v>380</v>
      </c>
      <c r="D271" s="31" t="s">
        <v>261</v>
      </c>
      <c r="E271" s="10" t="s">
        <v>545</v>
      </c>
      <c r="F271" s="32">
        <v>42669</v>
      </c>
      <c r="G271" s="11" t="s">
        <v>546</v>
      </c>
      <c r="H271" s="33" t="str">
        <f t="shared" si="7"/>
        <v>0313449932</v>
      </c>
      <c r="I271" s="12" t="s">
        <v>503</v>
      </c>
      <c r="J271" s="13">
        <v>3669820</v>
      </c>
      <c r="K271" s="13">
        <v>366982</v>
      </c>
      <c r="L271" s="62">
        <v>4</v>
      </c>
    </row>
    <row r="272" spans="2:12" ht="21" customHeight="1" x14ac:dyDescent="0.2">
      <c r="B272" s="9">
        <f t="shared" si="8"/>
        <v>247</v>
      </c>
      <c r="C272" s="31" t="s">
        <v>380</v>
      </c>
      <c r="D272" s="31" t="s">
        <v>261</v>
      </c>
      <c r="E272" s="10" t="s">
        <v>547</v>
      </c>
      <c r="F272" s="32">
        <v>42670</v>
      </c>
      <c r="G272" s="11" t="s">
        <v>546</v>
      </c>
      <c r="H272" s="33" t="str">
        <f t="shared" si="7"/>
        <v>0313449932</v>
      </c>
      <c r="I272" s="12" t="s">
        <v>503</v>
      </c>
      <c r="J272" s="13">
        <v>2000000</v>
      </c>
      <c r="K272" s="13">
        <v>200000</v>
      </c>
      <c r="L272" s="62">
        <v>4</v>
      </c>
    </row>
    <row r="273" spans="2:12" ht="21" customHeight="1" x14ac:dyDescent="0.2">
      <c r="B273" s="9">
        <f t="shared" si="8"/>
        <v>248</v>
      </c>
      <c r="C273" s="31" t="s">
        <v>380</v>
      </c>
      <c r="D273" s="31" t="s">
        <v>261</v>
      </c>
      <c r="E273" s="10" t="s">
        <v>251</v>
      </c>
      <c r="F273" s="32">
        <v>42670</v>
      </c>
      <c r="G273" s="11" t="s">
        <v>118</v>
      </c>
      <c r="H273" s="33" t="str">
        <f t="shared" si="7"/>
        <v>0306194698</v>
      </c>
      <c r="I273" s="12" t="s">
        <v>503</v>
      </c>
      <c r="J273" s="13">
        <v>2910900</v>
      </c>
      <c r="K273" s="13">
        <v>291090</v>
      </c>
      <c r="L273" s="62">
        <v>4</v>
      </c>
    </row>
    <row r="274" spans="2:12" ht="21" customHeight="1" x14ac:dyDescent="0.2">
      <c r="B274" s="9">
        <f t="shared" si="8"/>
        <v>249</v>
      </c>
      <c r="C274" s="31" t="s">
        <v>380</v>
      </c>
      <c r="D274" s="31" t="s">
        <v>261</v>
      </c>
      <c r="E274" s="10" t="s">
        <v>548</v>
      </c>
      <c r="F274" s="32">
        <v>42670</v>
      </c>
      <c r="G274" s="11" t="s">
        <v>535</v>
      </c>
      <c r="H274" s="33" t="str">
        <f t="shared" si="7"/>
        <v>0303988156</v>
      </c>
      <c r="I274" s="12" t="s">
        <v>503</v>
      </c>
      <c r="J274" s="13">
        <v>193750</v>
      </c>
      <c r="K274" s="13">
        <v>19375</v>
      </c>
      <c r="L274" s="62">
        <v>4</v>
      </c>
    </row>
    <row r="275" spans="2:12" ht="21" customHeight="1" x14ac:dyDescent="0.2">
      <c r="B275" s="9">
        <f t="shared" si="8"/>
        <v>250</v>
      </c>
      <c r="C275" s="31" t="s">
        <v>380</v>
      </c>
      <c r="D275" s="31" t="s">
        <v>261</v>
      </c>
      <c r="E275" s="10" t="s">
        <v>549</v>
      </c>
      <c r="F275" s="32">
        <v>42676</v>
      </c>
      <c r="G275" s="11" t="s">
        <v>121</v>
      </c>
      <c r="H275" s="33" t="str">
        <f t="shared" si="7"/>
        <v>0312552937</v>
      </c>
      <c r="I275" s="12" t="s">
        <v>503</v>
      </c>
      <c r="J275" s="13">
        <v>12752000</v>
      </c>
      <c r="K275" s="13">
        <v>1275200</v>
      </c>
      <c r="L275" s="62">
        <v>4</v>
      </c>
    </row>
    <row r="276" spans="2:12" ht="21" customHeight="1" x14ac:dyDescent="0.2">
      <c r="B276" s="9">
        <f t="shared" si="8"/>
        <v>251</v>
      </c>
      <c r="C276" s="31" t="s">
        <v>380</v>
      </c>
      <c r="D276" s="31" t="s">
        <v>261</v>
      </c>
      <c r="E276" s="10" t="s">
        <v>550</v>
      </c>
      <c r="F276" s="32">
        <v>42677</v>
      </c>
      <c r="G276" s="11" t="s">
        <v>128</v>
      </c>
      <c r="H276" s="33" t="str">
        <f t="shared" si="7"/>
        <v>1101334635</v>
      </c>
      <c r="I276" s="12" t="s">
        <v>503</v>
      </c>
      <c r="J276" s="13">
        <v>6525800</v>
      </c>
      <c r="K276" s="13">
        <v>652580</v>
      </c>
      <c r="L276" s="62">
        <v>4</v>
      </c>
    </row>
    <row r="277" spans="2:12" ht="21" customHeight="1" x14ac:dyDescent="0.2">
      <c r="B277" s="9">
        <f t="shared" si="8"/>
        <v>252</v>
      </c>
      <c r="C277" s="31" t="s">
        <v>380</v>
      </c>
      <c r="D277" s="31" t="s">
        <v>261</v>
      </c>
      <c r="E277" s="10" t="s">
        <v>551</v>
      </c>
      <c r="F277" s="32">
        <v>42679</v>
      </c>
      <c r="G277" s="11" t="s">
        <v>123</v>
      </c>
      <c r="H277" s="33" t="str">
        <f t="shared" si="7"/>
        <v>0302088113</v>
      </c>
      <c r="I277" s="12" t="s">
        <v>503</v>
      </c>
      <c r="J277" s="13">
        <v>11489000</v>
      </c>
      <c r="K277" s="13">
        <v>1148900</v>
      </c>
      <c r="L277" s="62">
        <v>4</v>
      </c>
    </row>
    <row r="278" spans="2:12" ht="21" customHeight="1" x14ac:dyDescent="0.2">
      <c r="B278" s="9">
        <f t="shared" si="8"/>
        <v>253</v>
      </c>
      <c r="C278" s="31" t="s">
        <v>380</v>
      </c>
      <c r="D278" s="31" t="s">
        <v>261</v>
      </c>
      <c r="E278" s="10" t="s">
        <v>552</v>
      </c>
      <c r="F278" s="32">
        <v>42682</v>
      </c>
      <c r="G278" s="11" t="s">
        <v>553</v>
      </c>
      <c r="H278" s="33" t="str">
        <f t="shared" si="7"/>
        <v>1100980964</v>
      </c>
      <c r="I278" s="12" t="s">
        <v>505</v>
      </c>
      <c r="J278" s="13">
        <v>8862600</v>
      </c>
      <c r="K278" s="13">
        <v>886260</v>
      </c>
      <c r="L278" s="62">
        <v>4</v>
      </c>
    </row>
    <row r="279" spans="2:12" ht="21" customHeight="1" x14ac:dyDescent="0.2">
      <c r="B279" s="9">
        <f t="shared" si="8"/>
        <v>254</v>
      </c>
      <c r="C279" s="31" t="s">
        <v>380</v>
      </c>
      <c r="D279" s="31" t="s">
        <v>261</v>
      </c>
      <c r="E279" s="10" t="s">
        <v>554</v>
      </c>
      <c r="F279" s="32">
        <v>42683</v>
      </c>
      <c r="G279" s="11" t="s">
        <v>555</v>
      </c>
      <c r="H279" s="33" t="str">
        <f t="shared" si="7"/>
        <v>0313226291</v>
      </c>
      <c r="I279" s="12" t="s">
        <v>503</v>
      </c>
      <c r="J279" s="13">
        <v>3279579</v>
      </c>
      <c r="K279" s="13">
        <v>327958</v>
      </c>
      <c r="L279" s="62">
        <v>4</v>
      </c>
    </row>
    <row r="280" spans="2:12" ht="21" customHeight="1" x14ac:dyDescent="0.2">
      <c r="B280" s="9">
        <f t="shared" si="8"/>
        <v>255</v>
      </c>
      <c r="C280" s="31" t="s">
        <v>380</v>
      </c>
      <c r="D280" s="31" t="s">
        <v>261</v>
      </c>
      <c r="E280" s="10" t="s">
        <v>556</v>
      </c>
      <c r="F280" s="32">
        <v>42683</v>
      </c>
      <c r="G280" s="11" t="s">
        <v>557</v>
      </c>
      <c r="H280" s="33" t="str">
        <f t="shared" si="7"/>
        <v>1401935820</v>
      </c>
      <c r="I280" s="12" t="s">
        <v>503</v>
      </c>
      <c r="J280" s="13">
        <v>4536000</v>
      </c>
      <c r="K280" s="13">
        <v>453600</v>
      </c>
      <c r="L280" s="62">
        <v>4</v>
      </c>
    </row>
    <row r="281" spans="2:12" ht="21" customHeight="1" x14ac:dyDescent="0.2">
      <c r="B281" s="9">
        <f t="shared" si="8"/>
        <v>256</v>
      </c>
      <c r="C281" s="31" t="s">
        <v>380</v>
      </c>
      <c r="D281" s="31" t="s">
        <v>261</v>
      </c>
      <c r="E281" s="10" t="s">
        <v>558</v>
      </c>
      <c r="F281" s="32">
        <v>42683</v>
      </c>
      <c r="G281" s="11" t="s">
        <v>535</v>
      </c>
      <c r="H281" s="33" t="str">
        <f t="shared" si="7"/>
        <v>0303988156</v>
      </c>
      <c r="I281" s="12" t="s">
        <v>503</v>
      </c>
      <c r="J281" s="13">
        <v>5186400</v>
      </c>
      <c r="K281" s="13">
        <v>518640</v>
      </c>
      <c r="L281" s="62">
        <v>4</v>
      </c>
    </row>
    <row r="282" spans="2:12" ht="21" customHeight="1" x14ac:dyDescent="0.2">
      <c r="B282" s="9">
        <f t="shared" si="8"/>
        <v>257</v>
      </c>
      <c r="C282" s="31" t="s">
        <v>380</v>
      </c>
      <c r="D282" s="31" t="s">
        <v>261</v>
      </c>
      <c r="E282" s="10" t="s">
        <v>559</v>
      </c>
      <c r="F282" s="32">
        <v>42684</v>
      </c>
      <c r="G282" s="11" t="s">
        <v>178</v>
      </c>
      <c r="H282" s="33" t="str">
        <f t="shared" ref="H282:H333" si="9">IF(ISNA(VLOOKUP(G282,DSBR,2,0)),"",VLOOKUP(G282,DSBR,2,0))</f>
        <v>3900443874</v>
      </c>
      <c r="I282" s="12" t="s">
        <v>503</v>
      </c>
      <c r="J282" s="13">
        <v>1500000</v>
      </c>
      <c r="K282" s="13">
        <v>150000</v>
      </c>
      <c r="L282" s="62">
        <v>4</v>
      </c>
    </row>
    <row r="283" spans="2:12" ht="21" customHeight="1" x14ac:dyDescent="0.2">
      <c r="B283" s="9">
        <f t="shared" si="8"/>
        <v>258</v>
      </c>
      <c r="C283" s="31" t="s">
        <v>380</v>
      </c>
      <c r="D283" s="31" t="s">
        <v>261</v>
      </c>
      <c r="E283" s="10" t="s">
        <v>560</v>
      </c>
      <c r="F283" s="32">
        <v>42684</v>
      </c>
      <c r="G283" s="11" t="s">
        <v>535</v>
      </c>
      <c r="H283" s="33" t="str">
        <f t="shared" si="9"/>
        <v>0303988156</v>
      </c>
      <c r="I283" s="12" t="s">
        <v>503</v>
      </c>
      <c r="J283" s="13">
        <v>4655400</v>
      </c>
      <c r="K283" s="13">
        <v>465540</v>
      </c>
      <c r="L283" s="62">
        <v>4</v>
      </c>
    </row>
    <row r="284" spans="2:12" ht="21" customHeight="1" x14ac:dyDescent="0.2">
      <c r="B284" s="9">
        <f t="shared" si="8"/>
        <v>259</v>
      </c>
      <c r="C284" s="31" t="s">
        <v>380</v>
      </c>
      <c r="D284" s="31" t="s">
        <v>261</v>
      </c>
      <c r="E284" s="10" t="s">
        <v>561</v>
      </c>
      <c r="F284" s="32">
        <v>42684</v>
      </c>
      <c r="G284" s="11" t="s">
        <v>121</v>
      </c>
      <c r="H284" s="33" t="str">
        <f t="shared" si="9"/>
        <v>0312552937</v>
      </c>
      <c r="I284" s="12" t="s">
        <v>503</v>
      </c>
      <c r="J284" s="13">
        <v>1920000</v>
      </c>
      <c r="K284" s="13">
        <v>192000</v>
      </c>
      <c r="L284" s="62">
        <v>4</v>
      </c>
    </row>
    <row r="285" spans="2:12" ht="21" customHeight="1" x14ac:dyDescent="0.2">
      <c r="B285" s="9">
        <f t="shared" si="8"/>
        <v>260</v>
      </c>
      <c r="C285" s="31" t="s">
        <v>380</v>
      </c>
      <c r="D285" s="31" t="s">
        <v>261</v>
      </c>
      <c r="E285" s="10" t="s">
        <v>562</v>
      </c>
      <c r="F285" s="32">
        <v>42686</v>
      </c>
      <c r="G285" s="11" t="s">
        <v>123</v>
      </c>
      <c r="H285" s="33" t="str">
        <f t="shared" si="9"/>
        <v>0302088113</v>
      </c>
      <c r="I285" s="12" t="s">
        <v>503</v>
      </c>
      <c r="J285" s="13">
        <v>3253800</v>
      </c>
      <c r="K285" s="13">
        <v>325380</v>
      </c>
      <c r="L285" s="62">
        <v>4</v>
      </c>
    </row>
    <row r="286" spans="2:12" ht="21" customHeight="1" x14ac:dyDescent="0.2">
      <c r="B286" s="9">
        <f t="shared" si="8"/>
        <v>261</v>
      </c>
      <c r="C286" s="31" t="s">
        <v>380</v>
      </c>
      <c r="D286" s="31" t="s">
        <v>261</v>
      </c>
      <c r="E286" s="10" t="s">
        <v>563</v>
      </c>
      <c r="F286" s="32">
        <v>42688</v>
      </c>
      <c r="G286" s="11" t="s">
        <v>124</v>
      </c>
      <c r="H286" s="33" t="str">
        <f t="shared" si="9"/>
        <v>0305135072</v>
      </c>
      <c r="I286" s="12" t="s">
        <v>503</v>
      </c>
      <c r="J286" s="13">
        <v>14064300</v>
      </c>
      <c r="K286" s="13">
        <v>1406430</v>
      </c>
      <c r="L286" s="62">
        <v>4</v>
      </c>
    </row>
    <row r="287" spans="2:12" ht="21" customHeight="1" x14ac:dyDescent="0.2">
      <c r="B287" s="9">
        <f t="shared" si="8"/>
        <v>262</v>
      </c>
      <c r="C287" s="31" t="s">
        <v>380</v>
      </c>
      <c r="D287" s="31" t="s">
        <v>261</v>
      </c>
      <c r="E287" s="10" t="s">
        <v>564</v>
      </c>
      <c r="F287" s="32">
        <v>42689</v>
      </c>
      <c r="G287" s="11" t="s">
        <v>533</v>
      </c>
      <c r="H287" s="33" t="str">
        <f t="shared" si="9"/>
        <v>0310551261</v>
      </c>
      <c r="I287" s="12" t="s">
        <v>503</v>
      </c>
      <c r="J287" s="13">
        <v>2476500</v>
      </c>
      <c r="K287" s="13">
        <v>247650</v>
      </c>
      <c r="L287" s="62">
        <v>4</v>
      </c>
    </row>
    <row r="288" spans="2:12" ht="21" customHeight="1" x14ac:dyDescent="0.2">
      <c r="B288" s="9">
        <f t="shared" si="8"/>
        <v>263</v>
      </c>
      <c r="C288" s="31" t="s">
        <v>380</v>
      </c>
      <c r="D288" s="31" t="s">
        <v>261</v>
      </c>
      <c r="E288" s="10" t="s">
        <v>252</v>
      </c>
      <c r="F288" s="32">
        <v>42689</v>
      </c>
      <c r="G288" s="11" t="s">
        <v>131</v>
      </c>
      <c r="H288" s="33" t="str">
        <f t="shared" si="9"/>
        <v>1100878093</v>
      </c>
      <c r="I288" s="12" t="s">
        <v>503</v>
      </c>
      <c r="J288" s="13">
        <v>17550000</v>
      </c>
      <c r="K288" s="13">
        <v>1755000</v>
      </c>
      <c r="L288" s="62">
        <v>4</v>
      </c>
    </row>
    <row r="289" spans="2:12" ht="21" customHeight="1" x14ac:dyDescent="0.2">
      <c r="B289" s="9">
        <f t="shared" si="8"/>
        <v>264</v>
      </c>
      <c r="C289" s="31" t="s">
        <v>380</v>
      </c>
      <c r="D289" s="31" t="s">
        <v>261</v>
      </c>
      <c r="E289" s="10" t="s">
        <v>565</v>
      </c>
      <c r="F289" s="32">
        <v>42690</v>
      </c>
      <c r="G289" s="11" t="s">
        <v>121</v>
      </c>
      <c r="H289" s="33" t="str">
        <f t="shared" si="9"/>
        <v>0312552937</v>
      </c>
      <c r="I289" s="12" t="s">
        <v>503</v>
      </c>
      <c r="J289" s="13">
        <v>2400000</v>
      </c>
      <c r="K289" s="13">
        <v>240000</v>
      </c>
      <c r="L289" s="62">
        <v>4</v>
      </c>
    </row>
    <row r="290" spans="2:12" ht="21" customHeight="1" x14ac:dyDescent="0.2">
      <c r="B290" s="9">
        <f t="shared" si="8"/>
        <v>265</v>
      </c>
      <c r="C290" s="31" t="s">
        <v>380</v>
      </c>
      <c r="D290" s="31" t="s">
        <v>261</v>
      </c>
      <c r="E290" s="10" t="s">
        <v>566</v>
      </c>
      <c r="F290" s="32">
        <v>42691</v>
      </c>
      <c r="G290" s="11" t="s">
        <v>567</v>
      </c>
      <c r="H290" s="33" t="str">
        <f t="shared" si="9"/>
        <v>0303931897</v>
      </c>
      <c r="I290" s="12" t="s">
        <v>503</v>
      </c>
      <c r="J290" s="13">
        <v>9291253</v>
      </c>
      <c r="K290" s="13">
        <v>929125</v>
      </c>
      <c r="L290" s="62">
        <v>4</v>
      </c>
    </row>
    <row r="291" spans="2:12" ht="21" customHeight="1" x14ac:dyDescent="0.2">
      <c r="B291" s="9">
        <f t="shared" si="8"/>
        <v>266</v>
      </c>
      <c r="C291" s="31" t="s">
        <v>380</v>
      </c>
      <c r="D291" s="31" t="s">
        <v>261</v>
      </c>
      <c r="E291" s="10" t="s">
        <v>568</v>
      </c>
      <c r="F291" s="32">
        <v>42692</v>
      </c>
      <c r="G291" s="11" t="s">
        <v>126</v>
      </c>
      <c r="H291" s="33" t="str">
        <f t="shared" si="9"/>
        <v>0311138829</v>
      </c>
      <c r="I291" s="12" t="s">
        <v>503</v>
      </c>
      <c r="J291" s="13">
        <v>6475000</v>
      </c>
      <c r="K291" s="13">
        <v>647500</v>
      </c>
      <c r="L291" s="62">
        <v>4</v>
      </c>
    </row>
    <row r="292" spans="2:12" ht="21" customHeight="1" x14ac:dyDescent="0.2">
      <c r="B292" s="9">
        <f t="shared" si="8"/>
        <v>267</v>
      </c>
      <c r="C292" s="31" t="s">
        <v>380</v>
      </c>
      <c r="D292" s="31" t="s">
        <v>261</v>
      </c>
      <c r="E292" s="10" t="s">
        <v>569</v>
      </c>
      <c r="F292" s="32">
        <v>42696</v>
      </c>
      <c r="G292" s="11" t="s">
        <v>162</v>
      </c>
      <c r="H292" s="33" t="str">
        <f t="shared" si="9"/>
        <v>3600668919</v>
      </c>
      <c r="I292" s="12" t="s">
        <v>503</v>
      </c>
      <c r="J292" s="13">
        <v>2659500</v>
      </c>
      <c r="K292" s="13">
        <v>265950</v>
      </c>
      <c r="L292" s="62">
        <v>4</v>
      </c>
    </row>
    <row r="293" spans="2:12" ht="21" customHeight="1" x14ac:dyDescent="0.2">
      <c r="B293" s="9">
        <f t="shared" si="8"/>
        <v>268</v>
      </c>
      <c r="C293" s="31" t="s">
        <v>380</v>
      </c>
      <c r="D293" s="31" t="s">
        <v>261</v>
      </c>
      <c r="E293" s="10" t="s">
        <v>570</v>
      </c>
      <c r="F293" s="32">
        <v>42696</v>
      </c>
      <c r="G293" s="11" t="s">
        <v>121</v>
      </c>
      <c r="H293" s="33" t="str">
        <f t="shared" si="9"/>
        <v>0312552937</v>
      </c>
      <c r="I293" s="12" t="s">
        <v>503</v>
      </c>
      <c r="J293" s="13">
        <v>3270000</v>
      </c>
      <c r="K293" s="13">
        <v>327000</v>
      </c>
      <c r="L293" s="62">
        <v>4</v>
      </c>
    </row>
    <row r="294" spans="2:12" ht="21" customHeight="1" x14ac:dyDescent="0.2">
      <c r="B294" s="9">
        <f t="shared" si="8"/>
        <v>269</v>
      </c>
      <c r="C294" s="31" t="s">
        <v>380</v>
      </c>
      <c r="D294" s="31" t="s">
        <v>261</v>
      </c>
      <c r="E294" s="10" t="s">
        <v>571</v>
      </c>
      <c r="F294" s="32">
        <v>42697</v>
      </c>
      <c r="G294" s="11" t="s">
        <v>572</v>
      </c>
      <c r="H294" s="33" t="str">
        <f t="shared" si="9"/>
        <v>0301895555</v>
      </c>
      <c r="I294" s="12" t="s">
        <v>503</v>
      </c>
      <c r="J294" s="13">
        <v>91530000</v>
      </c>
      <c r="K294" s="13">
        <v>9153000</v>
      </c>
      <c r="L294" s="62">
        <v>4</v>
      </c>
    </row>
    <row r="295" spans="2:12" ht="21" customHeight="1" x14ac:dyDescent="0.2">
      <c r="B295" s="9">
        <f t="shared" si="8"/>
        <v>270</v>
      </c>
      <c r="C295" s="31" t="s">
        <v>380</v>
      </c>
      <c r="D295" s="31" t="s">
        <v>261</v>
      </c>
      <c r="E295" s="10" t="s">
        <v>573</v>
      </c>
      <c r="F295" s="32">
        <v>42697</v>
      </c>
      <c r="G295" s="11" t="s">
        <v>124</v>
      </c>
      <c r="H295" s="33" t="str">
        <f t="shared" si="9"/>
        <v>0305135072</v>
      </c>
      <c r="I295" s="12" t="s">
        <v>503</v>
      </c>
      <c r="J295" s="13">
        <v>7734300</v>
      </c>
      <c r="K295" s="13">
        <v>773430</v>
      </c>
      <c r="L295" s="62">
        <v>4</v>
      </c>
    </row>
    <row r="296" spans="2:12" ht="21" customHeight="1" x14ac:dyDescent="0.2">
      <c r="B296" s="9">
        <f t="shared" si="8"/>
        <v>271</v>
      </c>
      <c r="C296" s="31" t="s">
        <v>380</v>
      </c>
      <c r="D296" s="31" t="s">
        <v>261</v>
      </c>
      <c r="E296" s="10" t="s">
        <v>574</v>
      </c>
      <c r="F296" s="32">
        <v>42699</v>
      </c>
      <c r="G296" s="11" t="s">
        <v>123</v>
      </c>
      <c r="H296" s="33" t="str">
        <f t="shared" si="9"/>
        <v>0302088113</v>
      </c>
      <c r="I296" s="12" t="s">
        <v>503</v>
      </c>
      <c r="J296" s="13">
        <v>10773000</v>
      </c>
      <c r="K296" s="13">
        <v>1077300</v>
      </c>
      <c r="L296" s="62">
        <v>4</v>
      </c>
    </row>
    <row r="297" spans="2:12" ht="21" customHeight="1" x14ac:dyDescent="0.2">
      <c r="B297" s="9">
        <f t="shared" si="8"/>
        <v>272</v>
      </c>
      <c r="C297" s="31" t="s">
        <v>380</v>
      </c>
      <c r="D297" s="31" t="s">
        <v>261</v>
      </c>
      <c r="E297" s="10" t="s">
        <v>575</v>
      </c>
      <c r="F297" s="32">
        <v>42699</v>
      </c>
      <c r="G297" s="11" t="s">
        <v>535</v>
      </c>
      <c r="H297" s="33" t="str">
        <f t="shared" si="9"/>
        <v>0303988156</v>
      </c>
      <c r="I297" s="12" t="s">
        <v>503</v>
      </c>
      <c r="J297" s="13">
        <v>2904800</v>
      </c>
      <c r="K297" s="13">
        <v>290480</v>
      </c>
      <c r="L297" s="62">
        <v>4</v>
      </c>
    </row>
    <row r="298" spans="2:12" ht="21" customHeight="1" x14ac:dyDescent="0.2">
      <c r="B298" s="9">
        <f t="shared" si="8"/>
        <v>273</v>
      </c>
      <c r="C298" s="31" t="s">
        <v>380</v>
      </c>
      <c r="D298" s="31" t="s">
        <v>261</v>
      </c>
      <c r="E298" s="10" t="s">
        <v>576</v>
      </c>
      <c r="F298" s="32">
        <v>42699</v>
      </c>
      <c r="G298" s="11" t="s">
        <v>535</v>
      </c>
      <c r="H298" s="33" t="str">
        <f t="shared" si="9"/>
        <v>0303988156</v>
      </c>
      <c r="I298" s="12" t="s">
        <v>503</v>
      </c>
      <c r="J298" s="13">
        <v>3953600</v>
      </c>
      <c r="K298" s="13">
        <v>395360</v>
      </c>
      <c r="L298" s="62">
        <v>4</v>
      </c>
    </row>
    <row r="299" spans="2:12" ht="21" customHeight="1" x14ac:dyDescent="0.2">
      <c r="B299" s="9">
        <f t="shared" si="8"/>
        <v>274</v>
      </c>
      <c r="C299" s="31" t="s">
        <v>380</v>
      </c>
      <c r="D299" s="31" t="s">
        <v>261</v>
      </c>
      <c r="E299" s="10" t="s">
        <v>577</v>
      </c>
      <c r="F299" s="32">
        <v>42700</v>
      </c>
      <c r="G299" s="11" t="s">
        <v>553</v>
      </c>
      <c r="H299" s="33" t="str">
        <f t="shared" si="9"/>
        <v>1100980964</v>
      </c>
      <c r="I299" s="12" t="s">
        <v>505</v>
      </c>
      <c r="J299" s="13">
        <v>3457000</v>
      </c>
      <c r="K299" s="13">
        <v>345700</v>
      </c>
      <c r="L299" s="62">
        <v>4</v>
      </c>
    </row>
    <row r="300" spans="2:12" ht="21" customHeight="1" x14ac:dyDescent="0.2">
      <c r="B300" s="9">
        <f t="shared" si="8"/>
        <v>275</v>
      </c>
      <c r="C300" s="31" t="s">
        <v>380</v>
      </c>
      <c r="D300" s="31" t="s">
        <v>261</v>
      </c>
      <c r="E300" s="10" t="s">
        <v>578</v>
      </c>
      <c r="F300" s="32">
        <v>42700</v>
      </c>
      <c r="G300" s="11" t="s">
        <v>121</v>
      </c>
      <c r="H300" s="33" t="str">
        <f t="shared" si="9"/>
        <v>0312552937</v>
      </c>
      <c r="I300" s="12" t="s">
        <v>503</v>
      </c>
      <c r="J300" s="13">
        <v>3660000</v>
      </c>
      <c r="K300" s="13">
        <v>366000</v>
      </c>
      <c r="L300" s="62">
        <v>4</v>
      </c>
    </row>
    <row r="301" spans="2:12" ht="21" customHeight="1" x14ac:dyDescent="0.2">
      <c r="B301" s="9">
        <f t="shared" si="8"/>
        <v>276</v>
      </c>
      <c r="C301" s="31" t="s">
        <v>380</v>
      </c>
      <c r="D301" s="31" t="s">
        <v>261</v>
      </c>
      <c r="E301" s="10" t="s">
        <v>337</v>
      </c>
      <c r="F301" s="32">
        <v>42700</v>
      </c>
      <c r="G301" s="11" t="s">
        <v>120</v>
      </c>
      <c r="H301" s="33" t="str">
        <f t="shared" si="9"/>
        <v>0302020771</v>
      </c>
      <c r="I301" s="12" t="s">
        <v>503</v>
      </c>
      <c r="J301" s="13">
        <v>7692800</v>
      </c>
      <c r="K301" s="13">
        <v>769280</v>
      </c>
      <c r="L301" s="62">
        <v>4</v>
      </c>
    </row>
    <row r="302" spans="2:12" ht="21" customHeight="1" x14ac:dyDescent="0.2">
      <c r="B302" s="9">
        <f t="shared" si="8"/>
        <v>277</v>
      </c>
      <c r="C302" s="31" t="s">
        <v>380</v>
      </c>
      <c r="D302" s="31" t="s">
        <v>261</v>
      </c>
      <c r="E302" s="10" t="s">
        <v>579</v>
      </c>
      <c r="F302" s="32">
        <v>42701</v>
      </c>
      <c r="G302" s="11" t="s">
        <v>535</v>
      </c>
      <c r="H302" s="33" t="str">
        <f t="shared" si="9"/>
        <v>0303988156</v>
      </c>
      <c r="I302" s="12" t="s">
        <v>503</v>
      </c>
      <c r="J302" s="13">
        <v>715200</v>
      </c>
      <c r="K302" s="13">
        <v>71520</v>
      </c>
      <c r="L302" s="62">
        <v>4</v>
      </c>
    </row>
    <row r="303" spans="2:12" ht="21" customHeight="1" x14ac:dyDescent="0.2">
      <c r="B303" s="9">
        <f t="shared" si="8"/>
        <v>278</v>
      </c>
      <c r="C303" s="31" t="s">
        <v>380</v>
      </c>
      <c r="D303" s="31" t="s">
        <v>261</v>
      </c>
      <c r="E303" s="10" t="s">
        <v>580</v>
      </c>
      <c r="F303" s="32">
        <v>42701</v>
      </c>
      <c r="G303" s="11" t="s">
        <v>131</v>
      </c>
      <c r="H303" s="33" t="str">
        <f t="shared" si="9"/>
        <v>1100878093</v>
      </c>
      <c r="I303" s="12" t="s">
        <v>503</v>
      </c>
      <c r="J303" s="13">
        <v>18000000</v>
      </c>
      <c r="K303" s="13">
        <v>1800000</v>
      </c>
      <c r="L303" s="62">
        <v>4</v>
      </c>
    </row>
    <row r="304" spans="2:12" ht="21" customHeight="1" x14ac:dyDescent="0.2">
      <c r="B304" s="9">
        <f t="shared" si="8"/>
        <v>279</v>
      </c>
      <c r="C304" s="31" t="s">
        <v>380</v>
      </c>
      <c r="D304" s="31" t="s">
        <v>261</v>
      </c>
      <c r="E304" s="10" t="s">
        <v>581</v>
      </c>
      <c r="F304" s="32">
        <v>42702</v>
      </c>
      <c r="G304" s="11" t="s">
        <v>131</v>
      </c>
      <c r="H304" s="33" t="str">
        <f t="shared" si="9"/>
        <v>1100878093</v>
      </c>
      <c r="I304" s="12" t="s">
        <v>503</v>
      </c>
      <c r="J304" s="13">
        <v>7650000</v>
      </c>
      <c r="K304" s="13">
        <v>765000</v>
      </c>
      <c r="L304" s="62">
        <v>4</v>
      </c>
    </row>
    <row r="305" spans="2:12" ht="21" customHeight="1" x14ac:dyDescent="0.2">
      <c r="B305" s="9">
        <f t="shared" si="8"/>
        <v>280</v>
      </c>
      <c r="C305" s="31" t="s">
        <v>380</v>
      </c>
      <c r="D305" s="31" t="s">
        <v>261</v>
      </c>
      <c r="E305" s="10" t="s">
        <v>582</v>
      </c>
      <c r="F305" s="32">
        <v>42703</v>
      </c>
      <c r="G305" s="11" t="s">
        <v>131</v>
      </c>
      <c r="H305" s="33" t="str">
        <f t="shared" si="9"/>
        <v>1100878093</v>
      </c>
      <c r="I305" s="12" t="s">
        <v>503</v>
      </c>
      <c r="J305" s="13">
        <v>18000000</v>
      </c>
      <c r="K305" s="13">
        <v>1800000</v>
      </c>
      <c r="L305" s="62">
        <v>4</v>
      </c>
    </row>
    <row r="306" spans="2:12" ht="21" customHeight="1" x14ac:dyDescent="0.2">
      <c r="B306" s="9">
        <f t="shared" si="8"/>
        <v>281</v>
      </c>
      <c r="C306" s="31" t="s">
        <v>380</v>
      </c>
      <c r="D306" s="31" t="s">
        <v>261</v>
      </c>
      <c r="E306" s="10" t="s">
        <v>583</v>
      </c>
      <c r="F306" s="32">
        <v>42705</v>
      </c>
      <c r="G306" s="11" t="s">
        <v>131</v>
      </c>
      <c r="H306" s="33" t="str">
        <f t="shared" si="9"/>
        <v>1100878093</v>
      </c>
      <c r="I306" s="12" t="s">
        <v>503</v>
      </c>
      <c r="J306" s="13">
        <v>18000000</v>
      </c>
      <c r="K306" s="13">
        <v>1800000</v>
      </c>
      <c r="L306" s="62">
        <v>4</v>
      </c>
    </row>
    <row r="307" spans="2:12" ht="21" customHeight="1" x14ac:dyDescent="0.2">
      <c r="B307" s="9">
        <f t="shared" si="8"/>
        <v>282</v>
      </c>
      <c r="C307" s="31" t="s">
        <v>380</v>
      </c>
      <c r="D307" s="31" t="s">
        <v>261</v>
      </c>
      <c r="E307" s="10" t="s">
        <v>584</v>
      </c>
      <c r="F307" s="32">
        <v>42707</v>
      </c>
      <c r="G307" s="11" t="s">
        <v>118</v>
      </c>
      <c r="H307" s="33" t="str">
        <f t="shared" si="9"/>
        <v>0306194698</v>
      </c>
      <c r="I307" s="12" t="s">
        <v>203</v>
      </c>
      <c r="J307" s="13">
        <v>2073900</v>
      </c>
      <c r="K307" s="13">
        <v>207390</v>
      </c>
      <c r="L307" s="62">
        <v>4</v>
      </c>
    </row>
    <row r="308" spans="2:12" ht="21" customHeight="1" x14ac:dyDescent="0.2">
      <c r="B308" s="9">
        <f t="shared" si="8"/>
        <v>283</v>
      </c>
      <c r="C308" s="31" t="s">
        <v>380</v>
      </c>
      <c r="D308" s="31" t="s">
        <v>261</v>
      </c>
      <c r="E308" s="10" t="s">
        <v>585</v>
      </c>
      <c r="F308" s="32">
        <v>42709</v>
      </c>
      <c r="G308" s="11" t="s">
        <v>124</v>
      </c>
      <c r="H308" s="33" t="str">
        <f t="shared" si="9"/>
        <v>0305135072</v>
      </c>
      <c r="I308" s="12" t="s">
        <v>503</v>
      </c>
      <c r="J308" s="13">
        <v>17425500</v>
      </c>
      <c r="K308" s="13">
        <v>1742550</v>
      </c>
      <c r="L308" s="62">
        <v>4</v>
      </c>
    </row>
    <row r="309" spans="2:12" ht="21" customHeight="1" x14ac:dyDescent="0.2">
      <c r="B309" s="9">
        <f t="shared" si="8"/>
        <v>284</v>
      </c>
      <c r="C309" s="31" t="s">
        <v>380</v>
      </c>
      <c r="D309" s="31" t="s">
        <v>261</v>
      </c>
      <c r="E309" s="10" t="s">
        <v>586</v>
      </c>
      <c r="F309" s="32">
        <v>42710</v>
      </c>
      <c r="G309" s="11" t="s">
        <v>120</v>
      </c>
      <c r="H309" s="33" t="str">
        <f t="shared" si="9"/>
        <v>0302020771</v>
      </c>
      <c r="I309" s="12" t="s">
        <v>503</v>
      </c>
      <c r="J309" s="13">
        <v>1971200</v>
      </c>
      <c r="K309" s="13">
        <v>197120</v>
      </c>
      <c r="L309" s="62">
        <v>4</v>
      </c>
    </row>
    <row r="310" spans="2:12" ht="21" customHeight="1" x14ac:dyDescent="0.2">
      <c r="B310" s="9">
        <f t="shared" si="8"/>
        <v>285</v>
      </c>
      <c r="C310" s="31" t="s">
        <v>380</v>
      </c>
      <c r="D310" s="31" t="s">
        <v>261</v>
      </c>
      <c r="E310" s="10" t="s">
        <v>587</v>
      </c>
      <c r="F310" s="32">
        <v>42710</v>
      </c>
      <c r="G310" s="11" t="s">
        <v>588</v>
      </c>
      <c r="H310" s="33" t="str">
        <f t="shared" si="9"/>
        <v>0313799888</v>
      </c>
      <c r="I310" s="12" t="s">
        <v>503</v>
      </c>
      <c r="J310" s="13">
        <v>4973800</v>
      </c>
      <c r="K310" s="13">
        <v>497380</v>
      </c>
      <c r="L310" s="62">
        <v>4</v>
      </c>
    </row>
    <row r="311" spans="2:12" ht="21" customHeight="1" x14ac:dyDescent="0.2">
      <c r="B311" s="9">
        <f t="shared" si="8"/>
        <v>286</v>
      </c>
      <c r="C311" s="31" t="s">
        <v>380</v>
      </c>
      <c r="D311" s="31" t="s">
        <v>261</v>
      </c>
      <c r="E311" s="10" t="s">
        <v>589</v>
      </c>
      <c r="F311" s="32">
        <v>42710</v>
      </c>
      <c r="G311" s="11" t="s">
        <v>131</v>
      </c>
      <c r="H311" s="33" t="str">
        <f t="shared" si="9"/>
        <v>1100878093</v>
      </c>
      <c r="I311" s="12" t="s">
        <v>503</v>
      </c>
      <c r="J311" s="13">
        <v>18000000</v>
      </c>
      <c r="K311" s="13">
        <v>1800000</v>
      </c>
      <c r="L311" s="62">
        <v>4</v>
      </c>
    </row>
    <row r="312" spans="2:12" ht="21" customHeight="1" x14ac:dyDescent="0.2">
      <c r="B312" s="9">
        <f t="shared" ref="B312:B333" si="10">IF(G312&lt;&gt;"",ROW()-25,"")</f>
        <v>287</v>
      </c>
      <c r="C312" s="31" t="s">
        <v>380</v>
      </c>
      <c r="D312" s="31" t="s">
        <v>261</v>
      </c>
      <c r="E312" s="10" t="s">
        <v>590</v>
      </c>
      <c r="F312" s="32">
        <v>42711</v>
      </c>
      <c r="G312" s="11" t="s">
        <v>131</v>
      </c>
      <c r="H312" s="33" t="str">
        <f t="shared" si="9"/>
        <v>1100878093</v>
      </c>
      <c r="I312" s="12" t="s">
        <v>503</v>
      </c>
      <c r="J312" s="13">
        <v>18000000</v>
      </c>
      <c r="K312" s="13">
        <v>1800000</v>
      </c>
      <c r="L312" s="62">
        <v>4</v>
      </c>
    </row>
    <row r="313" spans="2:12" ht="21" customHeight="1" x14ac:dyDescent="0.2">
      <c r="B313" s="9">
        <f t="shared" si="10"/>
        <v>288</v>
      </c>
      <c r="C313" s="31" t="s">
        <v>380</v>
      </c>
      <c r="D313" s="31" t="s">
        <v>261</v>
      </c>
      <c r="E313" s="10" t="s">
        <v>591</v>
      </c>
      <c r="F313" s="32">
        <v>42713</v>
      </c>
      <c r="G313" s="11" t="s">
        <v>128</v>
      </c>
      <c r="H313" s="33" t="str">
        <f t="shared" si="9"/>
        <v>1101334635</v>
      </c>
      <c r="I313" s="12" t="s">
        <v>503</v>
      </c>
      <c r="J313" s="13">
        <v>21677000</v>
      </c>
      <c r="K313" s="13">
        <v>2167700</v>
      </c>
      <c r="L313" s="62">
        <v>4</v>
      </c>
    </row>
    <row r="314" spans="2:12" ht="21" customHeight="1" x14ac:dyDescent="0.2">
      <c r="B314" s="9">
        <f t="shared" si="10"/>
        <v>289</v>
      </c>
      <c r="C314" s="31" t="s">
        <v>380</v>
      </c>
      <c r="D314" s="31" t="s">
        <v>261</v>
      </c>
      <c r="E314" s="10" t="s">
        <v>592</v>
      </c>
      <c r="F314" s="32">
        <v>42713</v>
      </c>
      <c r="G314" s="11" t="s">
        <v>123</v>
      </c>
      <c r="H314" s="33" t="str">
        <f t="shared" si="9"/>
        <v>0302088113</v>
      </c>
      <c r="I314" s="12" t="s">
        <v>503</v>
      </c>
      <c r="J314" s="13">
        <v>5099000</v>
      </c>
      <c r="K314" s="13">
        <v>509900</v>
      </c>
      <c r="L314" s="62">
        <v>4</v>
      </c>
    </row>
    <row r="315" spans="2:12" ht="21" customHeight="1" x14ac:dyDescent="0.2">
      <c r="B315" s="9">
        <f t="shared" si="10"/>
        <v>290</v>
      </c>
      <c r="C315" s="31" t="s">
        <v>380</v>
      </c>
      <c r="D315" s="31" t="s">
        <v>261</v>
      </c>
      <c r="E315" s="10" t="s">
        <v>247</v>
      </c>
      <c r="F315" s="32">
        <v>42716</v>
      </c>
      <c r="G315" s="11" t="s">
        <v>121</v>
      </c>
      <c r="H315" s="33" t="str">
        <f t="shared" si="9"/>
        <v>0312552937</v>
      </c>
      <c r="I315" s="12" t="s">
        <v>503</v>
      </c>
      <c r="J315" s="13">
        <v>6540000</v>
      </c>
      <c r="K315" s="13">
        <v>654000</v>
      </c>
      <c r="L315" s="62">
        <v>4</v>
      </c>
    </row>
    <row r="316" spans="2:12" ht="21" customHeight="1" x14ac:dyDescent="0.2">
      <c r="B316" s="9">
        <f t="shared" si="10"/>
        <v>291</v>
      </c>
      <c r="C316" s="31" t="s">
        <v>380</v>
      </c>
      <c r="D316" s="31" t="s">
        <v>261</v>
      </c>
      <c r="E316" s="10" t="s">
        <v>593</v>
      </c>
      <c r="F316" s="32">
        <v>42716</v>
      </c>
      <c r="G316" s="11" t="s">
        <v>131</v>
      </c>
      <c r="H316" s="33" t="str">
        <f t="shared" si="9"/>
        <v>1100878093</v>
      </c>
      <c r="I316" s="12" t="s">
        <v>503</v>
      </c>
      <c r="J316" s="13">
        <v>6000000</v>
      </c>
      <c r="K316" s="13">
        <v>600000</v>
      </c>
      <c r="L316" s="62">
        <v>4</v>
      </c>
    </row>
    <row r="317" spans="2:12" ht="21" customHeight="1" x14ac:dyDescent="0.2">
      <c r="B317" s="9">
        <f t="shared" si="10"/>
        <v>292</v>
      </c>
      <c r="C317" s="31" t="s">
        <v>380</v>
      </c>
      <c r="D317" s="31" t="s">
        <v>261</v>
      </c>
      <c r="E317" s="10" t="s">
        <v>594</v>
      </c>
      <c r="F317" s="32">
        <v>42716</v>
      </c>
      <c r="G317" s="11" t="s">
        <v>131</v>
      </c>
      <c r="H317" s="33" t="str">
        <f t="shared" si="9"/>
        <v>1100878093</v>
      </c>
      <c r="I317" s="12" t="s">
        <v>503</v>
      </c>
      <c r="J317" s="13">
        <v>18000000</v>
      </c>
      <c r="K317" s="13">
        <v>1800000</v>
      </c>
      <c r="L317" s="62">
        <v>4</v>
      </c>
    </row>
    <row r="318" spans="2:12" ht="21" customHeight="1" x14ac:dyDescent="0.2">
      <c r="B318" s="9">
        <f t="shared" si="10"/>
        <v>293</v>
      </c>
      <c r="C318" s="31" t="s">
        <v>380</v>
      </c>
      <c r="D318" s="31" t="s">
        <v>261</v>
      </c>
      <c r="E318" s="10" t="s">
        <v>595</v>
      </c>
      <c r="F318" s="32">
        <v>42717</v>
      </c>
      <c r="G318" s="11" t="s">
        <v>131</v>
      </c>
      <c r="H318" s="33" t="str">
        <f t="shared" si="9"/>
        <v>1100878093</v>
      </c>
      <c r="I318" s="12" t="s">
        <v>503</v>
      </c>
      <c r="J318" s="13">
        <v>18000000</v>
      </c>
      <c r="K318" s="13">
        <v>1800000</v>
      </c>
      <c r="L318" s="62">
        <v>4</v>
      </c>
    </row>
    <row r="319" spans="2:12" ht="21" customHeight="1" x14ac:dyDescent="0.2">
      <c r="B319" s="9">
        <f t="shared" si="10"/>
        <v>294</v>
      </c>
      <c r="C319" s="31" t="s">
        <v>380</v>
      </c>
      <c r="D319" s="31" t="s">
        <v>261</v>
      </c>
      <c r="E319" s="10" t="s">
        <v>596</v>
      </c>
      <c r="F319" s="32">
        <v>42718</v>
      </c>
      <c r="G319" s="11" t="s">
        <v>131</v>
      </c>
      <c r="H319" s="33" t="str">
        <f t="shared" si="9"/>
        <v>1100878093</v>
      </c>
      <c r="I319" s="12" t="s">
        <v>503</v>
      </c>
      <c r="J319" s="13">
        <v>18000000</v>
      </c>
      <c r="K319" s="13">
        <v>1800000</v>
      </c>
      <c r="L319" s="62">
        <v>4</v>
      </c>
    </row>
    <row r="320" spans="2:12" ht="21" customHeight="1" x14ac:dyDescent="0.2">
      <c r="B320" s="9">
        <f t="shared" si="10"/>
        <v>295</v>
      </c>
      <c r="C320" s="31" t="s">
        <v>380</v>
      </c>
      <c r="D320" s="31" t="s">
        <v>261</v>
      </c>
      <c r="E320" s="10" t="s">
        <v>597</v>
      </c>
      <c r="F320" s="32">
        <v>42719</v>
      </c>
      <c r="G320" s="11" t="s">
        <v>131</v>
      </c>
      <c r="H320" s="33" t="str">
        <f t="shared" si="9"/>
        <v>1100878093</v>
      </c>
      <c r="I320" s="12" t="s">
        <v>503</v>
      </c>
      <c r="J320" s="13">
        <v>18000000</v>
      </c>
      <c r="K320" s="13">
        <v>1800000</v>
      </c>
      <c r="L320" s="62">
        <v>4</v>
      </c>
    </row>
    <row r="321" spans="2:12" ht="21" customHeight="1" x14ac:dyDescent="0.2">
      <c r="B321" s="9">
        <f t="shared" si="10"/>
        <v>296</v>
      </c>
      <c r="C321" s="31" t="s">
        <v>380</v>
      </c>
      <c r="D321" s="31" t="s">
        <v>261</v>
      </c>
      <c r="E321" s="10" t="s">
        <v>253</v>
      </c>
      <c r="F321" s="32">
        <v>42720</v>
      </c>
      <c r="G321" s="11" t="s">
        <v>131</v>
      </c>
      <c r="H321" s="33" t="str">
        <f t="shared" si="9"/>
        <v>1100878093</v>
      </c>
      <c r="I321" s="12" t="s">
        <v>503</v>
      </c>
      <c r="J321" s="13">
        <v>18000000</v>
      </c>
      <c r="K321" s="13">
        <v>1800000</v>
      </c>
      <c r="L321" s="62">
        <v>4</v>
      </c>
    </row>
    <row r="322" spans="2:12" ht="21" customHeight="1" x14ac:dyDescent="0.2">
      <c r="B322" s="9">
        <f t="shared" si="10"/>
        <v>297</v>
      </c>
      <c r="C322" s="31" t="s">
        <v>380</v>
      </c>
      <c r="D322" s="31" t="s">
        <v>261</v>
      </c>
      <c r="E322" s="10" t="s">
        <v>598</v>
      </c>
      <c r="F322" s="32">
        <v>42721</v>
      </c>
      <c r="G322" s="11" t="s">
        <v>131</v>
      </c>
      <c r="H322" s="33" t="str">
        <f t="shared" si="9"/>
        <v>1100878093</v>
      </c>
      <c r="I322" s="12" t="s">
        <v>503</v>
      </c>
      <c r="J322" s="13">
        <v>1350000</v>
      </c>
      <c r="K322" s="13">
        <v>135000</v>
      </c>
      <c r="L322" s="62">
        <v>4</v>
      </c>
    </row>
    <row r="323" spans="2:12" ht="21" customHeight="1" x14ac:dyDescent="0.2">
      <c r="B323" s="9">
        <f t="shared" si="10"/>
        <v>298</v>
      </c>
      <c r="C323" s="31" t="s">
        <v>380</v>
      </c>
      <c r="D323" s="31" t="s">
        <v>261</v>
      </c>
      <c r="E323" s="10" t="s">
        <v>254</v>
      </c>
      <c r="F323" s="32">
        <v>42724</v>
      </c>
      <c r="G323" s="11" t="s">
        <v>123</v>
      </c>
      <c r="H323" s="33" t="str">
        <f t="shared" si="9"/>
        <v>0302088113</v>
      </c>
      <c r="I323" s="12" t="s">
        <v>503</v>
      </c>
      <c r="J323" s="13">
        <v>15164000</v>
      </c>
      <c r="K323" s="13">
        <v>1516400</v>
      </c>
      <c r="L323" s="62">
        <v>4</v>
      </c>
    </row>
    <row r="324" spans="2:12" ht="21" customHeight="1" x14ac:dyDescent="0.2">
      <c r="B324" s="9">
        <f t="shared" si="10"/>
        <v>299</v>
      </c>
      <c r="C324" s="31" t="s">
        <v>380</v>
      </c>
      <c r="D324" s="31" t="s">
        <v>261</v>
      </c>
      <c r="E324" s="10" t="s">
        <v>599</v>
      </c>
      <c r="F324" s="32">
        <v>42724</v>
      </c>
      <c r="G324" s="11" t="s">
        <v>131</v>
      </c>
      <c r="H324" s="33" t="str">
        <f t="shared" si="9"/>
        <v>1100878093</v>
      </c>
      <c r="I324" s="12" t="s">
        <v>503</v>
      </c>
      <c r="J324" s="13">
        <v>18000000</v>
      </c>
      <c r="K324" s="13">
        <v>1800000</v>
      </c>
      <c r="L324" s="62">
        <v>4</v>
      </c>
    </row>
    <row r="325" spans="2:12" ht="21" customHeight="1" x14ac:dyDescent="0.2">
      <c r="B325" s="9">
        <f t="shared" si="10"/>
        <v>300</v>
      </c>
      <c r="C325" s="31" t="s">
        <v>380</v>
      </c>
      <c r="D325" s="31" t="s">
        <v>261</v>
      </c>
      <c r="E325" s="10" t="s">
        <v>600</v>
      </c>
      <c r="F325" s="32">
        <v>42725</v>
      </c>
      <c r="G325" s="11" t="s">
        <v>131</v>
      </c>
      <c r="H325" s="33" t="str">
        <f t="shared" si="9"/>
        <v>1100878093</v>
      </c>
      <c r="I325" s="12" t="s">
        <v>503</v>
      </c>
      <c r="J325" s="13">
        <v>18000000</v>
      </c>
      <c r="K325" s="13">
        <v>1800000</v>
      </c>
      <c r="L325" s="62">
        <v>4</v>
      </c>
    </row>
    <row r="326" spans="2:12" ht="21" customHeight="1" x14ac:dyDescent="0.2">
      <c r="B326" s="9">
        <f t="shared" si="10"/>
        <v>301</v>
      </c>
      <c r="C326" s="31" t="s">
        <v>380</v>
      </c>
      <c r="D326" s="31" t="s">
        <v>261</v>
      </c>
      <c r="E326" s="10" t="s">
        <v>601</v>
      </c>
      <c r="F326" s="32">
        <v>42725</v>
      </c>
      <c r="G326" s="11" t="s">
        <v>535</v>
      </c>
      <c r="H326" s="33" t="str">
        <f t="shared" si="9"/>
        <v>0303988156</v>
      </c>
      <c r="I326" s="12" t="s">
        <v>503</v>
      </c>
      <c r="J326" s="13">
        <v>2879400</v>
      </c>
      <c r="K326" s="13">
        <v>287940</v>
      </c>
      <c r="L326" s="62">
        <v>4</v>
      </c>
    </row>
    <row r="327" spans="2:12" ht="21" customHeight="1" x14ac:dyDescent="0.2">
      <c r="B327" s="9">
        <f t="shared" si="10"/>
        <v>302</v>
      </c>
      <c r="C327" s="31" t="s">
        <v>380</v>
      </c>
      <c r="D327" s="31" t="s">
        <v>261</v>
      </c>
      <c r="E327" s="10" t="s">
        <v>602</v>
      </c>
      <c r="F327" s="32">
        <v>42726</v>
      </c>
      <c r="G327" s="11" t="s">
        <v>131</v>
      </c>
      <c r="H327" s="33" t="str">
        <f t="shared" si="9"/>
        <v>1100878093</v>
      </c>
      <c r="I327" s="12" t="s">
        <v>503</v>
      </c>
      <c r="J327" s="13">
        <v>14542500</v>
      </c>
      <c r="K327" s="13">
        <v>1454250</v>
      </c>
      <c r="L327" s="62">
        <v>4</v>
      </c>
    </row>
    <row r="328" spans="2:12" ht="21" customHeight="1" x14ac:dyDescent="0.2">
      <c r="B328" s="9">
        <f t="shared" si="10"/>
        <v>303</v>
      </c>
      <c r="C328" s="31" t="s">
        <v>380</v>
      </c>
      <c r="D328" s="31" t="s">
        <v>261</v>
      </c>
      <c r="E328" s="10" t="s">
        <v>603</v>
      </c>
      <c r="F328" s="32">
        <v>42726</v>
      </c>
      <c r="G328" s="11" t="s">
        <v>535</v>
      </c>
      <c r="H328" s="33" t="str">
        <f t="shared" si="9"/>
        <v>0303988156</v>
      </c>
      <c r="I328" s="12" t="s">
        <v>503</v>
      </c>
      <c r="J328" s="13">
        <v>3426900</v>
      </c>
      <c r="K328" s="13">
        <v>342690</v>
      </c>
      <c r="L328" s="62">
        <v>4</v>
      </c>
    </row>
    <row r="329" spans="2:12" ht="21" customHeight="1" x14ac:dyDescent="0.2">
      <c r="B329" s="9">
        <f t="shared" si="10"/>
        <v>304</v>
      </c>
      <c r="C329" s="31" t="s">
        <v>380</v>
      </c>
      <c r="D329" s="31" t="s">
        <v>261</v>
      </c>
      <c r="E329" s="10" t="s">
        <v>604</v>
      </c>
      <c r="F329" s="32">
        <v>42728</v>
      </c>
      <c r="G329" s="11" t="s">
        <v>131</v>
      </c>
      <c r="H329" s="33" t="str">
        <f t="shared" si="9"/>
        <v>1100878093</v>
      </c>
      <c r="I329" s="12" t="s">
        <v>503</v>
      </c>
      <c r="J329" s="13">
        <v>18000000</v>
      </c>
      <c r="K329" s="13">
        <v>1800000</v>
      </c>
      <c r="L329" s="62">
        <v>4</v>
      </c>
    </row>
    <row r="330" spans="2:12" ht="21" customHeight="1" x14ac:dyDescent="0.2">
      <c r="B330" s="9">
        <f t="shared" si="10"/>
        <v>305</v>
      </c>
      <c r="C330" s="31" t="s">
        <v>380</v>
      </c>
      <c r="D330" s="31" t="s">
        <v>261</v>
      </c>
      <c r="E330" s="10" t="s">
        <v>605</v>
      </c>
      <c r="F330" s="32">
        <v>42731</v>
      </c>
      <c r="G330" s="11" t="s">
        <v>131</v>
      </c>
      <c r="H330" s="33" t="str">
        <f t="shared" si="9"/>
        <v>1100878093</v>
      </c>
      <c r="I330" s="12" t="s">
        <v>503</v>
      </c>
      <c r="J330" s="13">
        <v>15225000</v>
      </c>
      <c r="K330" s="13">
        <v>1522500</v>
      </c>
      <c r="L330" s="62">
        <v>4</v>
      </c>
    </row>
    <row r="331" spans="2:12" ht="21" customHeight="1" x14ac:dyDescent="0.2">
      <c r="B331" s="9">
        <f t="shared" si="10"/>
        <v>306</v>
      </c>
      <c r="C331" s="31" t="s">
        <v>380</v>
      </c>
      <c r="D331" s="31" t="s">
        <v>261</v>
      </c>
      <c r="E331" s="10" t="s">
        <v>606</v>
      </c>
      <c r="F331" s="32">
        <v>42732</v>
      </c>
      <c r="G331" s="11" t="s">
        <v>131</v>
      </c>
      <c r="H331" s="33" t="str">
        <f t="shared" si="9"/>
        <v>1100878093</v>
      </c>
      <c r="I331" s="12" t="s">
        <v>503</v>
      </c>
      <c r="J331" s="13">
        <v>5191800</v>
      </c>
      <c r="K331" s="13">
        <v>519180</v>
      </c>
      <c r="L331" s="62">
        <v>4</v>
      </c>
    </row>
    <row r="332" spans="2:12" ht="21" customHeight="1" x14ac:dyDescent="0.2">
      <c r="B332" s="9">
        <f t="shared" si="10"/>
        <v>307</v>
      </c>
      <c r="C332" s="31" t="s">
        <v>380</v>
      </c>
      <c r="D332" s="31" t="s">
        <v>261</v>
      </c>
      <c r="E332" s="10" t="s">
        <v>607</v>
      </c>
      <c r="F332" s="32">
        <v>42732</v>
      </c>
      <c r="G332" s="11" t="s">
        <v>124</v>
      </c>
      <c r="H332" s="33" t="str">
        <f t="shared" si="9"/>
        <v>0305135072</v>
      </c>
      <c r="I332" s="12" t="s">
        <v>503</v>
      </c>
      <c r="J332" s="13">
        <v>8042200</v>
      </c>
      <c r="K332" s="13">
        <v>804220</v>
      </c>
      <c r="L332" s="62">
        <v>4</v>
      </c>
    </row>
    <row r="333" spans="2:12" ht="21" customHeight="1" x14ac:dyDescent="0.2">
      <c r="B333" s="9">
        <f t="shared" si="10"/>
        <v>308</v>
      </c>
      <c r="C333" s="31" t="s">
        <v>380</v>
      </c>
      <c r="D333" s="31" t="s">
        <v>261</v>
      </c>
      <c r="E333" s="10" t="s">
        <v>608</v>
      </c>
      <c r="F333" s="32">
        <v>42734</v>
      </c>
      <c r="G333" s="11" t="s">
        <v>123</v>
      </c>
      <c r="H333" s="33" t="str">
        <f t="shared" si="9"/>
        <v>0302088113</v>
      </c>
      <c r="I333" s="12" t="s">
        <v>503</v>
      </c>
      <c r="J333" s="13">
        <v>5670000</v>
      </c>
      <c r="K333" s="13">
        <v>567000</v>
      </c>
      <c r="L333" s="62">
        <v>4</v>
      </c>
    </row>
    <row r="334" spans="2:12" ht="21" customHeight="1" x14ac:dyDescent="0.2">
      <c r="B334" s="9"/>
      <c r="C334" s="31"/>
      <c r="D334" s="31"/>
      <c r="E334" s="10"/>
      <c r="F334" s="32"/>
      <c r="G334" s="11"/>
      <c r="H334" s="33"/>
      <c r="I334" s="12"/>
      <c r="J334" s="13"/>
      <c r="K334" s="13"/>
      <c r="L334" s="62"/>
    </row>
    <row r="335" spans="2:12" s="21" customFormat="1" ht="21" customHeight="1" x14ac:dyDescent="0.2">
      <c r="B335" s="27" t="s">
        <v>11</v>
      </c>
      <c r="C335" s="29"/>
      <c r="D335" s="29"/>
      <c r="E335" s="29"/>
      <c r="F335" s="29"/>
      <c r="G335" s="27"/>
      <c r="H335" s="34"/>
      <c r="I335" s="27"/>
      <c r="J335" s="28">
        <f>SUBTOTAL(9,J26:J334)</f>
        <v>3585106014</v>
      </c>
      <c r="K335" s="28">
        <f>SUBTOTAL(9,K26:K334)</f>
        <v>358510599</v>
      </c>
      <c r="L335" s="29"/>
    </row>
    <row r="336" spans="2:12" ht="21" hidden="1" customHeight="1" x14ac:dyDescent="0.2"/>
    <row r="337" spans="2:12" ht="21" customHeight="1" x14ac:dyDescent="0.2">
      <c r="B337" s="129" t="s">
        <v>40</v>
      </c>
      <c r="C337" s="130"/>
      <c r="D337" s="130"/>
      <c r="E337" s="130"/>
      <c r="F337" s="130"/>
      <c r="G337" s="130"/>
      <c r="H337" s="130"/>
      <c r="I337" s="130"/>
      <c r="J337" s="19"/>
      <c r="K337" s="19"/>
      <c r="L337" s="24"/>
    </row>
    <row r="338" spans="2:12" ht="21" customHeight="1" x14ac:dyDescent="0.2">
      <c r="B338" s="8"/>
      <c r="C338" s="8"/>
      <c r="D338" s="8"/>
      <c r="E338" s="8"/>
      <c r="F338" s="5"/>
      <c r="G338" s="8"/>
      <c r="H338" s="2"/>
      <c r="I338" s="8"/>
      <c r="J338" s="7"/>
      <c r="K338" s="7"/>
      <c r="L338" s="8"/>
    </row>
    <row r="339" spans="2:12" s="21" customFormat="1" ht="21" customHeight="1" x14ac:dyDescent="0.2">
      <c r="B339" s="22" t="s">
        <v>11</v>
      </c>
      <c r="C339" s="22"/>
      <c r="D339" s="22"/>
      <c r="E339" s="22"/>
      <c r="F339" s="22"/>
      <c r="G339" s="22"/>
      <c r="H339" s="22"/>
      <c r="I339" s="22"/>
      <c r="J339" s="23"/>
      <c r="K339" s="23"/>
      <c r="L339" s="22"/>
    </row>
    <row r="340" spans="2:12" x14ac:dyDescent="0.2">
      <c r="C340" s="15"/>
      <c r="D340" s="15"/>
      <c r="E340" s="15"/>
      <c r="F340" s="15" t="s">
        <v>89</v>
      </c>
      <c r="G340" s="15"/>
      <c r="H340" s="86">
        <f>J335</f>
        <v>3585106014</v>
      </c>
      <c r="I340" s="15"/>
      <c r="L340" s="15"/>
    </row>
    <row r="341" spans="2:12" x14ac:dyDescent="0.2">
      <c r="C341" s="15"/>
      <c r="D341" s="15"/>
      <c r="E341" s="15"/>
      <c r="F341" s="15" t="s">
        <v>90</v>
      </c>
      <c r="G341" s="15"/>
      <c r="H341" s="86">
        <f>K335</f>
        <v>358510599</v>
      </c>
      <c r="I341" s="15"/>
      <c r="L341" s="15"/>
    </row>
    <row r="342" spans="2:12" ht="8.25" customHeight="1" x14ac:dyDescent="0.2">
      <c r="B342" s="30"/>
      <c r="C342" s="30"/>
      <c r="D342" s="15"/>
      <c r="E342" s="15"/>
      <c r="F342" s="15"/>
      <c r="G342" s="15"/>
      <c r="H342" s="15"/>
      <c r="I342" s="15"/>
      <c r="L342" s="15"/>
    </row>
    <row r="343" spans="2:12" x14ac:dyDescent="0.2">
      <c r="B343" s="30"/>
      <c r="C343" s="30"/>
      <c r="D343" s="15"/>
      <c r="E343" s="15"/>
      <c r="F343" s="15"/>
      <c r="G343" s="15"/>
      <c r="H343" s="15"/>
      <c r="I343" s="35" t="str">
        <f>"Bình Dương, "&amp;IF($N$14=1,"Ngày 31 Tháng 03  ",IF($N$14=2,"Ngày 30 Tháng 06  ",IF($N$14=3,"Ngày 30 Tháng 09  ",IF($N$14=4,"Ngày 31 Tháng 12  "))))&amp;"Năm  "&amp;YEAR(F26)</f>
        <v>Bình Dương, Ngày 30 Tháng 06  Năm  2016</v>
      </c>
    </row>
    <row r="344" spans="2:12" x14ac:dyDescent="0.2">
      <c r="B344" s="15"/>
      <c r="C344" s="15"/>
      <c r="D344" s="15"/>
      <c r="E344" s="15"/>
      <c r="F344" s="15"/>
      <c r="G344" s="15"/>
      <c r="H344" s="15"/>
      <c r="I344" s="35" t="s">
        <v>15</v>
      </c>
    </row>
    <row r="345" spans="2:12" x14ac:dyDescent="0.2">
      <c r="B345" s="15"/>
      <c r="C345" s="15"/>
      <c r="D345" s="15"/>
      <c r="E345" s="15"/>
      <c r="F345" s="15"/>
      <c r="G345" s="15"/>
      <c r="H345" s="15"/>
      <c r="I345" s="35" t="s">
        <v>16</v>
      </c>
    </row>
    <row r="346" spans="2:12" x14ac:dyDescent="0.2">
      <c r="B346" s="15"/>
      <c r="C346" s="15"/>
      <c r="D346" s="15"/>
      <c r="E346" s="15"/>
      <c r="F346" s="15"/>
      <c r="G346" s="15"/>
      <c r="H346" s="15"/>
      <c r="I346" s="35" t="s">
        <v>17</v>
      </c>
    </row>
    <row r="347" spans="2:12" x14ac:dyDescent="0.2">
      <c r="B347" s="15"/>
      <c r="C347" s="15"/>
      <c r="D347" s="15"/>
      <c r="E347" s="15"/>
      <c r="F347" s="15"/>
      <c r="G347" s="15"/>
      <c r="H347" s="15"/>
      <c r="I347" s="15"/>
      <c r="L347" s="15"/>
    </row>
  </sheetData>
  <autoFilter ref="A25:N333"/>
  <mergeCells count="17">
    <mergeCell ref="B4:L4"/>
    <mergeCell ref="B5:L5"/>
    <mergeCell ref="B6:L6"/>
    <mergeCell ref="B7:L7"/>
    <mergeCell ref="B16:I16"/>
    <mergeCell ref="B19:I19"/>
    <mergeCell ref="B22:I22"/>
    <mergeCell ref="B337:I337"/>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117</v>
      </c>
      <c r="S2" s="92" t="s">
        <v>136</v>
      </c>
    </row>
    <row r="3" spans="2:19" x14ac:dyDescent="0.25">
      <c r="B3" s="142" t="s">
        <v>33</v>
      </c>
      <c r="C3" s="143"/>
      <c r="D3" s="143"/>
      <c r="E3" s="143"/>
      <c r="F3" s="143"/>
      <c r="G3" s="143"/>
      <c r="H3" s="143"/>
      <c r="I3" s="143"/>
      <c r="J3" s="143"/>
      <c r="K3" s="143"/>
      <c r="L3" s="143"/>
      <c r="M3" s="143"/>
      <c r="N3" s="143"/>
      <c r="O3" s="143"/>
      <c r="P3" s="144"/>
      <c r="R3" s="11" t="s">
        <v>125</v>
      </c>
      <c r="S3" s="92" t="s">
        <v>137</v>
      </c>
    </row>
    <row r="4" spans="2:19" x14ac:dyDescent="0.25">
      <c r="B4" s="93"/>
      <c r="C4" s="136" t="s">
        <v>34</v>
      </c>
      <c r="D4" s="136"/>
      <c r="E4" s="136"/>
      <c r="F4" s="136"/>
      <c r="G4" s="136"/>
      <c r="H4" s="136"/>
      <c r="I4" s="136"/>
      <c r="J4" s="136"/>
      <c r="K4" s="136"/>
      <c r="L4" s="136"/>
      <c r="M4" s="136"/>
      <c r="N4" s="136"/>
      <c r="O4" s="136"/>
      <c r="P4" s="145"/>
      <c r="R4" s="11" t="s">
        <v>123</v>
      </c>
      <c r="S4" s="92" t="s">
        <v>138</v>
      </c>
    </row>
    <row r="5" spans="2:19" x14ac:dyDescent="0.25">
      <c r="B5" s="93"/>
      <c r="C5" s="136" t="s">
        <v>41</v>
      </c>
      <c r="D5" s="136"/>
      <c r="E5" s="136"/>
      <c r="F5" s="136"/>
      <c r="G5" s="136"/>
      <c r="H5" s="136"/>
      <c r="I5" s="136"/>
      <c r="J5" s="136"/>
      <c r="K5" s="136"/>
      <c r="L5" s="136"/>
      <c r="M5" s="136"/>
      <c r="N5" s="136"/>
      <c r="O5" s="136"/>
      <c r="P5" s="145"/>
      <c r="R5" s="11" t="s">
        <v>124</v>
      </c>
      <c r="S5" s="92" t="s">
        <v>139</v>
      </c>
    </row>
    <row r="6" spans="2:19" x14ac:dyDescent="0.25">
      <c r="B6" s="93"/>
      <c r="C6" s="94"/>
      <c r="D6" s="136" t="s">
        <v>10</v>
      </c>
      <c r="E6" s="137"/>
      <c r="F6" s="137"/>
      <c r="G6" s="137"/>
      <c r="H6" s="137"/>
      <c r="I6" s="137"/>
      <c r="J6" s="137"/>
      <c r="K6" s="137"/>
      <c r="L6" s="137"/>
      <c r="M6" s="137"/>
      <c r="N6" s="137"/>
      <c r="O6" s="137"/>
      <c r="P6" s="138"/>
      <c r="R6" s="11" t="s">
        <v>132</v>
      </c>
      <c r="S6" s="92" t="s">
        <v>140</v>
      </c>
    </row>
    <row r="7" spans="2:19" x14ac:dyDescent="0.25">
      <c r="B7" s="93"/>
      <c r="C7" s="94"/>
      <c r="D7" s="136" t="s">
        <v>12</v>
      </c>
      <c r="E7" s="137"/>
      <c r="F7" s="137"/>
      <c r="G7" s="137"/>
      <c r="H7" s="137"/>
      <c r="I7" s="137"/>
      <c r="J7" s="137"/>
      <c r="K7" s="137"/>
      <c r="L7" s="137"/>
      <c r="M7" s="137"/>
      <c r="N7" s="137"/>
      <c r="O7" s="137"/>
      <c r="P7" s="138"/>
      <c r="R7" s="11" t="s">
        <v>118</v>
      </c>
      <c r="S7" s="92" t="s">
        <v>141</v>
      </c>
    </row>
    <row r="8" spans="2:19" x14ac:dyDescent="0.25">
      <c r="B8" s="93"/>
      <c r="C8" s="94"/>
      <c r="D8" s="136" t="s">
        <v>13</v>
      </c>
      <c r="E8" s="137"/>
      <c r="F8" s="137"/>
      <c r="G8" s="137"/>
      <c r="H8" s="137"/>
      <c r="I8" s="137"/>
      <c r="J8" s="137"/>
      <c r="K8" s="137"/>
      <c r="L8" s="137"/>
      <c r="M8" s="137"/>
      <c r="N8" s="137"/>
      <c r="O8" s="137"/>
      <c r="P8" s="138"/>
      <c r="R8" s="11" t="s">
        <v>142</v>
      </c>
      <c r="S8" s="92" t="s">
        <v>143</v>
      </c>
    </row>
    <row r="9" spans="2:19" x14ac:dyDescent="0.25">
      <c r="B9" s="93"/>
      <c r="C9" s="94"/>
      <c r="D9" s="136" t="s">
        <v>14</v>
      </c>
      <c r="E9" s="137"/>
      <c r="F9" s="137"/>
      <c r="G9" s="137"/>
      <c r="H9" s="137"/>
      <c r="I9" s="137"/>
      <c r="J9" s="137"/>
      <c r="K9" s="137"/>
      <c r="L9" s="137"/>
      <c r="M9" s="137"/>
      <c r="N9" s="137"/>
      <c r="O9" s="137"/>
      <c r="P9" s="138"/>
      <c r="R9" s="11" t="s">
        <v>144</v>
      </c>
      <c r="S9" s="92" t="s">
        <v>145</v>
      </c>
    </row>
    <row r="10" spans="2:19" x14ac:dyDescent="0.25">
      <c r="B10" s="93"/>
      <c r="C10" s="94"/>
      <c r="D10" s="136" t="s">
        <v>40</v>
      </c>
      <c r="E10" s="137"/>
      <c r="F10" s="137"/>
      <c r="G10" s="137"/>
      <c r="H10" s="137"/>
      <c r="I10" s="137"/>
      <c r="J10" s="137"/>
      <c r="K10" s="137"/>
      <c r="L10" s="137"/>
      <c r="M10" s="137"/>
      <c r="N10" s="137"/>
      <c r="O10" s="137"/>
      <c r="P10" s="138"/>
      <c r="R10" s="11" t="s">
        <v>129</v>
      </c>
      <c r="S10" s="92" t="s">
        <v>146</v>
      </c>
    </row>
    <row r="11" spans="2:19" x14ac:dyDescent="0.25">
      <c r="B11" s="93"/>
      <c r="C11" s="136" t="s">
        <v>35</v>
      </c>
      <c r="D11" s="136"/>
      <c r="E11" s="136"/>
      <c r="F11" s="136"/>
      <c r="G11" s="136"/>
      <c r="H11" s="136"/>
      <c r="I11" s="136"/>
      <c r="J11" s="136"/>
      <c r="K11" s="136"/>
      <c r="L11" s="136"/>
      <c r="M11" s="136"/>
      <c r="N11" s="136"/>
      <c r="O11" s="136"/>
      <c r="P11" s="145"/>
      <c r="R11" s="11" t="s">
        <v>120</v>
      </c>
      <c r="S11" s="92" t="s">
        <v>147</v>
      </c>
    </row>
    <row r="12" spans="2:19" x14ac:dyDescent="0.25">
      <c r="B12" s="93"/>
      <c r="C12" s="136" t="s">
        <v>36</v>
      </c>
      <c r="D12" s="136"/>
      <c r="E12" s="136"/>
      <c r="F12" s="136"/>
      <c r="G12" s="136"/>
      <c r="H12" s="136"/>
      <c r="I12" s="136"/>
      <c r="J12" s="136"/>
      <c r="K12" s="136"/>
      <c r="L12" s="136"/>
      <c r="M12" s="136"/>
      <c r="N12" s="136"/>
      <c r="O12" s="136"/>
      <c r="P12" s="145"/>
      <c r="R12" s="11" t="s">
        <v>148</v>
      </c>
      <c r="S12" s="92" t="s">
        <v>149</v>
      </c>
    </row>
    <row r="13" spans="2:19" x14ac:dyDescent="0.25">
      <c r="B13" s="93"/>
      <c r="C13" s="94"/>
      <c r="D13" s="94"/>
      <c r="E13" s="94"/>
      <c r="F13" s="94"/>
      <c r="G13" s="94"/>
      <c r="H13" s="94"/>
      <c r="I13" s="94"/>
      <c r="J13" s="94"/>
      <c r="K13" s="94"/>
      <c r="L13" s="94"/>
      <c r="M13" s="94"/>
      <c r="N13" s="94"/>
      <c r="O13" s="94"/>
      <c r="P13" s="95"/>
      <c r="R13" s="11" t="s">
        <v>121</v>
      </c>
      <c r="S13" s="92" t="s">
        <v>150</v>
      </c>
    </row>
    <row r="14" spans="2:19" x14ac:dyDescent="0.25">
      <c r="B14" s="142" t="s">
        <v>37</v>
      </c>
      <c r="C14" s="143"/>
      <c r="D14" s="143"/>
      <c r="E14" s="143"/>
      <c r="F14" s="143"/>
      <c r="G14" s="143"/>
      <c r="H14" s="143"/>
      <c r="I14" s="143"/>
      <c r="J14" s="143"/>
      <c r="K14" s="143"/>
      <c r="L14" s="143"/>
      <c r="M14" s="143"/>
      <c r="N14" s="143"/>
      <c r="O14" s="143"/>
      <c r="P14" s="144"/>
      <c r="R14" s="11" t="s">
        <v>151</v>
      </c>
      <c r="S14" s="92" t="s">
        <v>152</v>
      </c>
    </row>
    <row r="15" spans="2:19" x14ac:dyDescent="0.25">
      <c r="B15" s="93"/>
      <c r="C15" s="136" t="s">
        <v>38</v>
      </c>
      <c r="D15" s="136"/>
      <c r="E15" s="136"/>
      <c r="F15" s="136"/>
      <c r="G15" s="136"/>
      <c r="H15" s="136"/>
      <c r="I15" s="136"/>
      <c r="J15" s="136"/>
      <c r="K15" s="136"/>
      <c r="L15" s="136"/>
      <c r="M15" s="136"/>
      <c r="N15" s="136"/>
      <c r="O15" s="136"/>
      <c r="P15" s="145"/>
      <c r="R15" s="11" t="s">
        <v>153</v>
      </c>
      <c r="S15" s="92" t="s">
        <v>154</v>
      </c>
    </row>
    <row r="16" spans="2:19" x14ac:dyDescent="0.25">
      <c r="B16" s="93"/>
      <c r="C16" s="96"/>
      <c r="D16" s="137" t="s">
        <v>42</v>
      </c>
      <c r="E16" s="137"/>
      <c r="F16" s="137"/>
      <c r="G16" s="137"/>
      <c r="H16" s="137"/>
      <c r="I16" s="137"/>
      <c r="J16" s="137"/>
      <c r="K16" s="137"/>
      <c r="L16" s="137"/>
      <c r="M16" s="137"/>
      <c r="N16" s="137"/>
      <c r="O16" s="137"/>
      <c r="P16" s="138"/>
      <c r="R16" s="11" t="s">
        <v>128</v>
      </c>
      <c r="S16" s="92" t="s">
        <v>155</v>
      </c>
    </row>
    <row r="17" spans="2:19" x14ac:dyDescent="0.25">
      <c r="B17" s="93"/>
      <c r="C17" s="96"/>
      <c r="D17" s="97" t="s">
        <v>47</v>
      </c>
      <c r="E17" s="97"/>
      <c r="F17" s="97"/>
      <c r="G17" s="97"/>
      <c r="H17" s="97"/>
      <c r="I17" s="97"/>
      <c r="J17" s="97"/>
      <c r="K17" s="97"/>
      <c r="L17" s="97"/>
      <c r="M17" s="97"/>
      <c r="N17" s="97"/>
      <c r="O17" s="97"/>
      <c r="P17" s="98"/>
      <c r="R17" s="11" t="s">
        <v>156</v>
      </c>
      <c r="S17" s="92" t="s">
        <v>157</v>
      </c>
    </row>
    <row r="18" spans="2:19" x14ac:dyDescent="0.25">
      <c r="B18" s="93"/>
      <c r="C18" s="94"/>
      <c r="D18" s="137" t="s">
        <v>48</v>
      </c>
      <c r="E18" s="137"/>
      <c r="F18" s="137"/>
      <c r="G18" s="137"/>
      <c r="H18" s="137"/>
      <c r="I18" s="137"/>
      <c r="J18" s="137"/>
      <c r="K18" s="137"/>
      <c r="L18" s="137"/>
      <c r="M18" s="137"/>
      <c r="N18" s="137"/>
      <c r="O18" s="137"/>
      <c r="P18" s="138"/>
      <c r="R18" s="11" t="s">
        <v>127</v>
      </c>
      <c r="S18" s="92" t="s">
        <v>158</v>
      </c>
    </row>
    <row r="19" spans="2:19" x14ac:dyDescent="0.25">
      <c r="B19" s="93"/>
      <c r="C19" s="94"/>
      <c r="D19" s="137" t="s">
        <v>49</v>
      </c>
      <c r="E19" s="137"/>
      <c r="F19" s="137"/>
      <c r="G19" s="137"/>
      <c r="H19" s="137"/>
      <c r="I19" s="137"/>
      <c r="J19" s="137"/>
      <c r="K19" s="137"/>
      <c r="L19" s="137"/>
      <c r="M19" s="137"/>
      <c r="N19" s="137"/>
      <c r="O19" s="137"/>
      <c r="P19" s="138"/>
      <c r="R19" s="11" t="s">
        <v>126</v>
      </c>
      <c r="S19" s="92" t="s">
        <v>159</v>
      </c>
    </row>
    <row r="20" spans="2:19" x14ac:dyDescent="0.25">
      <c r="B20" s="93"/>
      <c r="C20" s="94"/>
      <c r="D20" s="137" t="s">
        <v>50</v>
      </c>
      <c r="E20" s="137"/>
      <c r="F20" s="137"/>
      <c r="G20" s="137"/>
      <c r="H20" s="137"/>
      <c r="I20" s="137"/>
      <c r="J20" s="137"/>
      <c r="K20" s="137"/>
      <c r="L20" s="137"/>
      <c r="M20" s="137"/>
      <c r="N20" s="137"/>
      <c r="O20" s="137"/>
      <c r="P20" s="138"/>
      <c r="R20" s="11" t="s">
        <v>119</v>
      </c>
      <c r="S20" s="92" t="s">
        <v>160</v>
      </c>
    </row>
    <row r="21" spans="2:19" x14ac:dyDescent="0.25">
      <c r="B21" s="93"/>
      <c r="C21" s="94"/>
      <c r="D21" s="137" t="s">
        <v>51</v>
      </c>
      <c r="E21" s="137"/>
      <c r="F21" s="137"/>
      <c r="G21" s="137"/>
      <c r="H21" s="137"/>
      <c r="I21" s="137"/>
      <c r="J21" s="137"/>
      <c r="K21" s="137"/>
      <c r="L21" s="137"/>
      <c r="M21" s="137"/>
      <c r="N21" s="137"/>
      <c r="O21" s="137"/>
      <c r="P21" s="138"/>
      <c r="R21" s="11" t="s">
        <v>116</v>
      </c>
      <c r="S21" s="92" t="s">
        <v>161</v>
      </c>
    </row>
    <row r="22" spans="2:19" x14ac:dyDescent="0.25">
      <c r="B22" s="93"/>
      <c r="C22" s="94"/>
      <c r="D22" s="137" t="s">
        <v>52</v>
      </c>
      <c r="E22" s="137"/>
      <c r="F22" s="137"/>
      <c r="G22" s="137"/>
      <c r="H22" s="137"/>
      <c r="I22" s="137"/>
      <c r="J22" s="137"/>
      <c r="K22" s="137"/>
      <c r="L22" s="137"/>
      <c r="M22" s="137"/>
      <c r="N22" s="137"/>
      <c r="O22" s="137"/>
      <c r="P22" s="138"/>
      <c r="R22" s="11" t="s">
        <v>162</v>
      </c>
      <c r="S22" s="92" t="s">
        <v>163</v>
      </c>
    </row>
    <row r="23" spans="2:19" x14ac:dyDescent="0.25">
      <c r="B23" s="93"/>
      <c r="C23" s="94"/>
      <c r="D23" s="137" t="s">
        <v>53</v>
      </c>
      <c r="E23" s="137"/>
      <c r="F23" s="137"/>
      <c r="G23" s="137"/>
      <c r="H23" s="137"/>
      <c r="I23" s="137"/>
      <c r="J23" s="137"/>
      <c r="K23" s="137"/>
      <c r="L23" s="137"/>
      <c r="M23" s="137"/>
      <c r="N23" s="137"/>
      <c r="O23" s="137"/>
      <c r="P23" s="138"/>
      <c r="R23" s="11" t="s">
        <v>164</v>
      </c>
      <c r="S23" s="92" t="s">
        <v>165</v>
      </c>
    </row>
    <row r="24" spans="2:19" x14ac:dyDescent="0.25">
      <c r="B24" s="93"/>
      <c r="C24" s="94"/>
      <c r="D24" s="137" t="s">
        <v>54</v>
      </c>
      <c r="E24" s="137"/>
      <c r="F24" s="137"/>
      <c r="G24" s="137"/>
      <c r="H24" s="137"/>
      <c r="I24" s="137"/>
      <c r="J24" s="137"/>
      <c r="K24" s="137"/>
      <c r="L24" s="137"/>
      <c r="M24" s="137"/>
      <c r="N24" s="137"/>
      <c r="O24" s="137"/>
      <c r="P24" s="138"/>
      <c r="R24" s="11" t="s">
        <v>133</v>
      </c>
      <c r="S24" s="92" t="s">
        <v>166</v>
      </c>
    </row>
    <row r="25" spans="2:19" x14ac:dyDescent="0.25">
      <c r="B25" s="93"/>
      <c r="C25" s="94"/>
      <c r="D25" s="137" t="s">
        <v>55</v>
      </c>
      <c r="E25" s="137"/>
      <c r="F25" s="137"/>
      <c r="G25" s="137"/>
      <c r="H25" s="137"/>
      <c r="I25" s="137"/>
      <c r="J25" s="137"/>
      <c r="K25" s="137"/>
      <c r="L25" s="137"/>
      <c r="M25" s="137"/>
      <c r="N25" s="137"/>
      <c r="O25" s="137"/>
      <c r="P25" s="138"/>
      <c r="R25" s="11" t="s">
        <v>167</v>
      </c>
      <c r="S25" s="92" t="s">
        <v>168</v>
      </c>
    </row>
    <row r="26" spans="2:19" x14ac:dyDescent="0.25">
      <c r="B26" s="93"/>
      <c r="C26" s="94"/>
      <c r="D26" s="137" t="s">
        <v>56</v>
      </c>
      <c r="E26" s="137"/>
      <c r="F26" s="137"/>
      <c r="G26" s="137"/>
      <c r="H26" s="137"/>
      <c r="I26" s="137"/>
      <c r="J26" s="137"/>
      <c r="K26" s="137"/>
      <c r="L26" s="137"/>
      <c r="M26" s="137"/>
      <c r="N26" s="137"/>
      <c r="O26" s="137"/>
      <c r="P26" s="138"/>
      <c r="R26" s="11" t="s">
        <v>169</v>
      </c>
      <c r="S26" s="92" t="s">
        <v>170</v>
      </c>
    </row>
    <row r="27" spans="2:19" x14ac:dyDescent="0.25">
      <c r="B27" s="93"/>
      <c r="C27" s="94"/>
      <c r="D27" s="94"/>
      <c r="E27" s="94"/>
      <c r="F27" s="94"/>
      <c r="G27" s="94"/>
      <c r="H27" s="94"/>
      <c r="I27" s="94"/>
      <c r="J27" s="94"/>
      <c r="K27" s="94"/>
      <c r="L27" s="94"/>
      <c r="M27" s="94"/>
      <c r="N27" s="94"/>
      <c r="O27" s="94"/>
      <c r="P27" s="95"/>
      <c r="R27" s="11" t="s">
        <v>171</v>
      </c>
      <c r="S27" s="92" t="s">
        <v>172</v>
      </c>
    </row>
    <row r="28" spans="2:19" x14ac:dyDescent="0.25">
      <c r="B28" s="93"/>
      <c r="C28" s="136" t="s">
        <v>39</v>
      </c>
      <c r="D28" s="136"/>
      <c r="E28" s="136"/>
      <c r="F28" s="136"/>
      <c r="G28" s="136"/>
      <c r="H28" s="136"/>
      <c r="I28" s="136"/>
      <c r="J28" s="136"/>
      <c r="K28" s="136"/>
      <c r="L28" s="136"/>
      <c r="M28" s="136"/>
      <c r="N28" s="136"/>
      <c r="O28" s="136"/>
      <c r="P28" s="145"/>
      <c r="R28" s="11" t="s">
        <v>130</v>
      </c>
      <c r="S28" s="92" t="s">
        <v>173</v>
      </c>
    </row>
    <row r="29" spans="2:19" x14ac:dyDescent="0.25">
      <c r="B29" s="93"/>
      <c r="C29" s="94"/>
      <c r="D29" s="137" t="s">
        <v>60</v>
      </c>
      <c r="E29" s="137"/>
      <c r="F29" s="137"/>
      <c r="G29" s="137"/>
      <c r="H29" s="137"/>
      <c r="I29" s="137"/>
      <c r="J29" s="137"/>
      <c r="K29" s="137"/>
      <c r="L29" s="137"/>
      <c r="M29" s="137"/>
      <c r="N29" s="137"/>
      <c r="O29" s="137"/>
      <c r="P29" s="138"/>
      <c r="R29" s="11" t="s">
        <v>174</v>
      </c>
      <c r="S29" s="92" t="s">
        <v>175</v>
      </c>
    </row>
    <row r="30" spans="2:19" x14ac:dyDescent="0.25">
      <c r="B30" s="93"/>
      <c r="C30" s="94"/>
      <c r="D30" s="137" t="s">
        <v>45</v>
      </c>
      <c r="E30" s="137"/>
      <c r="F30" s="137"/>
      <c r="G30" s="137"/>
      <c r="H30" s="137"/>
      <c r="I30" s="137"/>
      <c r="J30" s="137"/>
      <c r="K30" s="137"/>
      <c r="L30" s="137"/>
      <c r="M30" s="137"/>
      <c r="N30" s="137"/>
      <c r="O30" s="137"/>
      <c r="P30" s="138"/>
      <c r="R30" s="11" t="s">
        <v>176</v>
      </c>
      <c r="S30" s="92" t="s">
        <v>177</v>
      </c>
    </row>
    <row r="31" spans="2:19" x14ac:dyDescent="0.25">
      <c r="B31" s="93"/>
      <c r="C31" s="94"/>
      <c r="D31" s="137" t="s">
        <v>57</v>
      </c>
      <c r="E31" s="137"/>
      <c r="F31" s="137"/>
      <c r="G31" s="137"/>
      <c r="H31" s="137"/>
      <c r="I31" s="137"/>
      <c r="J31" s="137"/>
      <c r="K31" s="137"/>
      <c r="L31" s="137"/>
      <c r="M31" s="137"/>
      <c r="N31" s="137"/>
      <c r="O31" s="137"/>
      <c r="P31" s="138"/>
      <c r="R31" s="11" t="s">
        <v>178</v>
      </c>
      <c r="S31" s="92" t="s">
        <v>179</v>
      </c>
    </row>
    <row r="32" spans="2:19" x14ac:dyDescent="0.25">
      <c r="B32" s="93"/>
      <c r="C32" s="94"/>
      <c r="D32" s="137" t="s">
        <v>61</v>
      </c>
      <c r="E32" s="137"/>
      <c r="F32" s="137"/>
      <c r="G32" s="137"/>
      <c r="H32" s="137"/>
      <c r="I32" s="137"/>
      <c r="J32" s="137"/>
      <c r="K32" s="137"/>
      <c r="L32" s="137"/>
      <c r="M32" s="137"/>
      <c r="N32" s="137"/>
      <c r="O32" s="137"/>
      <c r="P32" s="138"/>
      <c r="R32" s="11" t="s">
        <v>180</v>
      </c>
      <c r="S32" s="11" t="s">
        <v>181</v>
      </c>
    </row>
    <row r="33" spans="2:19" ht="24" customHeight="1" x14ac:dyDescent="0.25">
      <c r="B33" s="93"/>
      <c r="C33" s="94"/>
      <c r="D33" s="148" t="s">
        <v>58</v>
      </c>
      <c r="E33" s="148"/>
      <c r="F33" s="148"/>
      <c r="G33" s="148"/>
      <c r="H33" s="148"/>
      <c r="I33" s="148"/>
      <c r="J33" s="148"/>
      <c r="K33" s="148"/>
      <c r="L33" s="148"/>
      <c r="M33" s="148"/>
      <c r="N33" s="148"/>
      <c r="O33" s="148"/>
      <c r="P33" s="149"/>
      <c r="R33" s="11" t="s">
        <v>122</v>
      </c>
      <c r="S33" s="11" t="s">
        <v>182</v>
      </c>
    </row>
    <row r="34" spans="2:19" ht="15.75" thickBot="1" x14ac:dyDescent="0.3">
      <c r="B34" s="99"/>
      <c r="C34" s="100"/>
      <c r="D34" s="146" t="s">
        <v>59</v>
      </c>
      <c r="E34" s="146"/>
      <c r="F34" s="146"/>
      <c r="G34" s="146"/>
      <c r="H34" s="146"/>
      <c r="I34" s="146"/>
      <c r="J34" s="146"/>
      <c r="K34" s="146"/>
      <c r="L34" s="146"/>
      <c r="M34" s="146"/>
      <c r="N34" s="146"/>
      <c r="O34" s="146"/>
      <c r="P34" s="147"/>
      <c r="R34" s="11" t="s">
        <v>396</v>
      </c>
      <c r="S34" s="11" t="s">
        <v>183</v>
      </c>
    </row>
    <row r="35" spans="2:19" x14ac:dyDescent="0.25">
      <c r="R35" s="11" t="s">
        <v>184</v>
      </c>
      <c r="S35" s="11" t="s">
        <v>185</v>
      </c>
    </row>
    <row r="36" spans="2:19" x14ac:dyDescent="0.25">
      <c r="R36" s="11" t="s">
        <v>186</v>
      </c>
      <c r="S36" s="11" t="s">
        <v>187</v>
      </c>
    </row>
    <row r="37" spans="2:19" x14ac:dyDescent="0.25">
      <c r="R37" s="11" t="s">
        <v>188</v>
      </c>
      <c r="S37" s="11" t="s">
        <v>189</v>
      </c>
    </row>
    <row r="38" spans="2:19" ht="12.75" customHeight="1" x14ac:dyDescent="0.25">
      <c r="D38" s="101"/>
      <c r="E38" s="101"/>
      <c r="F38" s="101"/>
      <c r="G38" s="101"/>
      <c r="H38" s="101"/>
      <c r="I38" s="101"/>
      <c r="J38" s="101"/>
      <c r="K38" s="101"/>
      <c r="L38" s="101"/>
      <c r="M38" s="101"/>
      <c r="N38" s="101"/>
      <c r="R38" s="11" t="s">
        <v>134</v>
      </c>
      <c r="S38" s="11" t="s">
        <v>190</v>
      </c>
    </row>
    <row r="39" spans="2:19" x14ac:dyDescent="0.25">
      <c r="D39" s="101"/>
      <c r="E39" s="101"/>
      <c r="F39" s="101"/>
      <c r="G39" s="101"/>
      <c r="H39" s="101"/>
      <c r="I39" s="101"/>
      <c r="J39" s="101"/>
      <c r="K39" s="101"/>
      <c r="L39" s="101"/>
      <c r="M39" s="101"/>
      <c r="N39" s="101"/>
      <c r="R39" s="11" t="s">
        <v>495</v>
      </c>
      <c r="S39" s="11" t="s">
        <v>609</v>
      </c>
    </row>
    <row r="40" spans="2:19" x14ac:dyDescent="0.25">
      <c r="D40" s="101"/>
      <c r="E40" s="101"/>
      <c r="F40" s="101"/>
      <c r="G40" s="101"/>
      <c r="H40" s="101"/>
      <c r="I40" s="101"/>
      <c r="J40" s="101"/>
      <c r="K40" s="101"/>
      <c r="L40" s="101"/>
      <c r="M40" s="101"/>
      <c r="N40" s="101"/>
      <c r="R40" s="11" t="s">
        <v>492</v>
      </c>
      <c r="S40" s="11" t="s">
        <v>610</v>
      </c>
    </row>
    <row r="41" spans="2:19" x14ac:dyDescent="0.25">
      <c r="D41" s="101"/>
      <c r="E41" s="101"/>
      <c r="F41" s="101"/>
      <c r="G41" s="101"/>
      <c r="H41" s="101"/>
      <c r="I41" s="101"/>
      <c r="J41" s="101"/>
      <c r="K41" s="101"/>
      <c r="L41" s="101"/>
      <c r="M41" s="101"/>
      <c r="N41" s="101"/>
      <c r="R41" s="11" t="s">
        <v>135</v>
      </c>
      <c r="S41" s="11" t="s">
        <v>194</v>
      </c>
    </row>
    <row r="42" spans="2:19" x14ac:dyDescent="0.25">
      <c r="D42" s="101"/>
      <c r="E42" s="101"/>
      <c r="F42" s="101"/>
      <c r="G42" s="101"/>
      <c r="H42" s="101"/>
      <c r="I42" s="101"/>
      <c r="J42" s="101"/>
      <c r="K42" s="101"/>
      <c r="L42" s="101"/>
      <c r="M42" s="101"/>
      <c r="N42" s="101"/>
      <c r="R42" s="11" t="s">
        <v>533</v>
      </c>
      <c r="S42" s="11" t="s">
        <v>611</v>
      </c>
    </row>
    <row r="43" spans="2:19" x14ac:dyDescent="0.25">
      <c r="D43" s="101"/>
      <c r="E43" s="101"/>
      <c r="F43" s="101"/>
      <c r="G43" s="101"/>
      <c r="H43" s="101"/>
      <c r="I43" s="101"/>
      <c r="J43" s="101"/>
      <c r="K43" s="101"/>
      <c r="L43" s="101"/>
      <c r="M43" s="101"/>
      <c r="N43" s="101"/>
      <c r="R43" s="11" t="s">
        <v>535</v>
      </c>
      <c r="S43" s="11" t="s">
        <v>612</v>
      </c>
    </row>
    <row r="44" spans="2:19" x14ac:dyDescent="0.25">
      <c r="D44" s="101"/>
      <c r="E44" s="101"/>
      <c r="F44" s="101"/>
      <c r="G44" s="101"/>
      <c r="H44" s="101"/>
      <c r="I44" s="101"/>
      <c r="J44" s="101"/>
      <c r="K44" s="101"/>
      <c r="L44" s="101"/>
      <c r="M44" s="101"/>
      <c r="N44" s="101"/>
      <c r="R44" s="11" t="s">
        <v>546</v>
      </c>
      <c r="S44" s="11" t="s">
        <v>191</v>
      </c>
    </row>
    <row r="45" spans="2:19" x14ac:dyDescent="0.25">
      <c r="D45" s="101"/>
      <c r="E45" s="101"/>
      <c r="F45" s="101"/>
      <c r="G45" s="101"/>
      <c r="H45" s="101"/>
      <c r="I45" s="101"/>
      <c r="J45" s="101"/>
      <c r="K45" s="101"/>
      <c r="L45" s="101"/>
      <c r="M45" s="101"/>
      <c r="N45" s="101"/>
      <c r="R45" s="11" t="s">
        <v>553</v>
      </c>
      <c r="S45" s="11" t="s">
        <v>613</v>
      </c>
    </row>
    <row r="46" spans="2:19" x14ac:dyDescent="0.25">
      <c r="D46" s="101"/>
      <c r="E46" s="101"/>
      <c r="F46" s="101"/>
      <c r="G46" s="101"/>
      <c r="H46" s="101"/>
      <c r="I46" s="101"/>
      <c r="J46" s="101"/>
      <c r="K46" s="101"/>
      <c r="L46" s="101"/>
      <c r="M46" s="101"/>
      <c r="N46" s="101"/>
      <c r="R46" s="11" t="s">
        <v>555</v>
      </c>
      <c r="S46" s="11" t="s">
        <v>86</v>
      </c>
    </row>
    <row r="47" spans="2:19" x14ac:dyDescent="0.25">
      <c r="D47" s="101"/>
      <c r="E47" s="101"/>
      <c r="F47" s="101"/>
      <c r="G47" s="101"/>
      <c r="H47" s="101"/>
      <c r="I47" s="101"/>
      <c r="J47" s="101"/>
      <c r="K47" s="101"/>
      <c r="L47" s="101"/>
      <c r="M47" s="101"/>
      <c r="N47" s="101"/>
      <c r="R47" s="11" t="s">
        <v>557</v>
      </c>
      <c r="S47" s="11" t="s">
        <v>614</v>
      </c>
    </row>
    <row r="48" spans="2:19" x14ac:dyDescent="0.25">
      <c r="D48" s="101"/>
      <c r="E48" s="101"/>
      <c r="F48" s="101"/>
      <c r="G48" s="101"/>
      <c r="H48" s="101"/>
      <c r="I48" s="101"/>
      <c r="J48" s="101"/>
      <c r="K48" s="101"/>
      <c r="L48" s="101"/>
      <c r="M48" s="101"/>
      <c r="N48" s="101"/>
      <c r="R48" s="11" t="s">
        <v>131</v>
      </c>
      <c r="S48" s="11" t="s">
        <v>193</v>
      </c>
    </row>
    <row r="49" spans="4:19" x14ac:dyDescent="0.25">
      <c r="D49" s="101"/>
      <c r="E49" s="101"/>
      <c r="F49" s="101"/>
      <c r="G49" s="101"/>
      <c r="H49" s="101"/>
      <c r="I49" s="101"/>
      <c r="J49" s="101"/>
      <c r="K49" s="101"/>
      <c r="L49" s="101"/>
      <c r="M49" s="101"/>
      <c r="N49" s="101"/>
      <c r="R49" s="11" t="s">
        <v>567</v>
      </c>
      <c r="S49" s="11" t="s">
        <v>615</v>
      </c>
    </row>
    <row r="50" spans="4:19" x14ac:dyDescent="0.25">
      <c r="D50" s="101"/>
      <c r="E50" s="101"/>
      <c r="F50" s="101"/>
      <c r="G50" s="101"/>
      <c r="H50" s="101"/>
      <c r="I50" s="101"/>
      <c r="J50" s="101"/>
      <c r="K50" s="101"/>
      <c r="L50" s="101"/>
      <c r="M50" s="101"/>
      <c r="N50" s="101"/>
      <c r="R50" s="11" t="s">
        <v>572</v>
      </c>
      <c r="S50" s="11" t="s">
        <v>192</v>
      </c>
    </row>
    <row r="51" spans="4:19" x14ac:dyDescent="0.25">
      <c r="D51" s="101"/>
      <c r="E51" s="101"/>
      <c r="F51" s="101"/>
      <c r="G51" s="101"/>
      <c r="H51" s="101"/>
      <c r="I51" s="101"/>
      <c r="J51" s="101"/>
      <c r="K51" s="101"/>
      <c r="L51" s="101"/>
      <c r="M51" s="101"/>
      <c r="N51" s="101"/>
      <c r="R51" s="11" t="s">
        <v>588</v>
      </c>
      <c r="S51" s="11" t="s">
        <v>616</v>
      </c>
    </row>
    <row r="52" spans="4:19" x14ac:dyDescent="0.25">
      <c r="D52" s="101"/>
      <c r="E52" s="101"/>
      <c r="F52" s="101"/>
      <c r="G52" s="101"/>
      <c r="H52" s="101"/>
      <c r="I52" s="101"/>
      <c r="J52" s="101"/>
      <c r="K52" s="101"/>
      <c r="L52" s="101"/>
      <c r="M52" s="101"/>
      <c r="N52" s="101"/>
      <c r="R52" s="11"/>
      <c r="S52" s="11"/>
    </row>
    <row r="53" spans="4:19" x14ac:dyDescent="0.25">
      <c r="D53" s="101"/>
      <c r="E53" s="101"/>
      <c r="F53" s="101"/>
      <c r="G53" s="101"/>
      <c r="H53" s="101"/>
      <c r="I53" s="101"/>
      <c r="J53" s="101"/>
      <c r="K53" s="101"/>
      <c r="L53" s="101"/>
      <c r="M53" s="101"/>
      <c r="N53" s="101"/>
      <c r="R53" s="11"/>
      <c r="S53" s="11"/>
    </row>
    <row r="54" spans="4:19" x14ac:dyDescent="0.25">
      <c r="D54" s="101"/>
      <c r="E54" s="101"/>
      <c r="F54" s="101"/>
      <c r="G54" s="101"/>
      <c r="H54" s="101"/>
      <c r="I54" s="101"/>
      <c r="J54" s="101"/>
      <c r="K54" s="101"/>
      <c r="L54" s="101"/>
      <c r="M54" s="101"/>
      <c r="N54" s="101"/>
      <c r="R54" s="11"/>
      <c r="S54" s="92"/>
    </row>
    <row r="55" spans="4:19" x14ac:dyDescent="0.25">
      <c r="D55" s="101"/>
      <c r="E55" s="101"/>
      <c r="F55" s="101"/>
      <c r="G55" s="101"/>
      <c r="H55" s="101"/>
      <c r="I55" s="101"/>
      <c r="J55" s="101"/>
      <c r="K55" s="101"/>
      <c r="L55" s="101"/>
      <c r="M55" s="101"/>
      <c r="N55" s="101"/>
      <c r="R55" s="11"/>
      <c r="S55" s="92"/>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22" sqref="R22"/>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11" t="s">
        <v>95</v>
      </c>
      <c r="S2" s="92" t="s">
        <v>96</v>
      </c>
      <c r="T2" s="57"/>
    </row>
    <row r="3" spans="2:20" ht="13.5" customHeight="1" x14ac:dyDescent="0.25">
      <c r="B3" s="158" t="s">
        <v>33</v>
      </c>
      <c r="C3" s="159"/>
      <c r="D3" s="159"/>
      <c r="E3" s="159"/>
      <c r="F3" s="159"/>
      <c r="G3" s="159"/>
      <c r="H3" s="159"/>
      <c r="I3" s="159"/>
      <c r="J3" s="159"/>
      <c r="K3" s="159"/>
      <c r="L3" s="159"/>
      <c r="M3" s="159"/>
      <c r="N3" s="159"/>
      <c r="O3" s="159"/>
      <c r="P3" s="160"/>
      <c r="R3" s="11" t="s">
        <v>97</v>
      </c>
      <c r="S3" s="92" t="s">
        <v>98</v>
      </c>
      <c r="T3" s="57"/>
    </row>
    <row r="4" spans="2:20" ht="13.5" customHeight="1" x14ac:dyDescent="0.25">
      <c r="B4" s="103"/>
      <c r="C4" s="154" t="s">
        <v>34</v>
      </c>
      <c r="D4" s="154"/>
      <c r="E4" s="154"/>
      <c r="F4" s="154"/>
      <c r="G4" s="154"/>
      <c r="H4" s="154"/>
      <c r="I4" s="154"/>
      <c r="J4" s="154"/>
      <c r="K4" s="154"/>
      <c r="L4" s="154"/>
      <c r="M4" s="154"/>
      <c r="N4" s="154"/>
      <c r="O4" s="154"/>
      <c r="P4" s="155"/>
      <c r="R4" s="11" t="s">
        <v>99</v>
      </c>
      <c r="S4" s="92" t="s">
        <v>100</v>
      </c>
      <c r="T4" s="57"/>
    </row>
    <row r="5" spans="2:20" ht="13.5" customHeight="1" x14ac:dyDescent="0.25">
      <c r="B5" s="103"/>
      <c r="C5" s="154" t="s">
        <v>41</v>
      </c>
      <c r="D5" s="154"/>
      <c r="E5" s="154"/>
      <c r="F5" s="154"/>
      <c r="G5" s="154"/>
      <c r="H5" s="154"/>
      <c r="I5" s="154"/>
      <c r="J5" s="154"/>
      <c r="K5" s="154"/>
      <c r="L5" s="154"/>
      <c r="M5" s="154"/>
      <c r="N5" s="154"/>
      <c r="O5" s="154"/>
      <c r="P5" s="155"/>
      <c r="R5" s="11" t="s">
        <v>91</v>
      </c>
      <c r="S5" s="92" t="s">
        <v>101</v>
      </c>
      <c r="T5" s="57"/>
    </row>
    <row r="6" spans="2:20" ht="13.5" customHeight="1" x14ac:dyDescent="0.25">
      <c r="B6" s="103"/>
      <c r="C6" s="104"/>
      <c r="D6" s="156" t="s">
        <v>73</v>
      </c>
      <c r="E6" s="156"/>
      <c r="F6" s="156"/>
      <c r="G6" s="156"/>
      <c r="H6" s="156"/>
      <c r="I6" s="156"/>
      <c r="J6" s="156"/>
      <c r="K6" s="156"/>
      <c r="L6" s="156"/>
      <c r="M6" s="156"/>
      <c r="N6" s="156"/>
      <c r="O6" s="156"/>
      <c r="P6" s="157"/>
      <c r="R6" s="11" t="s">
        <v>102</v>
      </c>
      <c r="S6" s="92" t="s">
        <v>103</v>
      </c>
      <c r="T6" s="57"/>
    </row>
    <row r="7" spans="2:20" ht="13.5" customHeight="1" x14ac:dyDescent="0.25">
      <c r="B7" s="103"/>
      <c r="C7" s="104"/>
      <c r="D7" s="154" t="s">
        <v>70</v>
      </c>
      <c r="E7" s="156"/>
      <c r="F7" s="156"/>
      <c r="G7" s="156"/>
      <c r="H7" s="156"/>
      <c r="I7" s="156"/>
      <c r="J7" s="156"/>
      <c r="K7" s="156"/>
      <c r="L7" s="156"/>
      <c r="M7" s="156"/>
      <c r="N7" s="156"/>
      <c r="O7" s="156"/>
      <c r="P7" s="157"/>
      <c r="R7" s="11" t="s">
        <v>104</v>
      </c>
      <c r="S7" s="92" t="s">
        <v>105</v>
      </c>
      <c r="T7" s="57"/>
    </row>
    <row r="8" spans="2:20" ht="13.5" customHeight="1" x14ac:dyDescent="0.25">
      <c r="B8" s="103"/>
      <c r="C8" s="104"/>
      <c r="D8" s="154" t="s">
        <v>71</v>
      </c>
      <c r="E8" s="156"/>
      <c r="F8" s="156"/>
      <c r="G8" s="156"/>
      <c r="H8" s="156"/>
      <c r="I8" s="156"/>
      <c r="J8" s="156"/>
      <c r="K8" s="156"/>
      <c r="L8" s="156"/>
      <c r="M8" s="156"/>
      <c r="N8" s="156"/>
      <c r="O8" s="156"/>
      <c r="P8" s="157"/>
      <c r="R8" s="11" t="s">
        <v>106</v>
      </c>
      <c r="S8" s="92" t="s">
        <v>107</v>
      </c>
      <c r="T8" s="92"/>
    </row>
    <row r="9" spans="2:20" ht="13.5" customHeight="1" x14ac:dyDescent="0.25">
      <c r="B9" s="103"/>
      <c r="C9" s="104"/>
      <c r="D9" s="154" t="s">
        <v>72</v>
      </c>
      <c r="E9" s="156"/>
      <c r="F9" s="156"/>
      <c r="G9" s="156"/>
      <c r="H9" s="156"/>
      <c r="I9" s="156"/>
      <c r="J9" s="156"/>
      <c r="K9" s="156"/>
      <c r="L9" s="156"/>
      <c r="M9" s="156"/>
      <c r="N9" s="156"/>
      <c r="O9" s="156"/>
      <c r="P9" s="157"/>
      <c r="R9" s="60" t="s">
        <v>92</v>
      </c>
      <c r="S9" s="92" t="s">
        <v>108</v>
      </c>
      <c r="T9" s="57"/>
    </row>
    <row r="10" spans="2:20" ht="13.5" customHeight="1" x14ac:dyDescent="0.25">
      <c r="B10" s="103"/>
      <c r="C10" s="104"/>
      <c r="D10" s="154" t="s">
        <v>40</v>
      </c>
      <c r="E10" s="156"/>
      <c r="F10" s="156"/>
      <c r="G10" s="156"/>
      <c r="H10" s="156"/>
      <c r="I10" s="156"/>
      <c r="J10" s="156"/>
      <c r="K10" s="156"/>
      <c r="L10" s="156"/>
      <c r="M10" s="156"/>
      <c r="N10" s="156"/>
      <c r="O10" s="156"/>
      <c r="P10" s="157"/>
      <c r="R10" s="11" t="s">
        <v>94</v>
      </c>
      <c r="S10" s="92" t="s">
        <v>109</v>
      </c>
      <c r="T10" s="57"/>
    </row>
    <row r="11" spans="2:20" ht="13.5" customHeight="1" x14ac:dyDescent="0.25">
      <c r="B11" s="103"/>
      <c r="C11" s="154" t="s">
        <v>35</v>
      </c>
      <c r="D11" s="154"/>
      <c r="E11" s="154"/>
      <c r="F11" s="154"/>
      <c r="G11" s="154"/>
      <c r="H11" s="154"/>
      <c r="I11" s="154"/>
      <c r="J11" s="154"/>
      <c r="K11" s="154"/>
      <c r="L11" s="154"/>
      <c r="M11" s="154"/>
      <c r="N11" s="154"/>
      <c r="O11" s="154"/>
      <c r="P11" s="155"/>
      <c r="R11" s="11" t="s">
        <v>93</v>
      </c>
      <c r="S11" s="92" t="s">
        <v>110</v>
      </c>
      <c r="T11" s="57"/>
    </row>
    <row r="12" spans="2:20" ht="13.5" customHeight="1" x14ac:dyDescent="0.25">
      <c r="B12" s="103"/>
      <c r="C12" s="154" t="s">
        <v>36</v>
      </c>
      <c r="D12" s="154"/>
      <c r="E12" s="154"/>
      <c r="F12" s="154"/>
      <c r="G12" s="154"/>
      <c r="H12" s="154"/>
      <c r="I12" s="154"/>
      <c r="J12" s="154"/>
      <c r="K12" s="154"/>
      <c r="L12" s="154"/>
      <c r="M12" s="154"/>
      <c r="N12" s="154"/>
      <c r="O12" s="154"/>
      <c r="P12" s="155"/>
      <c r="R12" s="60" t="s">
        <v>111</v>
      </c>
      <c r="S12" s="92" t="s">
        <v>112</v>
      </c>
      <c r="T12" s="57"/>
    </row>
    <row r="13" spans="2:20" ht="13.5" customHeight="1" x14ac:dyDescent="0.25">
      <c r="B13" s="103"/>
      <c r="C13" s="104"/>
      <c r="D13" s="104"/>
      <c r="E13" s="104"/>
      <c r="F13" s="104"/>
      <c r="G13" s="104"/>
      <c r="H13" s="104"/>
      <c r="I13" s="104"/>
      <c r="J13" s="104"/>
      <c r="K13" s="104"/>
      <c r="L13" s="104"/>
      <c r="M13" s="104"/>
      <c r="N13" s="104"/>
      <c r="O13" s="104"/>
      <c r="P13" s="105"/>
      <c r="R13" s="60" t="s">
        <v>368</v>
      </c>
      <c r="S13" s="92" t="s">
        <v>113</v>
      </c>
      <c r="T13" s="57"/>
    </row>
    <row r="14" spans="2:20" ht="13.5" customHeight="1" x14ac:dyDescent="0.25">
      <c r="B14" s="158" t="s">
        <v>37</v>
      </c>
      <c r="C14" s="159"/>
      <c r="D14" s="159"/>
      <c r="E14" s="159"/>
      <c r="F14" s="159"/>
      <c r="G14" s="159"/>
      <c r="H14" s="159"/>
      <c r="I14" s="159"/>
      <c r="J14" s="159"/>
      <c r="K14" s="159"/>
      <c r="L14" s="159"/>
      <c r="M14" s="159"/>
      <c r="N14" s="159"/>
      <c r="O14" s="159"/>
      <c r="P14" s="160"/>
      <c r="R14" s="11" t="s">
        <v>114</v>
      </c>
      <c r="S14" s="92" t="s">
        <v>115</v>
      </c>
      <c r="T14" s="57"/>
    </row>
    <row r="15" spans="2:20" ht="13.5" customHeight="1" x14ac:dyDescent="0.25">
      <c r="B15" s="103"/>
      <c r="C15" s="154" t="s">
        <v>38</v>
      </c>
      <c r="D15" s="154"/>
      <c r="E15" s="154"/>
      <c r="F15" s="154"/>
      <c r="G15" s="154"/>
      <c r="H15" s="154"/>
      <c r="I15" s="154"/>
      <c r="J15" s="154"/>
      <c r="K15" s="154"/>
      <c r="L15" s="154"/>
      <c r="M15" s="154"/>
      <c r="N15" s="154"/>
      <c r="O15" s="154"/>
      <c r="P15" s="155"/>
      <c r="R15" s="11" t="s">
        <v>618</v>
      </c>
      <c r="S15" s="92" t="s">
        <v>100</v>
      </c>
      <c r="T15" s="57"/>
    </row>
    <row r="16" spans="2:20" ht="13.5" customHeight="1" x14ac:dyDescent="0.25">
      <c r="B16" s="103"/>
      <c r="C16" s="106"/>
      <c r="D16" s="156" t="s">
        <v>74</v>
      </c>
      <c r="E16" s="156"/>
      <c r="F16" s="156"/>
      <c r="G16" s="156"/>
      <c r="H16" s="156"/>
      <c r="I16" s="156"/>
      <c r="J16" s="156"/>
      <c r="K16" s="156"/>
      <c r="L16" s="156"/>
      <c r="M16" s="156"/>
      <c r="N16" s="156"/>
      <c r="O16" s="156"/>
      <c r="P16" s="157"/>
      <c r="R16" s="11" t="s">
        <v>622</v>
      </c>
      <c r="S16" s="92" t="s">
        <v>623</v>
      </c>
      <c r="T16" s="92"/>
    </row>
    <row r="17" spans="2:20" ht="13.5" customHeight="1" x14ac:dyDescent="0.25">
      <c r="B17" s="103"/>
      <c r="C17" s="106"/>
      <c r="D17" s="107" t="s">
        <v>47</v>
      </c>
      <c r="E17" s="107"/>
      <c r="F17" s="107"/>
      <c r="G17" s="107"/>
      <c r="H17" s="107"/>
      <c r="I17" s="107"/>
      <c r="J17" s="107"/>
      <c r="K17" s="107"/>
      <c r="L17" s="107"/>
      <c r="M17" s="107"/>
      <c r="N17" s="107"/>
      <c r="O17" s="107"/>
      <c r="P17" s="108"/>
      <c r="R17" s="60"/>
      <c r="S17" s="92"/>
      <c r="T17" s="57"/>
    </row>
    <row r="18" spans="2:20" ht="13.5" customHeight="1" x14ac:dyDescent="0.25">
      <c r="B18" s="103"/>
      <c r="C18" s="104"/>
      <c r="D18" s="156" t="s">
        <v>48</v>
      </c>
      <c r="E18" s="156"/>
      <c r="F18" s="156"/>
      <c r="G18" s="156"/>
      <c r="H18" s="156"/>
      <c r="I18" s="156"/>
      <c r="J18" s="156"/>
      <c r="K18" s="156"/>
      <c r="L18" s="156"/>
      <c r="M18" s="156"/>
      <c r="N18" s="156"/>
      <c r="O18" s="156"/>
      <c r="P18" s="157"/>
      <c r="R18" s="60"/>
      <c r="S18" s="92"/>
      <c r="T18" s="92"/>
    </row>
    <row r="19" spans="2:20" ht="13.5" customHeight="1" x14ac:dyDescent="0.25">
      <c r="B19" s="103"/>
      <c r="C19" s="104"/>
      <c r="D19" s="156" t="s">
        <v>49</v>
      </c>
      <c r="E19" s="156"/>
      <c r="F19" s="156"/>
      <c r="G19" s="156"/>
      <c r="H19" s="156"/>
      <c r="I19" s="156"/>
      <c r="J19" s="156"/>
      <c r="K19" s="156"/>
      <c r="L19" s="156"/>
      <c r="M19" s="156"/>
      <c r="N19" s="156"/>
      <c r="O19" s="156"/>
      <c r="P19" s="157"/>
      <c r="R19" s="60"/>
      <c r="S19" s="92"/>
      <c r="T19" s="92"/>
    </row>
    <row r="20" spans="2:20" x14ac:dyDescent="0.25">
      <c r="B20" s="103"/>
      <c r="C20" s="104"/>
      <c r="D20" s="156" t="s">
        <v>75</v>
      </c>
      <c r="E20" s="156"/>
      <c r="F20" s="156"/>
      <c r="G20" s="156"/>
      <c r="H20" s="156"/>
      <c r="I20" s="156"/>
      <c r="J20" s="156"/>
      <c r="K20" s="156"/>
      <c r="L20" s="156"/>
      <c r="M20" s="156"/>
      <c r="N20" s="156"/>
      <c r="O20" s="156"/>
      <c r="P20" s="157"/>
      <c r="R20" s="60"/>
      <c r="S20" s="92"/>
      <c r="T20" s="92"/>
    </row>
    <row r="21" spans="2:20" x14ac:dyDescent="0.25">
      <c r="B21" s="103"/>
      <c r="C21" s="104"/>
      <c r="D21" s="156" t="s">
        <v>76</v>
      </c>
      <c r="E21" s="156"/>
      <c r="F21" s="156"/>
      <c r="G21" s="156"/>
      <c r="H21" s="156"/>
      <c r="I21" s="156"/>
      <c r="J21" s="156"/>
      <c r="K21" s="156"/>
      <c r="L21" s="156"/>
      <c r="M21" s="156"/>
      <c r="N21" s="156"/>
      <c r="O21" s="156"/>
      <c r="P21" s="157"/>
      <c r="R21" s="60"/>
      <c r="S21" s="92"/>
      <c r="T21" s="92"/>
    </row>
    <row r="22" spans="2:20" x14ac:dyDescent="0.25">
      <c r="B22" s="103"/>
      <c r="C22" s="104"/>
      <c r="D22" s="156" t="s">
        <v>77</v>
      </c>
      <c r="E22" s="156"/>
      <c r="F22" s="156"/>
      <c r="G22" s="156"/>
      <c r="H22" s="156"/>
      <c r="I22" s="156"/>
      <c r="J22" s="156"/>
      <c r="K22" s="156"/>
      <c r="L22" s="156"/>
      <c r="M22" s="156"/>
      <c r="N22" s="156"/>
      <c r="O22" s="156"/>
      <c r="P22" s="157"/>
      <c r="R22" s="60"/>
      <c r="S22" s="92"/>
      <c r="T22" s="92"/>
    </row>
    <row r="23" spans="2:20" x14ac:dyDescent="0.25">
      <c r="B23" s="103"/>
      <c r="C23" s="104"/>
      <c r="D23" s="156" t="s">
        <v>53</v>
      </c>
      <c r="E23" s="156"/>
      <c r="F23" s="156"/>
      <c r="G23" s="156"/>
      <c r="H23" s="156"/>
      <c r="I23" s="156"/>
      <c r="J23" s="156"/>
      <c r="K23" s="156"/>
      <c r="L23" s="156"/>
      <c r="M23" s="156"/>
      <c r="N23" s="156"/>
      <c r="O23" s="156"/>
      <c r="P23" s="157"/>
      <c r="R23" s="60"/>
      <c r="S23" s="92"/>
      <c r="T23" s="92"/>
    </row>
    <row r="24" spans="2:20" x14ac:dyDescent="0.25">
      <c r="B24" s="103"/>
      <c r="C24" s="104"/>
      <c r="D24" s="156" t="s">
        <v>54</v>
      </c>
      <c r="E24" s="156"/>
      <c r="F24" s="156"/>
      <c r="G24" s="156"/>
      <c r="H24" s="156"/>
      <c r="I24" s="156"/>
      <c r="J24" s="156"/>
      <c r="K24" s="156"/>
      <c r="L24" s="156"/>
      <c r="M24" s="156"/>
      <c r="N24" s="156"/>
      <c r="O24" s="156"/>
      <c r="P24" s="157"/>
      <c r="R24" s="60"/>
      <c r="S24" s="92"/>
      <c r="T24" s="92"/>
    </row>
    <row r="25" spans="2:20" x14ac:dyDescent="0.25">
      <c r="B25" s="103"/>
      <c r="C25" s="104"/>
      <c r="D25" s="156" t="s">
        <v>78</v>
      </c>
      <c r="E25" s="156"/>
      <c r="F25" s="156"/>
      <c r="G25" s="156"/>
      <c r="H25" s="156"/>
      <c r="I25" s="156"/>
      <c r="J25" s="156"/>
      <c r="K25" s="156"/>
      <c r="L25" s="156"/>
      <c r="M25" s="156"/>
      <c r="N25" s="156"/>
      <c r="O25" s="156"/>
      <c r="P25" s="157"/>
      <c r="R25" s="60"/>
      <c r="S25" s="92"/>
      <c r="T25" s="92"/>
    </row>
    <row r="26" spans="2:20" x14ac:dyDescent="0.25">
      <c r="B26" s="103"/>
      <c r="C26" s="104"/>
      <c r="D26" s="156" t="s">
        <v>79</v>
      </c>
      <c r="E26" s="156"/>
      <c r="F26" s="156"/>
      <c r="G26" s="156"/>
      <c r="H26" s="156"/>
      <c r="I26" s="156"/>
      <c r="J26" s="156"/>
      <c r="K26" s="156"/>
      <c r="L26" s="156"/>
      <c r="M26" s="156"/>
      <c r="N26" s="156"/>
      <c r="O26" s="156"/>
      <c r="P26" s="157"/>
      <c r="R26" s="60"/>
      <c r="S26" s="92"/>
      <c r="T26" s="92"/>
    </row>
    <row r="27" spans="2:20" x14ac:dyDescent="0.25">
      <c r="B27" s="103"/>
      <c r="C27" s="104"/>
      <c r="D27" s="156" t="s">
        <v>80</v>
      </c>
      <c r="E27" s="156"/>
      <c r="F27" s="156"/>
      <c r="G27" s="156"/>
      <c r="H27" s="156"/>
      <c r="I27" s="156"/>
      <c r="J27" s="156"/>
      <c r="K27" s="156"/>
      <c r="L27" s="156"/>
      <c r="M27" s="156"/>
      <c r="N27" s="156"/>
      <c r="O27" s="156"/>
      <c r="P27" s="157"/>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4" t="s">
        <v>39</v>
      </c>
      <c r="D29" s="154"/>
      <c r="E29" s="154"/>
      <c r="F29" s="154"/>
      <c r="G29" s="154"/>
      <c r="H29" s="154"/>
      <c r="I29" s="154"/>
      <c r="J29" s="154"/>
      <c r="K29" s="154"/>
      <c r="L29" s="154"/>
      <c r="M29" s="154"/>
      <c r="N29" s="154"/>
      <c r="O29" s="154"/>
      <c r="P29" s="155"/>
      <c r="R29" s="60"/>
      <c r="S29" s="92"/>
      <c r="T29" s="92"/>
    </row>
    <row r="30" spans="2:20" x14ac:dyDescent="0.25">
      <c r="B30" s="103"/>
      <c r="C30" s="104"/>
      <c r="D30" s="156" t="s">
        <v>81</v>
      </c>
      <c r="E30" s="156"/>
      <c r="F30" s="156"/>
      <c r="G30" s="156"/>
      <c r="H30" s="156"/>
      <c r="I30" s="156"/>
      <c r="J30" s="156"/>
      <c r="K30" s="156"/>
      <c r="L30" s="156"/>
      <c r="M30" s="156"/>
      <c r="N30" s="156"/>
      <c r="O30" s="156"/>
      <c r="P30" s="157"/>
      <c r="R30" s="60"/>
      <c r="S30" s="92"/>
      <c r="T30" s="92"/>
    </row>
    <row r="31" spans="2:20" x14ac:dyDescent="0.25">
      <c r="B31" s="103"/>
      <c r="C31" s="104"/>
      <c r="D31" s="156" t="s">
        <v>82</v>
      </c>
      <c r="E31" s="156"/>
      <c r="F31" s="156"/>
      <c r="G31" s="156"/>
      <c r="H31" s="156"/>
      <c r="I31" s="156"/>
      <c r="J31" s="156"/>
      <c r="K31" s="156"/>
      <c r="L31" s="156"/>
      <c r="M31" s="156"/>
      <c r="N31" s="156"/>
      <c r="O31" s="156"/>
      <c r="P31" s="157"/>
      <c r="R31" s="60"/>
      <c r="S31" s="92"/>
      <c r="T31" s="92"/>
    </row>
    <row r="32" spans="2:20" x14ac:dyDescent="0.25">
      <c r="B32" s="103"/>
      <c r="C32" s="104"/>
      <c r="D32" s="156" t="s">
        <v>57</v>
      </c>
      <c r="E32" s="156"/>
      <c r="F32" s="156"/>
      <c r="G32" s="156"/>
      <c r="H32" s="156"/>
      <c r="I32" s="156"/>
      <c r="J32" s="156"/>
      <c r="K32" s="156"/>
      <c r="L32" s="156"/>
      <c r="M32" s="156"/>
      <c r="N32" s="156"/>
      <c r="O32" s="156"/>
      <c r="P32" s="157"/>
      <c r="R32" s="60"/>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2017-03-04T03:03:58Z</dcterms:modified>
</cp:coreProperties>
</file>