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00" windowHeight="8820" tabRatio="756"/>
  </bookViews>
  <sheets>
    <sheet name="TH-MV" sheetId="15" r:id="rId1"/>
    <sheet name="TH - BR" sheetId="16" r:id="rId2"/>
    <sheet name="Huong dan BR" sheetId="2" r:id="rId3"/>
    <sheet name="Huong dan MV" sheetId="4" r:id="rId4"/>
  </sheets>
  <definedNames>
    <definedName name="_xlnm._FilterDatabase" localSheetId="1" hidden="1">'TH - BR'!$A$22:$O$48</definedName>
    <definedName name="_xlnm._FilterDatabase" localSheetId="0" hidden="1">'TH-MV'!$A$16:$Q$50</definedName>
    <definedName name="DSBR">'Huong dan BR'!$R$2:$S$66</definedName>
    <definedName name="DSMV">'Huong dan MV'!$R$2:$T$50</definedName>
    <definedName name="_xlnm.Print_Area" localSheetId="1">'TH - BR'!$B$1:$L$60</definedName>
    <definedName name="_xlnm.Print_Area" localSheetId="0">'TH-MV'!$B$1:$M$66</definedName>
    <definedName name="_xlnm.Print_Titles" localSheetId="1">'TH - BR'!$12:$15</definedName>
    <definedName name="_xlnm.Print_Titles" localSheetId="0">'TH-MV'!$12:$15</definedName>
  </definedNames>
  <calcPr calcId="144525" concurrentCalc="0"/>
</workbook>
</file>

<file path=xl/calcChain.xml><?xml version="1.0" encoding="utf-8"?>
<calcChain xmlns="http://schemas.openxmlformats.org/spreadsheetml/2006/main">
  <c r="N14" i="15" l="1"/>
  <c r="J63" i="15"/>
  <c r="B24" i="16"/>
  <c r="B25" i="16"/>
  <c r="B26" i="16"/>
  <c r="B27" i="16"/>
  <c r="B28" i="16"/>
  <c r="B29" i="16"/>
  <c r="B30" i="16"/>
  <c r="B31" i="16"/>
  <c r="B32" i="16"/>
  <c r="B33" i="16"/>
  <c r="B34" i="16"/>
  <c r="B35" i="16"/>
  <c r="B36" i="16"/>
  <c r="B37" i="16"/>
  <c r="B38" i="16"/>
  <c r="B39" i="16"/>
  <c r="B40" i="16"/>
  <c r="B41" i="16"/>
  <c r="B42" i="16"/>
  <c r="B43" i="16"/>
  <c r="B44" i="16"/>
  <c r="B45" i="16"/>
  <c r="B46" i="16"/>
  <c r="B47" i="16"/>
  <c r="B48" i="16"/>
  <c r="B23" i="16"/>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17" i="15"/>
  <c r="M14" i="16"/>
  <c r="I57" i="16"/>
  <c r="B7" i="15"/>
  <c r="B7" i="16"/>
  <c r="L51" i="15"/>
  <c r="H62" i="15"/>
  <c r="J51" i="15"/>
  <c r="H61" i="15"/>
  <c r="K49" i="16"/>
  <c r="H54" i="16"/>
  <c r="J49" i="16"/>
  <c r="H53" i="16"/>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25" i="16"/>
  <c r="H26" i="16"/>
  <c r="H27" i="16"/>
  <c r="H28" i="16"/>
  <c r="H29" i="16"/>
  <c r="H30" i="16"/>
  <c r="H31" i="16"/>
  <c r="H32" i="16"/>
  <c r="H33" i="16"/>
  <c r="H34" i="16"/>
  <c r="H35" i="16"/>
  <c r="H36" i="16"/>
  <c r="H37" i="16"/>
  <c r="H38" i="16"/>
  <c r="H39" i="16"/>
  <c r="H40" i="16"/>
  <c r="H41" i="16"/>
  <c r="H42" i="16"/>
  <c r="H43" i="16"/>
  <c r="H44" i="16"/>
  <c r="H45" i="16"/>
  <c r="H46" i="16"/>
  <c r="H47" i="16"/>
  <c r="H19" i="15"/>
  <c r="H18" i="15"/>
  <c r="D18" i="15"/>
  <c r="H24" i="16"/>
  <c r="H23" i="16"/>
  <c r="D17" i="15"/>
  <c r="H17" i="15"/>
</calcChain>
</file>

<file path=xl/comments1.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 ref="H12" authorId="0">
      <text>
        <r>
          <rPr>
            <sz val="8"/>
            <color indexed="81"/>
            <rFont val="Tahoma"/>
            <family val="2"/>
          </rPr>
          <t>Mã sô thuế theo hóa đơn mua hàng</t>
        </r>
      </text>
    </comment>
    <comment ref="I12" authorId="0">
      <text>
        <r>
          <rPr>
            <sz val="8"/>
            <color indexed="81"/>
            <rFont val="Tahoma"/>
            <family val="2"/>
          </rPr>
          <t>Tên loại mặt hàng</t>
        </r>
      </text>
    </comment>
    <comment ref="K12" authorId="0">
      <text>
        <r>
          <rPr>
            <sz val="8"/>
            <color indexed="81"/>
            <rFont val="Tahoma"/>
            <family val="2"/>
          </rPr>
          <t>Thuế suất thuế GTGT định dạng là text. Nếu thuế suất 10% nhập là 10, 5% nhập là 5</t>
        </r>
      </text>
    </comment>
    <comment ref="D14" authorId="0">
      <text>
        <r>
          <rPr>
            <sz val="8"/>
            <color indexed="81"/>
            <rFont val="Tahoma"/>
            <family val="2"/>
          </rPr>
          <t>Nhập ký hiệu hóa đơn</t>
        </r>
      </text>
    </comment>
    <comment ref="E14" authorId="0">
      <text>
        <r>
          <rPr>
            <sz val="8"/>
            <color indexed="81"/>
            <rFont val="Tahoma"/>
            <family val="2"/>
          </rPr>
          <t>Nhập số hóa đơn</t>
        </r>
      </text>
    </comment>
    <comment ref="F14" authorId="0">
      <text>
        <r>
          <rPr>
            <sz val="8"/>
            <color indexed="81"/>
            <rFont val="Tahoma"/>
            <family val="2"/>
          </rPr>
          <t>Nhập ngày tháng năm phát hành hóa đơn theo đúng định dạng sau DD/MM/YYYY</t>
        </r>
      </text>
    </comment>
  </commentList>
</comments>
</file>

<file path=xl/comments2.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 ref="D14" authorId="0">
      <text>
        <r>
          <rPr>
            <sz val="8"/>
            <color indexed="81"/>
            <rFont val="Tahoma"/>
            <family val="2"/>
          </rPr>
          <t>Nhập ký hiệu hóa đơn theo đúng các hóa đơn, chứng từ bán ra</t>
        </r>
      </text>
    </comment>
    <comment ref="E14" authorId="0">
      <text>
        <r>
          <rPr>
            <sz val="8"/>
            <color indexed="81"/>
            <rFont val="Tahoma"/>
            <family val="2"/>
          </rPr>
          <t>Nhập số hóa đơn theo đúng các hóa đơn, chứng từ bán ra.</t>
        </r>
      </text>
    </comment>
    <comment ref="F14" authorId="0">
      <text>
        <r>
          <rPr>
            <sz val="8"/>
            <color indexed="81"/>
            <rFont val="Tahoma"/>
            <family val="2"/>
          </rPr>
          <t>Nhập ngày tháng năm theo các hóa đơn chứng từ bán hàng, và nhập theo định dạng DD/MM/YYYY</t>
        </r>
      </text>
    </comment>
  </commentList>
</comments>
</file>

<file path=xl/sharedStrings.xml><?xml version="1.0" encoding="utf-8"?>
<sst xmlns="http://schemas.openxmlformats.org/spreadsheetml/2006/main" count="427" uniqueCount="209">
  <si>
    <t>(Kèm theo tờ khai thuế GTGT theo mẫu số 01/GTGT)</t>
  </si>
  <si>
    <t>Đơn vị tiền: đồng Việt Nam</t>
  </si>
  <si>
    <t>STT</t>
  </si>
  <si>
    <t>Tên người mua</t>
  </si>
  <si>
    <t>Mặt hàng</t>
  </si>
  <si>
    <t>Thuế GTGT</t>
  </si>
  <si>
    <t>Ghi chú</t>
  </si>
  <si>
    <t>Ký hiệu hoá đơn</t>
  </si>
  <si>
    <t>Số hoá đơn</t>
  </si>
  <si>
    <t>Ngày, tháng, năm phát hành</t>
  </si>
  <si>
    <t>1. Hàng hoá, dịch vụ không chịu thuế GTGT:</t>
  </si>
  <si>
    <t>Tổng</t>
  </si>
  <si>
    <t>2. Hàng hoá, dịch vụ chịu thuế suất thuế GTGT 0%:</t>
  </si>
  <si>
    <t>3. Hàng hoá, dịch vụ chịu thuế suất thuế GTGT 5%:</t>
  </si>
  <si>
    <t>4. Hàng hoá, dịch vụ chịu thuế suất thuế GTGT 10%:</t>
  </si>
  <si>
    <t>NGƯỜI NỘP THUẾ hoặc</t>
  </si>
  <si>
    <t>ĐẠI DIỆN HỢP PHÁP CỦA NGƯỜI NỘP THUẾ</t>
  </si>
  <si>
    <t xml:space="preserve"> Ký tên, đóng dấu (ghi rõ họ tên và chức vụ)</t>
  </si>
  <si>
    <t>BẢNG KÊ HOÁ ĐƠN, CHỨNG TỪ HÀNG HOÁ, DỊCH VỤ BÁN RA</t>
  </si>
  <si>
    <t>[1]</t>
  </si>
  <si>
    <t>[2]</t>
  </si>
  <si>
    <t>[3]</t>
  </si>
  <si>
    <t>[4]</t>
  </si>
  <si>
    <t>[5]</t>
  </si>
  <si>
    <t>[6]</t>
  </si>
  <si>
    <t>[7]</t>
  </si>
  <si>
    <t>[8]</t>
  </si>
  <si>
    <t>[9]</t>
  </si>
  <si>
    <t>[10]</t>
  </si>
  <si>
    <t>Mã số thuế người mua</t>
  </si>
  <si>
    <t>Doanh số bán chưa có thuế</t>
  </si>
  <si>
    <t>Bangkebanra.xls</t>
  </si>
  <si>
    <t>HƯỚNG DẪN LÀM FILE DỮ LIỆU TEMPLATE CHUẨN</t>
  </si>
  <si>
    <t>I. Các chú ý khi tạo File Template</t>
  </si>
  <si>
    <t>1. Không được thay đổi thứ tự các cột trong file Template</t>
  </si>
  <si>
    <t>3. Ứng dụng HTKK sẽ nhận dạng ra dữ liệu của bảng kê tại Cell có vị trí Cột (C), Dòng (18)</t>
  </si>
  <si>
    <t>4. Sau khi có dữ liệu đầy đủ trong file Template, người sử dụng thiết lập đúng Font để dữ liệu hiển thị được đúng tiếng việt trước khi thực hiện việc Import.</t>
  </si>
  <si>
    <t>II. Các kiểm tra để biết dữ liệu file Template là đúng.</t>
  </si>
  <si>
    <t>1. Thứ tự các cột đúng như sau</t>
  </si>
  <si>
    <t>2. Định dạng chuẩn cho các cột</t>
  </si>
  <si>
    <t>5. Hàng hóa, dịch vụ không phải tổng hợp trên tờ khai 01/GTGT:</t>
  </si>
  <si>
    <t>2. Các mục trong file Template phải đủ 5 mục, mục nào không có dữ liệu phải để một dòng trắng liền sau đó. Các mục bao gồm</t>
  </si>
  <si>
    <t>- STT [1] - Dữ liệu bắt buộc phải nhập</t>
  </si>
  <si>
    <t>Ký hiệu mẫu hóa đơn</t>
  </si>
  <si>
    <t>[11]</t>
  </si>
  <si>
    <t>- Cột F (Số hóa đơn) chỉ được nhập tối đa là 7 ký tự</t>
  </si>
  <si>
    <t>1. Hàng hóa, dịch vụ không chịu thuế giá trị gia tăng (GTGT):</t>
  </si>
  <si>
    <t>- Ký hiệu mẫu hóa đơn [2] - Tương ứng với cột (C) trên file Excel</t>
  </si>
  <si>
    <t>- Ký hiệu hóa đơn [3] - Tương ứng với Cột (D) trên file Excel</t>
  </si>
  <si>
    <t>- Số hóa đơn [4] - Tương ứng với cột (E) trên file Excel</t>
  </si>
  <si>
    <t>- Ngày tháng năm phát hành 5] - Tương ứng với cột (F) trên file Excel</t>
  </si>
  <si>
    <t>- Tên người mua [6] - Tương ứng với cột (G) trên file Excel</t>
  </si>
  <si>
    <t>- Mã số thuế người mua [7] - Tương ứng với cột (H) trên file Excel</t>
  </si>
  <si>
    <t>- Mặt hàng [8] - Tương ứng với cột (I) trên file Excel</t>
  </si>
  <si>
    <t>- Doanh số mua chưa có thuế [9] - Tương ứng với cột (J) trên file Excel</t>
  </si>
  <si>
    <t>- Thuế GTGT [10] - Tương ứng với cột (K) trên file Excel</t>
  </si>
  <si>
    <t>- Ghi chú [11] - Tương ứng với cột (L) trên file Excel</t>
  </si>
  <si>
    <t>- Cột F (Ngày tháng năm phát hành) định dạng theo kiểu Date: DD/MM/YYYY</t>
  </si>
  <si>
    <t>- Cột H (Mã số thuế) chỉ được nhập tối đa 14 ký tự. 10 ký tự đầu là MST, 3 ký tự cuối cùng số thứ tự của chi nhánh (Nếu có), ký tự 11 là dấu - hoặc dấu trắng để ngăn cách</t>
  </si>
  <si>
    <t>- Các cột J (Doanh số bán chưa có thuế), K (Thuế GTGT) phải là kiểu Số</t>
  </si>
  <si>
    <t>- Các cột C,D, E, L: phải là kiểuText</t>
  </si>
  <si>
    <t>- Cột G (Tên người mua), I (Mặt hàng) chỉ được nhập tối đa 100 ký tự</t>
  </si>
  <si>
    <t>BẢNG KÊ HOÁ ĐƠN, CHỨNG TỪ HÀNG HOÁ, DỊCH VỤ MUA VÀO</t>
  </si>
  <si>
    <t>Bangkemuavao.xls</t>
  </si>
  <si>
    <t>Tên người bán</t>
  </si>
  <si>
    <t>Mã số thuế người bán</t>
  </si>
  <si>
    <t>Doanh số mua chưa có thuế</t>
  </si>
  <si>
    <t>Thuế suất</t>
  </si>
  <si>
    <t>[12]</t>
  </si>
  <si>
    <t xml:space="preserve">1. Hàng hoá, dịch vụ dùng riêng cho SXKD chịu thuế GTGT và sử dụng cho các hoạt động cung cấp hàng hoá, dịch vụ không kê khai, nộp thuế GTGT đủ điều kiện khấu trừ thuế: </t>
  </si>
  <si>
    <t>2. Hàng hoá, dịch vụ không đủ điều kiện khấu trừ:</t>
  </si>
  <si>
    <t>3. Hàng hoá, dịch vụ dùng chung cho SXKD chịu thuế và không chịu thuế đủ điều kiện khấu trừ thuế:</t>
  </si>
  <si>
    <t>4. Hàng hóa, dịch vụ dùng cho dự án đầu tư đủ điều kiện được khấu trừ thuế:</t>
  </si>
  <si>
    <t>1. Hàng hoá, dịch vụ dùng riêng cho SXKD chịu thuế GTGT đủ điều kiện khấu trừ thuế:</t>
  </si>
  <si>
    <t>- Cột STT [1] - Dữ liệu bắt buộc nhập</t>
  </si>
  <si>
    <t>- Ngày tháng năm phát hành [5] - Tương ứng với cột (F) trên file Excel</t>
  </si>
  <si>
    <t>- Tên người bán [6] - Tương ứng với cột (G) trên file Excel</t>
  </si>
  <si>
    <t>- Mã số thuế người bán [7] - Tương ứng với cột (H) trên file Excel</t>
  </si>
  <si>
    <t>- Thuế suất [10] - Tương ứng với cột (K) trên file Excel</t>
  </si>
  <si>
    <t>- Thuế GTGT [11] - Tương ứng với cột (L) trên file Excel</t>
  </si>
  <si>
    <t>- Ghi chú [12] - Tương ứng với cột (M) trên file Excel</t>
  </si>
  <si>
    <t>- Các cột C,D, E, H, M: phải là kiểuText</t>
  </si>
  <si>
    <t>- Cột E (Số hóa đơn) chỉ được nhập tối đa là 7 ký tự</t>
  </si>
  <si>
    <t>- Các cột J (Doanh số bán chưa có thuế),L (Thuế GTGT) phải là kiểu Số</t>
  </si>
  <si>
    <t>- Cột K ( Thuế suất) là phải kiểu text</t>
  </si>
  <si>
    <t>01GTKT3/001</t>
  </si>
  <si>
    <t>KN/12P</t>
  </si>
  <si>
    <t>Chi phí tiếp khách</t>
  </si>
  <si>
    <t>Cước vận chuyển</t>
  </si>
  <si>
    <t>0000202</t>
  </si>
  <si>
    <t>0002245</t>
  </si>
  <si>
    <t>Giấy tấm</t>
  </si>
  <si>
    <t>2206259;2206605</t>
  </si>
  <si>
    <t>2298848;2299165</t>
  </si>
  <si>
    <t>1509145</t>
  </si>
  <si>
    <t>2608445;2608107</t>
  </si>
  <si>
    <t>0003907</t>
  </si>
  <si>
    <t>3646547;3646884</t>
  </si>
  <si>
    <t>0002586</t>
  </si>
  <si>
    <t>0004174</t>
  </si>
  <si>
    <t>0001586</t>
  </si>
  <si>
    <t>0001791</t>
  </si>
  <si>
    <t>0009812</t>
  </si>
  <si>
    <t>0029543</t>
  </si>
  <si>
    <t>0000302</t>
  </si>
  <si>
    <t>5121410;5121727</t>
  </si>
  <si>
    <t>0002841</t>
  </si>
  <si>
    <t>0002616</t>
  </si>
  <si>
    <t>0937257</t>
  </si>
  <si>
    <t>0020123</t>
  </si>
  <si>
    <t>0003824</t>
  </si>
  <si>
    <t>0005866</t>
  </si>
  <si>
    <t>0006056</t>
  </si>
  <si>
    <t>Vật dụng phòng khách</t>
  </si>
  <si>
    <t>Phí cấp sec</t>
  </si>
  <si>
    <t>Vietcombank</t>
  </si>
  <si>
    <t>0069867</t>
  </si>
  <si>
    <t>0069891</t>
  </si>
  <si>
    <t>0029544</t>
  </si>
  <si>
    <t>0016374</t>
  </si>
  <si>
    <t>0000000</t>
  </si>
  <si>
    <t xml:space="preserve">Giấy tấm </t>
  </si>
  <si>
    <t>Cty TNHH Tân Kim Thành</t>
  </si>
  <si>
    <t>Cty TNHH Thiết Kế In Ấn Minh Hùng</t>
  </si>
  <si>
    <t>Cty TNHH SX TM Và Dịch Vụ Phúc Vinh</t>
  </si>
  <si>
    <t>Tập Đoàn Viễn Thông Quân Đội</t>
  </si>
  <si>
    <t>Cty TNHH SX TM Bao Bì Giấy Nam Long</t>
  </si>
  <si>
    <t>Cty TNHH MTV Ba Mươi Tháng Tư</t>
  </si>
  <si>
    <t>Cty CP Gạch Ngói Nhị Hiệp</t>
  </si>
  <si>
    <t>Cty TNHH MTV Hòa Phương Linh</t>
  </si>
  <si>
    <t>CN Cty CP Đại Việt Trí Tuệ</t>
  </si>
  <si>
    <t>Cty TNHH DV Vận Tải TM Cơ Khí Chế Tạo Máy Hải Linh</t>
  </si>
  <si>
    <t>Dây mạ kẽm</t>
  </si>
  <si>
    <t>Tiền đặt in hóa đơn</t>
  </si>
  <si>
    <t>Thanh toán tiền viễn thông</t>
  </si>
  <si>
    <t>Vật liệu xây dựng</t>
  </si>
  <si>
    <t>3701648443</t>
  </si>
  <si>
    <t>PV/11P</t>
  </si>
  <si>
    <t>3700651436</t>
  </si>
  <si>
    <t>NL/11P</t>
  </si>
  <si>
    <t>0303015291</t>
  </si>
  <si>
    <t>KT/11P</t>
  </si>
  <si>
    <t>0303494894</t>
  </si>
  <si>
    <t>MH/12P</t>
  </si>
  <si>
    <t>0100109106</t>
  </si>
  <si>
    <t>AB/12P</t>
  </si>
  <si>
    <t>0100112437044</t>
  </si>
  <si>
    <t>VC/16T</t>
  </si>
  <si>
    <t>0309936059</t>
  </si>
  <si>
    <t>DM/12P</t>
  </si>
  <si>
    <t>3700358798</t>
  </si>
  <si>
    <t>NH/12P</t>
  </si>
  <si>
    <t>3701775089</t>
  </si>
  <si>
    <t>PL/12P</t>
  </si>
  <si>
    <t>0100368421012</t>
  </si>
  <si>
    <t>LB/12P</t>
  </si>
  <si>
    <t>0311083908</t>
  </si>
  <si>
    <t>HL/12P</t>
  </si>
  <si>
    <t>Cty TNHH Phan Hoàng Phát</t>
  </si>
  <si>
    <t>3701738908</t>
  </si>
  <si>
    <t>Cty TNHH Nhựa Hưng Phú</t>
  </si>
  <si>
    <t>0310999127</t>
  </si>
  <si>
    <t>Cty TNHH TM Lê Gia Phát</t>
  </si>
  <si>
    <t>3701201729</t>
  </si>
  <si>
    <t>Cty TNHH Chánh Kiết</t>
  </si>
  <si>
    <t>3700307987</t>
  </si>
  <si>
    <t>Cty TNHH SX TM Nhật Quang Phát</t>
  </si>
  <si>
    <t>3602617980</t>
  </si>
  <si>
    <t>Cty TNHH TM DV SX Thiên Xứng</t>
  </si>
  <si>
    <t>0302433747</t>
  </si>
  <si>
    <t>Cty TNHH MTV SX TM Tân Thịnh Phát</t>
  </si>
  <si>
    <t>0311475542</t>
  </si>
  <si>
    <t>Cty TNHH SX Vạn Phú</t>
  </si>
  <si>
    <t>0311108052</t>
  </si>
  <si>
    <t>Cty TNHH MTV SX TM Tôn Hiệp Hưng</t>
  </si>
  <si>
    <t>0311871225</t>
  </si>
  <si>
    <t>0000001</t>
  </si>
  <si>
    <t>0000003</t>
  </si>
  <si>
    <t>0000004</t>
  </si>
  <si>
    <t>0000005</t>
  </si>
  <si>
    <t>0000006</t>
  </si>
  <si>
    <t>0000007</t>
  </si>
  <si>
    <t>0000008</t>
  </si>
  <si>
    <t>0000009</t>
  </si>
  <si>
    <t>0000010</t>
  </si>
  <si>
    <t>0000011</t>
  </si>
  <si>
    <t>0000012</t>
  </si>
  <si>
    <t>0000013</t>
  </si>
  <si>
    <t>0000014</t>
  </si>
  <si>
    <t>0000015</t>
  </si>
  <si>
    <t>0000016</t>
  </si>
  <si>
    <t>0000017</t>
  </si>
  <si>
    <t>0000018</t>
  </si>
  <si>
    <t>0000019</t>
  </si>
  <si>
    <t>0000020</t>
  </si>
  <si>
    <t>0000021</t>
  </si>
  <si>
    <t>0000022</t>
  </si>
  <si>
    <t>0000023</t>
  </si>
  <si>
    <t>0000024</t>
  </si>
  <si>
    <t>0000025</t>
  </si>
  <si>
    <t>0000026</t>
  </si>
  <si>
    <t>THUNG CARTON</t>
  </si>
  <si>
    <t xml:space="preserve">Tổng giá trị hàng hoá, dịch vụ mua vào:       </t>
  </si>
  <si>
    <t xml:space="preserve">Tổng thuế GTGT của hàng hoá, dịch vụ mua vào:   </t>
  </si>
  <si>
    <t xml:space="preserve">Người nộp thuế: CTY TNHH MTV KHỞI NGUYÊN AN  </t>
  </si>
  <si>
    <t>Mã số thuế: 3702076037</t>
  </si>
  <si>
    <t xml:space="preserve">Tổng doanh thu hàng hoá, dịch vụ bán ra: </t>
  </si>
  <si>
    <t>Tổng thuế GTGT của hàng hóa, dịch vụ bán ra:</t>
  </si>
  <si>
    <t>6941430;6941726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</si>
</sst>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d/mm/yyyy;@"/>
    <numFmt numFmtId="165" formatCode="_(* #,##0_);_(* \(#,##0\);_(* &quot;-&quot;??_);_(@_)"/>
  </numFmts>
  <fonts count="12" x14ac:knownFonts="1">
    <font>
      <sz val="10"/>
      <name val="Arial"/>
    </font>
    <font>
      <sz val="10"/>
      <name val="Arial"/>
      <family val="2"/>
    </font>
    <font>
      <sz val="8"/>
      <name val="Arial"/>
      <family val="2"/>
    </font>
    <font>
      <sz val="10"/>
      <name val="Arial"/>
      <family val="2"/>
    </font>
    <font>
      <sz val="8"/>
      <color indexed="81"/>
      <name val="Tahoma"/>
      <family val="2"/>
    </font>
    <font>
      <sz val="9"/>
      <name val="VNI-Times"/>
    </font>
    <font>
      <sz val="11"/>
      <name val="Times New Roman"/>
      <family val="1"/>
    </font>
    <font>
      <b/>
      <sz val="11"/>
      <color indexed="12"/>
      <name val="Times New Roman"/>
      <family val="1"/>
    </font>
    <font>
      <b/>
      <sz val="11"/>
      <name val="Times New Roman"/>
      <family val="1"/>
    </font>
    <font>
      <sz val="11"/>
      <color theme="0"/>
      <name val="Times New Roman"/>
      <family val="1"/>
    </font>
    <font>
      <b/>
      <sz val="18"/>
      <color indexed="12"/>
      <name val="Times New Roman"/>
      <family val="1"/>
    </font>
    <font>
      <b/>
      <sz val="18"/>
      <name val="Times New Roman"/>
      <family val="1"/>
    </font>
  </fonts>
  <fills count="3">
    <fill>
      <patternFill patternType="none"/>
    </fill>
    <fill>
      <patternFill patternType="gray125"/>
    </fill>
    <fill>
      <patternFill patternType="solid">
        <fgColor rgb="FFFFFF00"/>
        <bgColor indexed="64"/>
      </patternFill>
    </fill>
  </fills>
  <borders count="24">
    <border>
      <left/>
      <right/>
      <top/>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s>
  <cellStyleXfs count="5">
    <xf numFmtId="0" fontId="0" fillId="0" borderId="0"/>
    <xf numFmtId="43" fontId="1" fillId="0" borderId="0" applyFont="0" applyFill="0" applyBorder="0" applyAlignment="0" applyProtection="0"/>
    <xf numFmtId="43" fontId="3" fillId="0" borderId="0" applyFont="0" applyFill="0" applyBorder="0" applyAlignment="0" applyProtection="0"/>
    <xf numFmtId="3" fontId="5" fillId="0" borderId="1"/>
    <xf numFmtId="0" fontId="3" fillId="0" borderId="0"/>
  </cellStyleXfs>
  <cellXfs count="163">
    <xf numFmtId="0" fontId="0" fillId="0" borderId="0" xfId="0"/>
    <xf numFmtId="0" fontId="6" fillId="0" borderId="0" xfId="0" applyFont="1"/>
    <xf numFmtId="49" fontId="8" fillId="0" borderId="2"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0" fontId="6" fillId="0" borderId="10" xfId="0" applyNumberFormat="1" applyFont="1" applyBorder="1" applyAlignment="1">
      <alignment horizontal="center" vertical="center" wrapText="1"/>
    </xf>
    <xf numFmtId="49" fontId="6" fillId="0" borderId="10" xfId="0" quotePrefix="1" applyNumberFormat="1" applyFont="1" applyBorder="1" applyAlignment="1">
      <alignment horizontal="center" vertical="center" wrapText="1"/>
    </xf>
    <xf numFmtId="0" fontId="6" fillId="0" borderId="10" xfId="0" applyFont="1" applyBorder="1" applyAlignment="1">
      <alignment vertical="center"/>
    </xf>
    <xf numFmtId="49" fontId="6" fillId="0" borderId="10" xfId="0" applyNumberFormat="1" applyFont="1" applyBorder="1" applyAlignment="1">
      <alignment horizontal="left" vertical="center" wrapText="1"/>
    </xf>
    <xf numFmtId="165" fontId="6" fillId="0" borderId="10" xfId="1" applyNumberFormat="1" applyFont="1" applyBorder="1" applyAlignment="1">
      <alignment vertical="center" wrapText="1"/>
    </xf>
    <xf numFmtId="49" fontId="9" fillId="0" borderId="10" xfId="0" quotePrefix="1" applyNumberFormat="1" applyFont="1" applyBorder="1" applyAlignment="1">
      <alignment horizontal="center" vertical="center" wrapText="1"/>
    </xf>
    <xf numFmtId="49" fontId="9" fillId="0" borderId="10" xfId="0" applyNumberFormat="1" applyFont="1" applyBorder="1" applyAlignment="1">
      <alignment horizontal="center" vertical="center" wrapText="1"/>
    </xf>
    <xf numFmtId="0" fontId="6" fillId="0" borderId="0" xfId="0" applyFont="1" applyAlignment="1">
      <alignment vertical="center"/>
    </xf>
    <xf numFmtId="49" fontId="6" fillId="0" borderId="0" xfId="0" applyNumberFormat="1" applyFont="1" applyAlignment="1">
      <alignment vertical="center"/>
    </xf>
    <xf numFmtId="49" fontId="7" fillId="0" borderId="0" xfId="0" applyNumberFormat="1" applyFont="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0" fontId="6" fillId="0" borderId="2" xfId="0" applyFont="1" applyBorder="1" applyAlignment="1">
      <alignment horizontal="center" vertical="center" wrapText="1"/>
    </xf>
    <xf numFmtId="3" fontId="6" fillId="0" borderId="4" xfId="0" applyNumberFormat="1" applyFont="1" applyBorder="1" applyAlignment="1">
      <alignment vertical="center" wrapText="1"/>
    </xf>
    <xf numFmtId="49" fontId="6" fillId="0" borderId="3" xfId="0" applyNumberFormat="1" applyFont="1" applyBorder="1" applyAlignment="1">
      <alignment vertical="center" wrapText="1"/>
    </xf>
    <xf numFmtId="0" fontId="8" fillId="0" borderId="0" xfId="0" applyFont="1" applyAlignment="1">
      <alignment vertical="center"/>
    </xf>
    <xf numFmtId="49" fontId="8" fillId="0" borderId="2" xfId="0" applyNumberFormat="1" applyFont="1" applyBorder="1" applyAlignment="1">
      <alignment vertical="center" wrapText="1"/>
    </xf>
    <xf numFmtId="3" fontId="8" fillId="0" borderId="2" xfId="0" applyNumberFormat="1" applyFont="1" applyBorder="1" applyAlignment="1">
      <alignment vertical="center" wrapText="1"/>
    </xf>
    <xf numFmtId="0" fontId="6" fillId="0" borderId="3" xfId="0" applyFont="1" applyBorder="1" applyAlignment="1">
      <alignment vertical="center" wrapText="1"/>
    </xf>
    <xf numFmtId="3" fontId="6" fillId="0" borderId="13" xfId="0" applyNumberFormat="1" applyFont="1" applyBorder="1" applyAlignment="1">
      <alignment vertical="center" wrapText="1"/>
    </xf>
    <xf numFmtId="0" fontId="9" fillId="0" borderId="14" xfId="0" applyFont="1" applyBorder="1" applyAlignment="1">
      <alignment vertical="center" wrapText="1"/>
    </xf>
    <xf numFmtId="49" fontId="8" fillId="0" borderId="15" xfId="0" applyNumberFormat="1" applyFont="1" applyBorder="1" applyAlignment="1">
      <alignment vertical="center" wrapText="1"/>
    </xf>
    <xf numFmtId="165" fontId="8" fillId="0" borderId="15" xfId="1" applyNumberFormat="1" applyFont="1" applyBorder="1" applyAlignment="1">
      <alignment vertical="center" wrapText="1"/>
    </xf>
    <xf numFmtId="49" fontId="8" fillId="0" borderId="15" xfId="0" applyNumberFormat="1" applyFont="1" applyBorder="1" applyAlignment="1">
      <alignment horizontal="center" vertical="center" wrapText="1"/>
    </xf>
    <xf numFmtId="49" fontId="6" fillId="0" borderId="0" xfId="0" applyNumberFormat="1" applyFont="1" applyAlignment="1">
      <alignment horizontal="justify" vertical="center"/>
    </xf>
    <xf numFmtId="0" fontId="6" fillId="0" borderId="10" xfId="0" applyFont="1" applyBorder="1" applyAlignment="1">
      <alignment horizontal="center" vertical="center" wrapText="1"/>
    </xf>
    <xf numFmtId="164" fontId="6" fillId="0" borderId="10" xfId="0" applyNumberFormat="1" applyFont="1" applyBorder="1" applyAlignment="1">
      <alignment horizontal="center" vertical="center" wrapText="1"/>
    </xf>
    <xf numFmtId="165" fontId="6" fillId="0" borderId="10" xfId="1" applyNumberFormat="1" applyFont="1" applyBorder="1" applyAlignment="1">
      <alignment horizontal="center" vertical="center"/>
    </xf>
    <xf numFmtId="165" fontId="8" fillId="0" borderId="15" xfId="1" applyNumberFormat="1" applyFont="1" applyBorder="1" applyAlignment="1">
      <alignment horizontal="center" vertical="center" wrapText="1"/>
    </xf>
    <xf numFmtId="0" fontId="6" fillId="0" borderId="0" xfId="0" applyFont="1" applyAlignment="1">
      <alignment horizontal="center" vertical="center"/>
    </xf>
    <xf numFmtId="0" fontId="6" fillId="0" borderId="0" xfId="4" applyFont="1" applyAlignment="1">
      <alignment vertical="center"/>
    </xf>
    <xf numFmtId="49" fontId="6" fillId="0" borderId="0" xfId="4" applyNumberFormat="1" applyFont="1" applyAlignment="1">
      <alignment vertical="center"/>
    </xf>
    <xf numFmtId="0" fontId="6" fillId="0" borderId="0" xfId="4" applyFont="1" applyAlignment="1">
      <alignment horizontal="center" vertical="center"/>
    </xf>
    <xf numFmtId="1" fontId="6" fillId="0" borderId="0" xfId="4" applyNumberFormat="1" applyFont="1" applyAlignment="1">
      <alignment vertical="center"/>
    </xf>
    <xf numFmtId="0" fontId="8" fillId="0" borderId="0" xfId="4" applyFont="1" applyAlignment="1">
      <alignment horizontal="center" vertical="center"/>
    </xf>
    <xf numFmtId="49" fontId="8" fillId="0" borderId="2" xfId="4" applyNumberFormat="1" applyFont="1" applyBorder="1" applyAlignment="1">
      <alignment horizontal="center" vertical="center" wrapText="1"/>
    </xf>
    <xf numFmtId="0" fontId="6" fillId="0" borderId="2" xfId="4" applyFont="1" applyBorder="1" applyAlignment="1">
      <alignment horizontal="center" vertical="center"/>
    </xf>
    <xf numFmtId="49" fontId="6" fillId="0" borderId="2" xfId="4" applyNumberFormat="1" applyFont="1" applyBorder="1" applyAlignment="1">
      <alignment horizontal="center" vertical="center" wrapText="1"/>
    </xf>
    <xf numFmtId="0" fontId="6" fillId="0" borderId="2" xfId="4" applyFont="1" applyBorder="1" applyAlignment="1">
      <alignment horizontal="center" vertical="center" wrapText="1"/>
    </xf>
    <xf numFmtId="1" fontId="6" fillId="0" borderId="2" xfId="4" applyNumberFormat="1" applyFont="1" applyBorder="1" applyAlignment="1">
      <alignment horizontal="center" vertical="center" wrapText="1"/>
    </xf>
    <xf numFmtId="49" fontId="6" fillId="0" borderId="2" xfId="4" applyNumberFormat="1" applyFont="1" applyBorder="1" applyAlignment="1">
      <alignment vertical="center"/>
    </xf>
    <xf numFmtId="0" fontId="6" fillId="0" borderId="11" xfId="4" applyNumberFormat="1" applyFont="1" applyBorder="1" applyAlignment="1">
      <alignment horizontal="center" vertical="center"/>
    </xf>
    <xf numFmtId="49" fontId="6" fillId="0" borderId="11" xfId="4" applyNumberFormat="1" applyFont="1" applyBorder="1" applyAlignment="1">
      <alignment horizontal="center" vertical="center" wrapText="1"/>
    </xf>
    <xf numFmtId="0" fontId="6" fillId="0" borderId="11" xfId="4" applyNumberFormat="1" applyFont="1" applyBorder="1" applyAlignment="1">
      <alignment horizontal="center" vertical="center" wrapText="1"/>
    </xf>
    <xf numFmtId="49" fontId="6" fillId="0" borderId="11" xfId="4" quotePrefix="1" applyNumberFormat="1" applyFont="1" applyBorder="1" applyAlignment="1">
      <alignment horizontal="center" vertical="center" wrapText="1"/>
    </xf>
    <xf numFmtId="0" fontId="6" fillId="0" borderId="11" xfId="0" applyFont="1" applyBorder="1" applyAlignment="1">
      <alignment vertical="center"/>
    </xf>
    <xf numFmtId="49" fontId="6" fillId="0" borderId="11" xfId="4" applyNumberFormat="1" applyFont="1" applyBorder="1" applyAlignment="1">
      <alignment horizontal="left" vertical="center" wrapText="1"/>
    </xf>
    <xf numFmtId="165" fontId="6" fillId="0" borderId="11" xfId="1" applyNumberFormat="1" applyFont="1" applyBorder="1" applyAlignment="1">
      <alignment horizontal="right" vertical="center" wrapText="1"/>
    </xf>
    <xf numFmtId="9" fontId="6" fillId="0" borderId="11" xfId="1" applyNumberFormat="1" applyFont="1" applyBorder="1" applyAlignment="1">
      <alignment horizontal="center" vertical="center" wrapText="1"/>
    </xf>
    <xf numFmtId="165" fontId="6" fillId="0" borderId="0" xfId="1" applyNumberFormat="1" applyFont="1" applyAlignment="1">
      <alignment vertical="center"/>
    </xf>
    <xf numFmtId="165" fontId="6" fillId="0" borderId="0" xfId="2" applyNumberFormat="1" applyFont="1" applyAlignment="1">
      <alignment vertical="center"/>
    </xf>
    <xf numFmtId="165" fontId="6" fillId="0" borderId="0" xfId="4" applyNumberFormat="1" applyFont="1" applyAlignment="1">
      <alignment vertical="center"/>
    </xf>
    <xf numFmtId="49" fontId="6" fillId="0" borderId="10" xfId="4" applyNumberFormat="1" applyFont="1" applyBorder="1" applyAlignment="1">
      <alignment horizontal="center" vertical="center" wrapText="1"/>
    </xf>
    <xf numFmtId="0" fontId="6" fillId="0" borderId="10" xfId="4" applyNumberFormat="1" applyFont="1" applyBorder="1" applyAlignment="1">
      <alignment horizontal="center" vertical="center" wrapText="1"/>
    </xf>
    <xf numFmtId="49" fontId="6" fillId="0" borderId="10" xfId="4" quotePrefix="1" applyNumberFormat="1" applyFont="1" applyBorder="1" applyAlignment="1">
      <alignment horizontal="center" vertical="center" wrapText="1"/>
    </xf>
    <xf numFmtId="49" fontId="6" fillId="0" borderId="10" xfId="4" applyNumberFormat="1" applyFont="1" applyBorder="1" applyAlignment="1">
      <alignment horizontal="left" vertical="center" wrapText="1"/>
    </xf>
    <xf numFmtId="165" fontId="6" fillId="0" borderId="10" xfId="1" applyNumberFormat="1" applyFont="1" applyBorder="1" applyAlignment="1">
      <alignment horizontal="right" vertical="center" wrapText="1"/>
    </xf>
    <xf numFmtId="49" fontId="9" fillId="0" borderId="10" xfId="4" quotePrefix="1" applyNumberFormat="1" applyFont="1" applyBorder="1" applyAlignment="1">
      <alignment horizontal="center" vertical="center" wrapText="1"/>
    </xf>
    <xf numFmtId="49" fontId="6" fillId="0" borderId="12" xfId="4" applyNumberFormat="1" applyFont="1" applyBorder="1" applyAlignment="1">
      <alignment horizontal="center" vertical="center" wrapText="1"/>
    </xf>
    <xf numFmtId="49" fontId="9" fillId="0" borderId="10" xfId="4" applyNumberFormat="1" applyFont="1" applyBorder="1" applyAlignment="1">
      <alignment horizontal="center" vertical="center" wrapText="1"/>
    </xf>
    <xf numFmtId="0" fontId="8" fillId="0" borderId="0" xfId="4" applyFont="1" applyAlignment="1">
      <alignment vertical="center"/>
    </xf>
    <xf numFmtId="0" fontId="8" fillId="0" borderId="2" xfId="4" applyFont="1" applyBorder="1" applyAlignment="1">
      <alignment vertical="center"/>
    </xf>
    <xf numFmtId="0" fontId="8" fillId="0" borderId="2" xfId="4" applyFont="1" applyBorder="1" applyAlignment="1">
      <alignment vertical="center" wrapText="1"/>
    </xf>
    <xf numFmtId="49" fontId="8" fillId="0" borderId="2" xfId="4" applyNumberFormat="1" applyFont="1" applyBorder="1" applyAlignment="1">
      <alignment vertical="center" wrapText="1"/>
    </xf>
    <xf numFmtId="0" fontId="8" fillId="0" borderId="2" xfId="4" applyFont="1" applyBorder="1" applyAlignment="1">
      <alignment horizontal="center" vertical="center" wrapText="1"/>
    </xf>
    <xf numFmtId="165" fontId="8" fillId="0" borderId="2" xfId="1" applyNumberFormat="1" applyFont="1" applyBorder="1" applyAlignment="1">
      <alignment vertical="center" wrapText="1"/>
    </xf>
    <xf numFmtId="0" fontId="8" fillId="0" borderId="9" xfId="4" applyFont="1" applyBorder="1" applyAlignment="1">
      <alignment vertical="center"/>
    </xf>
    <xf numFmtId="0" fontId="8" fillId="0" borderId="4" xfId="4" applyFont="1" applyBorder="1" applyAlignment="1">
      <alignment vertical="center" wrapText="1"/>
    </xf>
    <xf numFmtId="49" fontId="8" fillId="0" borderId="4" xfId="4" applyNumberFormat="1" applyFont="1" applyBorder="1" applyAlignment="1">
      <alignment vertical="center" wrapText="1"/>
    </xf>
    <xf numFmtId="0" fontId="8" fillId="0" borderId="4" xfId="4" applyFont="1" applyBorder="1" applyAlignment="1">
      <alignment horizontal="center" vertical="center" wrapText="1"/>
    </xf>
    <xf numFmtId="165" fontId="8" fillId="0" borderId="4" xfId="1" applyNumberFormat="1" applyFont="1" applyBorder="1" applyAlignment="1">
      <alignment vertical="center" wrapText="1"/>
    </xf>
    <xf numFmtId="49" fontId="8" fillId="0" borderId="3" xfId="4" applyNumberFormat="1" applyFont="1" applyBorder="1" applyAlignment="1">
      <alignment vertical="center" wrapText="1"/>
    </xf>
    <xf numFmtId="49" fontId="6" fillId="0" borderId="9" xfId="4" applyNumberFormat="1" applyFont="1" applyBorder="1" applyAlignment="1">
      <alignment horizontal="left" vertical="center"/>
    </xf>
    <xf numFmtId="49" fontId="6" fillId="0" borderId="4" xfId="4" applyNumberFormat="1" applyFont="1" applyBorder="1" applyAlignment="1">
      <alignment horizontal="left" vertical="center" wrapText="1"/>
    </xf>
    <xf numFmtId="3" fontId="6" fillId="0" borderId="4" xfId="4" applyNumberFormat="1" applyFont="1" applyBorder="1" applyAlignment="1">
      <alignment vertical="center" wrapText="1"/>
    </xf>
    <xf numFmtId="49" fontId="6" fillId="0" borderId="4" xfId="4" applyNumberFormat="1" applyFont="1" applyBorder="1" applyAlignment="1">
      <alignment vertical="center" wrapText="1"/>
    </xf>
    <xf numFmtId="0" fontId="6" fillId="0" borderId="3" xfId="4" applyFont="1" applyBorder="1" applyAlignment="1">
      <alignment vertical="center" wrapText="1"/>
    </xf>
    <xf numFmtId="3" fontId="8" fillId="0" borderId="2" xfId="4" applyNumberFormat="1" applyFont="1" applyBorder="1" applyAlignment="1">
      <alignment vertical="center" wrapText="1"/>
    </xf>
    <xf numFmtId="165" fontId="8" fillId="0" borderId="0" xfId="2" applyNumberFormat="1" applyFont="1" applyAlignment="1">
      <alignment vertical="center"/>
    </xf>
    <xf numFmtId="0" fontId="6" fillId="0" borderId="0" xfId="4" applyFont="1" applyAlignment="1">
      <alignment horizontal="justify" vertical="center"/>
    </xf>
    <xf numFmtId="164" fontId="6" fillId="0" borderId="11" xfId="4" applyNumberFormat="1" applyFont="1" applyBorder="1" applyAlignment="1">
      <alignment horizontal="center" vertical="center" wrapText="1"/>
    </xf>
    <xf numFmtId="164" fontId="6" fillId="0" borderId="10" xfId="4" applyNumberFormat="1" applyFont="1" applyBorder="1" applyAlignment="1">
      <alignment horizontal="center" vertical="center" wrapText="1"/>
    </xf>
    <xf numFmtId="165" fontId="6" fillId="0" borderId="11" xfId="1" applyNumberFormat="1" applyFont="1" applyFill="1" applyBorder="1" applyAlignment="1" applyProtection="1">
      <alignment horizontal="center" vertical="center" wrapText="1"/>
      <protection hidden="1"/>
    </xf>
    <xf numFmtId="165" fontId="6" fillId="0" borderId="10" xfId="1" applyNumberFormat="1" applyFont="1" applyFill="1" applyBorder="1" applyAlignment="1" applyProtection="1">
      <alignment horizontal="center" vertical="center" wrapText="1"/>
      <protection hidden="1"/>
    </xf>
    <xf numFmtId="0" fontId="6" fillId="0" borderId="10" xfId="0" quotePrefix="1" applyFont="1" applyBorder="1" applyAlignment="1">
      <alignment vertical="center"/>
    </xf>
    <xf numFmtId="0" fontId="6" fillId="0" borderId="5" xfId="0" applyFont="1" applyBorder="1"/>
    <xf numFmtId="0" fontId="6" fillId="0" borderId="0" xfId="0" applyFont="1" applyBorder="1"/>
    <xf numFmtId="0" fontId="6" fillId="0" borderId="6" xfId="0" applyFont="1" applyBorder="1"/>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6" fillId="0" borderId="7" xfId="0" applyFont="1" applyBorder="1"/>
    <xf numFmtId="0" fontId="6" fillId="0" borderId="8" xfId="0" applyFont="1" applyBorder="1"/>
    <xf numFmtId="0" fontId="6" fillId="0" borderId="0" xfId="0" applyFont="1" applyAlignment="1">
      <alignment vertical="top" wrapText="1"/>
    </xf>
    <xf numFmtId="0" fontId="6" fillId="0" borderId="0" xfId="4" applyFont="1"/>
    <xf numFmtId="0" fontId="6" fillId="0" borderId="5" xfId="4" applyFont="1" applyBorder="1"/>
    <xf numFmtId="0" fontId="6" fillId="0" borderId="0" xfId="4" applyFont="1" applyBorder="1"/>
    <xf numFmtId="0" fontId="6" fillId="0" borderId="6" xfId="4" applyFont="1" applyBorder="1"/>
    <xf numFmtId="0" fontId="6" fillId="0" borderId="0"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6" fillId="0" borderId="7" xfId="4" applyFont="1" applyBorder="1"/>
    <xf numFmtId="0" fontId="6" fillId="0" borderId="8" xfId="4" applyFont="1" applyBorder="1"/>
    <xf numFmtId="0" fontId="6" fillId="0" borderId="0" xfId="4" applyFont="1" applyAlignment="1">
      <alignment horizontal="center" vertical="center"/>
    </xf>
    <xf numFmtId="165" fontId="8" fillId="0" borderId="0" xfId="1" applyNumberFormat="1" applyFont="1" applyAlignment="1">
      <alignment vertical="center"/>
    </xf>
    <xf numFmtId="0" fontId="9" fillId="0" borderId="0" xfId="0" applyFont="1" applyAlignment="1">
      <alignment vertical="center"/>
    </xf>
    <xf numFmtId="0" fontId="6" fillId="2" borderId="2" xfId="0" applyFont="1" applyFill="1" applyBorder="1" applyAlignment="1">
      <alignment vertical="center"/>
    </xf>
    <xf numFmtId="49" fontId="6" fillId="0" borderId="22" xfId="0" applyNumberFormat="1" applyFont="1" applyBorder="1" applyAlignment="1">
      <alignment vertical="center"/>
    </xf>
    <xf numFmtId="49" fontId="6" fillId="0" borderId="23" xfId="0" applyNumberFormat="1" applyFont="1" applyBorder="1" applyAlignment="1">
      <alignment vertical="center"/>
    </xf>
    <xf numFmtId="49" fontId="8" fillId="0" borderId="2" xfId="4" applyNumberFormat="1" applyFont="1" applyBorder="1" applyAlignment="1">
      <alignment horizontal="center" vertical="center" wrapText="1"/>
    </xf>
    <xf numFmtId="1" fontId="8" fillId="0" borderId="2" xfId="4" applyNumberFormat="1" applyFont="1" applyBorder="1" applyAlignment="1">
      <alignment horizontal="center" vertical="center" wrapText="1"/>
    </xf>
    <xf numFmtId="49" fontId="8" fillId="0" borderId="2" xfId="4" applyNumberFormat="1" applyFont="1" applyBorder="1" applyAlignment="1">
      <alignment horizontal="center" vertical="center"/>
    </xf>
    <xf numFmtId="49" fontId="8" fillId="0" borderId="13" xfId="4" applyNumberFormat="1" applyFont="1" applyBorder="1" applyAlignment="1">
      <alignment horizontal="center" vertical="center" wrapText="1"/>
    </xf>
    <xf numFmtId="49" fontId="8" fillId="0" borderId="14" xfId="4" applyNumberFormat="1" applyFont="1" applyBorder="1" applyAlignment="1">
      <alignment horizontal="center" vertical="center" wrapText="1"/>
    </xf>
    <xf numFmtId="49" fontId="8" fillId="0" borderId="16" xfId="4" applyNumberFormat="1" applyFont="1" applyBorder="1" applyAlignment="1">
      <alignment horizontal="center" vertical="center" wrapText="1"/>
    </xf>
    <xf numFmtId="49" fontId="8" fillId="0" borderId="17" xfId="4" applyNumberFormat="1" applyFont="1" applyBorder="1" applyAlignment="1">
      <alignment horizontal="center" vertical="center" wrapText="1"/>
    </xf>
    <xf numFmtId="0" fontId="11" fillId="0" borderId="0" xfId="4" applyFont="1" applyAlignment="1">
      <alignment horizontal="center" vertical="center"/>
    </xf>
    <xf numFmtId="0" fontId="8" fillId="0" borderId="0" xfId="4" applyFont="1" applyAlignment="1">
      <alignment horizontal="center" vertical="center"/>
    </xf>
    <xf numFmtId="0" fontId="6" fillId="0" borderId="0" xfId="4" applyFont="1" applyAlignment="1">
      <alignment horizontal="center" vertical="center"/>
    </xf>
    <xf numFmtId="0" fontId="6" fillId="0" borderId="0" xfId="4" applyFont="1" applyBorder="1" applyAlignment="1">
      <alignment horizontal="right" vertical="center"/>
    </xf>
    <xf numFmtId="49" fontId="6" fillId="0" borderId="9" xfId="0" applyNumberFormat="1" applyFont="1" applyBorder="1" applyAlignment="1">
      <alignment horizontal="left" vertical="center" wrapText="1"/>
    </xf>
    <xf numFmtId="49" fontId="6" fillId="0" borderId="4" xfId="0" applyNumberFormat="1" applyFont="1" applyBorder="1" applyAlignment="1">
      <alignment horizontal="left" vertical="center" wrapText="1"/>
    </xf>
    <xf numFmtId="49" fontId="8" fillId="0" borderId="2" xfId="0" applyNumberFormat="1" applyFont="1" applyBorder="1" applyAlignment="1">
      <alignment horizontal="center" vertical="center" wrapText="1"/>
    </xf>
    <xf numFmtId="49" fontId="8" fillId="0" borderId="13" xfId="0" applyNumberFormat="1" applyFont="1" applyBorder="1" applyAlignment="1">
      <alignment horizontal="center" vertical="center" wrapText="1"/>
    </xf>
    <xf numFmtId="49" fontId="8" fillId="0" borderId="14" xfId="0" applyNumberFormat="1" applyFont="1" applyBorder="1" applyAlignment="1">
      <alignment horizontal="center" vertical="center" wrapText="1"/>
    </xf>
    <xf numFmtId="49" fontId="8" fillId="0" borderId="16" xfId="0" applyNumberFormat="1" applyFont="1" applyBorder="1" applyAlignment="1">
      <alignment horizontal="center" vertical="center" wrapText="1"/>
    </xf>
    <xf numFmtId="49" fontId="8" fillId="0" borderId="17" xfId="0" applyNumberFormat="1" applyFont="1" applyBorder="1" applyAlignment="1">
      <alignment horizontal="center" vertical="center" wrapText="1"/>
    </xf>
    <xf numFmtId="0" fontId="10"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0" xfId="0" applyFont="1" applyBorder="1" applyAlignment="1">
      <alignment horizontal="right" vertical="center"/>
    </xf>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5" xfId="0" applyFont="1" applyBorder="1" applyAlignment="1">
      <alignment horizontal="left" vertical="center"/>
    </xf>
    <xf numFmtId="0" fontId="8" fillId="0" borderId="0" xfId="0" applyFont="1" applyBorder="1" applyAlignment="1">
      <alignment horizontal="left" vertical="center"/>
    </xf>
    <xf numFmtId="0" fontId="8" fillId="0" borderId="6" xfId="0" applyFont="1" applyBorder="1" applyAlignment="1">
      <alignment horizontal="left" vertical="center"/>
    </xf>
    <xf numFmtId="0" fontId="6" fillId="0" borderId="6" xfId="0" applyFont="1" applyBorder="1" applyAlignment="1">
      <alignment horizontal="left"/>
    </xf>
    <xf numFmtId="0" fontId="6" fillId="0" borderId="8" xfId="0" quotePrefix="1" applyFont="1" applyBorder="1" applyAlignment="1">
      <alignment horizontal="left"/>
    </xf>
    <xf numFmtId="0" fontId="6" fillId="0" borderId="21" xfId="0" quotePrefix="1" applyFont="1" applyBorder="1" applyAlignment="1">
      <alignment horizontal="left"/>
    </xf>
    <xf numFmtId="0" fontId="6" fillId="0" borderId="0" xfId="0" quotePrefix="1" applyFont="1" applyBorder="1" applyAlignment="1">
      <alignment horizontal="left" wrapText="1"/>
    </xf>
    <xf numFmtId="0" fontId="6" fillId="0" borderId="6" xfId="0" quotePrefix="1" applyFont="1" applyBorder="1" applyAlignment="1">
      <alignment horizontal="left" wrapText="1"/>
    </xf>
    <xf numFmtId="0" fontId="6" fillId="0" borderId="0" xfId="4" quotePrefix="1" applyFont="1" applyBorder="1" applyAlignment="1">
      <alignment horizontal="left" wrapText="1"/>
    </xf>
    <xf numFmtId="0" fontId="6" fillId="0" borderId="6" xfId="4" quotePrefix="1" applyFont="1" applyBorder="1" applyAlignment="1">
      <alignment horizontal="left" wrapText="1"/>
    </xf>
    <xf numFmtId="0" fontId="6" fillId="0" borderId="8" xfId="4" quotePrefix="1" applyFont="1" applyBorder="1" applyAlignment="1">
      <alignment horizontal="left"/>
    </xf>
    <xf numFmtId="0" fontId="6" fillId="0" borderId="21" xfId="4" quotePrefix="1" applyFont="1" applyBorder="1" applyAlignment="1">
      <alignment horizontal="left"/>
    </xf>
    <xf numFmtId="0" fontId="6" fillId="0" borderId="0" xfId="4" applyFont="1" applyBorder="1" applyAlignment="1">
      <alignment horizontal="left"/>
    </xf>
    <xf numFmtId="0" fontId="6" fillId="0" borderId="6"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8" fillId="0" borderId="5" xfId="4" applyFont="1" applyBorder="1" applyAlignment="1">
      <alignment horizontal="left" vertical="center"/>
    </xf>
    <xf numFmtId="0" fontId="8" fillId="0" borderId="0" xfId="4" applyFont="1" applyBorder="1" applyAlignment="1">
      <alignment horizontal="left" vertical="center"/>
    </xf>
    <xf numFmtId="0" fontId="8" fillId="0" borderId="6" xfId="4" applyFont="1" applyBorder="1" applyAlignment="1">
      <alignment horizontal="left" vertical="center"/>
    </xf>
    <xf numFmtId="0" fontId="8" fillId="0" borderId="18" xfId="4" applyFont="1" applyBorder="1" applyAlignment="1">
      <alignment horizontal="center" vertical="center"/>
    </xf>
    <xf numFmtId="0" fontId="8" fillId="0" borderId="19" xfId="4" applyFont="1" applyBorder="1" applyAlignment="1">
      <alignment horizontal="center" vertical="center"/>
    </xf>
    <xf numFmtId="0" fontId="8" fillId="0" borderId="20" xfId="4" applyFont="1" applyBorder="1" applyAlignment="1">
      <alignment horizontal="center" vertical="center"/>
    </xf>
  </cellXfs>
  <cellStyles count="5">
    <cellStyle name="Comma" xfId="1" builtinId="3"/>
    <cellStyle name="Comma 2" xfId="2"/>
    <cellStyle name="k1"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133350</xdr:rowOff>
    </xdr:from>
    <xdr:to>
      <xdr:col>4</xdr:col>
      <xdr:colOff>920750</xdr:colOff>
      <xdr:row>5</xdr:row>
      <xdr:rowOff>114300</xdr:rowOff>
    </xdr:to>
    <xdr:sp macro="" textlink="">
      <xdr:nvSpPr>
        <xdr:cNvPr id="2" name="Text Box 1">
          <a:extLst>
            <a:ext uri="{FF2B5EF4-FFF2-40B4-BE49-F238E27FC236}">
              <a16:creationId xmlns:a16="http://schemas.microsoft.com/office/drawing/2014/main" xmlns="" id="{00000000-0008-0000-0000-000002000000}"/>
            </a:ext>
          </a:extLst>
        </xdr:cNvPr>
        <xdr:cNvSpPr txBox="1">
          <a:spLocks noChangeArrowheads="1"/>
        </xdr:cNvSpPr>
      </xdr:nvSpPr>
      <xdr:spPr bwMode="auto">
        <a:xfrm>
          <a:off x="157692" y="133350"/>
          <a:ext cx="1863725" cy="785283"/>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01- 2/GTGT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 số </a:t>
          </a:r>
          <a:r>
            <a:rPr lang="en-US" sz="900" b="0" i="1" strike="noStrike">
              <a:solidFill>
                <a:srgbClr val="000000"/>
              </a:solidFill>
              <a:latin typeface="Times New Roman"/>
              <a:cs typeface="Times New Roman"/>
            </a:rPr>
            <a:t>156/2013</a:t>
          </a:r>
          <a:r>
            <a:rPr lang="vi-VN" sz="900" b="0" i="1" strike="noStrike">
              <a:solidFill>
                <a:srgbClr val="000000"/>
              </a:solidFill>
              <a:latin typeface="Times New Roman"/>
              <a:cs typeface="Times New Roman"/>
            </a:rPr>
            <a:t>/TT-BTC ngày </a:t>
          </a:r>
          <a:r>
            <a:rPr lang="en-US" sz="900" b="0" i="1" strike="noStrike">
              <a:solidFill>
                <a:srgbClr val="000000"/>
              </a:solidFill>
              <a:latin typeface="Times New Roman"/>
              <a:cs typeface="Times New Roman"/>
            </a:rPr>
            <a:t>06</a:t>
          </a:r>
          <a:r>
            <a:rPr lang="vi-VN" sz="900" b="0" i="1" strike="noStrike">
              <a:solidFill>
                <a:srgbClr val="000000"/>
              </a:solidFill>
              <a:latin typeface="Times New Roman"/>
              <a:cs typeface="Times New Roman"/>
            </a:rPr>
            <a:t>/</a:t>
          </a:r>
          <a:r>
            <a:rPr lang="en-US" sz="900" b="0" i="1" strike="noStrike">
              <a:solidFill>
                <a:srgbClr val="000000"/>
              </a:solidFill>
              <a:latin typeface="Times New Roman"/>
              <a:cs typeface="Times New Roman"/>
            </a:rPr>
            <a:t>11</a:t>
          </a:r>
          <a:r>
            <a:rPr lang="vi-VN" sz="900" b="0" i="1" strike="noStrike">
              <a:solidFill>
                <a:srgbClr val="000000"/>
              </a:solidFill>
              <a:latin typeface="Times New Roman"/>
              <a:cs typeface="Times New Roman"/>
            </a:rPr>
            <a:t>/201</a:t>
          </a:r>
          <a:r>
            <a:rPr lang="en-US" sz="900" b="0" i="1" strike="noStrike">
              <a:solidFill>
                <a:srgbClr val="000000"/>
              </a:solidFill>
              <a:latin typeface="Times New Roman"/>
              <a:cs typeface="Times New Roman"/>
            </a:rPr>
            <a:t>3</a:t>
          </a:r>
          <a:r>
            <a:rPr lang="vi-VN" sz="900" b="0" i="1" strike="noStrike">
              <a:solidFill>
                <a:srgbClr val="000000"/>
              </a:solidFill>
              <a:latin typeface="Times New Roman"/>
              <a:cs typeface="Times New Roman"/>
            </a:rPr>
            <a:t> của Bộ Tài chính</a:t>
          </a:r>
          <a:r>
            <a:rPr lang="en-US" sz="900" b="0" i="1" strike="noStrike">
              <a:solidFill>
                <a:srgbClr val="000000"/>
              </a:solidFill>
              <a:latin typeface="Times New Roman"/>
              <a:cs typeface="Times New Roman"/>
            </a:rPr>
            <a:t>)</a:t>
          </a:r>
          <a:r>
            <a:rPr lang="vi-VN" sz="1000" b="0" i="0" strike="noStrike">
              <a:solidFill>
                <a:srgbClr val="000000"/>
              </a:solidFill>
              <a:latin typeface="Times New Roman"/>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133349</xdr:rowOff>
    </xdr:from>
    <xdr:to>
      <xdr:col>3</xdr:col>
      <xdr:colOff>714374</xdr:colOff>
      <xdr:row>5</xdr:row>
      <xdr:rowOff>76200</xdr:rowOff>
    </xdr:to>
    <xdr:sp macro="" textlink="">
      <xdr:nvSpPr>
        <xdr:cNvPr id="2" name="Text Box 1">
          <a:extLst>
            <a:ext uri="{FF2B5EF4-FFF2-40B4-BE49-F238E27FC236}">
              <a16:creationId xmlns:a16="http://schemas.microsoft.com/office/drawing/2014/main" xmlns="" id="{00000000-0008-0000-0100-000002000000}"/>
            </a:ext>
          </a:extLst>
        </xdr:cNvPr>
        <xdr:cNvSpPr txBox="1">
          <a:spLocks noChangeArrowheads="1"/>
        </xdr:cNvSpPr>
      </xdr:nvSpPr>
      <xdr:spPr bwMode="auto">
        <a:xfrm>
          <a:off x="152400" y="133349"/>
          <a:ext cx="1838324" cy="647701"/>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lnSpc>
              <a:spcPts val="900"/>
            </a:lnSpc>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01- 1/GTGT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số 156/2013/TT-BTC</a:t>
          </a:r>
          <a:endParaRPr lang="en-US" sz="900" b="0" i="1"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 ngày</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06/11/2013 của Bộ Tài chính)</a:t>
          </a:r>
          <a:endParaRPr lang="vi-VN" sz="10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theme="7" tint="-0.499984740745262"/>
  </sheetPr>
  <dimension ref="A1:Q67"/>
  <sheetViews>
    <sheetView tabSelected="1" topLeftCell="A12" zoomScale="90" zoomScaleNormal="90" workbookViewId="0">
      <pane ySplit="4" topLeftCell="A16" activePane="bottomLeft" state="frozen"/>
      <selection activeCell="B12" sqref="B12"/>
      <selection pane="bottomLeft" activeCell="N14" sqref="N14"/>
    </sheetView>
  </sheetViews>
  <sheetFormatPr defaultRowHeight="15" x14ac:dyDescent="0.25"/>
  <cols>
    <col min="1" max="1" width="2.140625" style="1" customWidth="1"/>
    <col min="2" max="2" width="6.28515625" style="1" customWidth="1"/>
    <col min="3" max="3" width="12.85546875" style="1" hidden="1" customWidth="1"/>
    <col min="4" max="4" width="8" style="1" customWidth="1"/>
    <col min="5" max="5" width="14.7109375" style="1" customWidth="1"/>
    <col min="6" max="6" width="11.42578125" style="1" customWidth="1"/>
    <col min="7" max="7" width="51.7109375" style="1" customWidth="1"/>
    <col min="8" max="8" width="15.5703125" style="1" customWidth="1"/>
    <col min="9" max="9" width="23.85546875" style="1" customWidth="1"/>
    <col min="10" max="10" width="14.28515625" style="1" customWidth="1"/>
    <col min="11" max="11" width="6.5703125" style="1" customWidth="1"/>
    <col min="12" max="12" width="14.7109375" style="1" customWidth="1"/>
    <col min="13" max="13" width="6.28515625" style="1" customWidth="1"/>
    <col min="14" max="15" width="7.85546875" style="1" customWidth="1"/>
    <col min="16" max="16" width="16" style="1" bestFit="1" customWidth="1"/>
    <col min="17" max="16384" width="9.140625" style="1"/>
  </cols>
  <sheetData>
    <row r="1" spans="1:15" s="34" customFormat="1" x14ac:dyDescent="0.2">
      <c r="D1" s="35"/>
      <c r="E1" s="36"/>
      <c r="F1" s="35"/>
      <c r="G1" s="35"/>
      <c r="H1" s="35"/>
      <c r="I1" s="35"/>
      <c r="K1" s="37"/>
      <c r="M1" s="35"/>
    </row>
    <row r="2" spans="1:15" s="34" customFormat="1" x14ac:dyDescent="0.2">
      <c r="D2" s="35"/>
      <c r="E2" s="36"/>
      <c r="F2" s="35"/>
      <c r="G2" s="35"/>
      <c r="H2" s="35"/>
      <c r="I2" s="35"/>
      <c r="K2" s="37"/>
      <c r="M2" s="35"/>
    </row>
    <row r="3" spans="1:15" s="34" customFormat="1" x14ac:dyDescent="0.2">
      <c r="B3" s="38"/>
      <c r="C3" s="38"/>
      <c r="D3" s="35"/>
      <c r="E3" s="36"/>
      <c r="F3" s="35"/>
      <c r="G3" s="35"/>
      <c r="H3" s="35"/>
      <c r="I3" s="35"/>
      <c r="K3" s="37"/>
      <c r="M3" s="35"/>
    </row>
    <row r="4" spans="1:15" s="34" customFormat="1" ht="30.75" customHeight="1" x14ac:dyDescent="0.2">
      <c r="B4" s="120" t="s">
        <v>62</v>
      </c>
      <c r="C4" s="120"/>
      <c r="D4" s="120"/>
      <c r="E4" s="120"/>
      <c r="F4" s="120"/>
      <c r="G4" s="120"/>
      <c r="H4" s="120"/>
      <c r="I4" s="120"/>
      <c r="J4" s="120"/>
      <c r="K4" s="120"/>
      <c r="L4" s="120"/>
      <c r="M4" s="120"/>
    </row>
    <row r="5" spans="1:15" s="34" customFormat="1" hidden="1" x14ac:dyDescent="0.2">
      <c r="A5" s="34" t="s">
        <v>63</v>
      </c>
      <c r="B5" s="121"/>
      <c r="C5" s="121"/>
      <c r="D5" s="121"/>
      <c r="E5" s="121"/>
      <c r="F5" s="121"/>
      <c r="G5" s="121"/>
      <c r="H5" s="121"/>
      <c r="I5" s="121"/>
      <c r="J5" s="121"/>
      <c r="K5" s="121"/>
      <c r="L5" s="121"/>
      <c r="M5" s="121"/>
    </row>
    <row r="6" spans="1:15" s="34" customFormat="1" ht="23.25" customHeight="1" x14ac:dyDescent="0.2">
      <c r="B6" s="122" t="s">
        <v>0</v>
      </c>
      <c r="C6" s="122"/>
      <c r="D6" s="122"/>
      <c r="E6" s="122"/>
      <c r="F6" s="122"/>
      <c r="G6" s="122"/>
      <c r="H6" s="122"/>
      <c r="I6" s="122"/>
      <c r="J6" s="122"/>
      <c r="K6" s="122"/>
      <c r="L6" s="122"/>
      <c r="M6" s="122"/>
    </row>
    <row r="7" spans="1:15" s="34" customFormat="1" x14ac:dyDescent="0.2">
      <c r="B7" s="122" t="str">
        <f>"Kỳ tính thuế: "&amp;IF(LEFT(O14,1)="Q","Quý "&amp;RIGHT(O14,1),"Tháng "&amp;O14)&amp;" Năm "&amp;YEAR(F49)</f>
        <v>Kỳ tính thuế: Tháng 9 Năm 2012</v>
      </c>
      <c r="C7" s="122"/>
      <c r="D7" s="122"/>
      <c r="E7" s="122"/>
      <c r="F7" s="122"/>
      <c r="G7" s="122"/>
      <c r="H7" s="122"/>
      <c r="I7" s="122"/>
      <c r="J7" s="122"/>
      <c r="K7" s="122"/>
      <c r="L7" s="122"/>
      <c r="M7" s="122"/>
    </row>
    <row r="8" spans="1:15" s="34" customFormat="1" x14ac:dyDescent="0.2">
      <c r="B8" s="36"/>
      <c r="C8" s="36"/>
      <c r="D8" s="35"/>
      <c r="E8" s="36"/>
      <c r="F8" s="35"/>
      <c r="G8" s="35"/>
      <c r="H8" s="35"/>
      <c r="I8" s="35"/>
      <c r="K8" s="37"/>
      <c r="M8" s="35"/>
    </row>
    <row r="9" spans="1:15" s="34" customFormat="1" x14ac:dyDescent="0.2">
      <c r="B9" s="11" t="s">
        <v>204</v>
      </c>
    </row>
    <row r="10" spans="1:15" s="34" customFormat="1" x14ac:dyDescent="0.2">
      <c r="B10" s="11" t="s">
        <v>205</v>
      </c>
    </row>
    <row r="11" spans="1:15" s="34" customFormat="1" x14ac:dyDescent="0.2">
      <c r="B11" s="123" t="s">
        <v>1</v>
      </c>
      <c r="C11" s="123"/>
      <c r="D11" s="123"/>
      <c r="E11" s="123"/>
      <c r="F11" s="123"/>
      <c r="G11" s="123"/>
      <c r="H11" s="123"/>
      <c r="I11" s="123"/>
      <c r="J11" s="123"/>
      <c r="K11" s="123"/>
      <c r="L11" s="123"/>
      <c r="M11" s="123"/>
    </row>
    <row r="12" spans="1:15" s="34" customFormat="1" ht="12.75" customHeight="1" x14ac:dyDescent="0.2">
      <c r="B12" s="115" t="s">
        <v>2</v>
      </c>
      <c r="C12" s="116"/>
      <c r="D12" s="116"/>
      <c r="E12" s="116"/>
      <c r="F12" s="117"/>
      <c r="G12" s="113" t="s">
        <v>64</v>
      </c>
      <c r="H12" s="113" t="s">
        <v>65</v>
      </c>
      <c r="I12" s="113" t="s">
        <v>4</v>
      </c>
      <c r="J12" s="113" t="s">
        <v>66</v>
      </c>
      <c r="K12" s="114" t="s">
        <v>67</v>
      </c>
      <c r="L12" s="113" t="s">
        <v>5</v>
      </c>
      <c r="M12" s="113" t="s">
        <v>6</v>
      </c>
    </row>
    <row r="13" spans="1:15" s="34" customFormat="1" ht="4.5" customHeight="1" x14ac:dyDescent="0.2">
      <c r="B13" s="115"/>
      <c r="C13" s="118"/>
      <c r="D13" s="118"/>
      <c r="E13" s="118"/>
      <c r="F13" s="119"/>
      <c r="G13" s="113"/>
      <c r="H13" s="113"/>
      <c r="I13" s="113"/>
      <c r="J13" s="113"/>
      <c r="K13" s="114"/>
      <c r="L13" s="113"/>
      <c r="M13" s="113"/>
    </row>
    <row r="14" spans="1:15" s="34" customFormat="1" ht="45.75" customHeight="1" x14ac:dyDescent="0.2">
      <c r="B14" s="115"/>
      <c r="C14" s="39" t="s">
        <v>43</v>
      </c>
      <c r="D14" s="39" t="s">
        <v>7</v>
      </c>
      <c r="E14" s="39" t="s">
        <v>8</v>
      </c>
      <c r="F14" s="39" t="s">
        <v>9</v>
      </c>
      <c r="G14" s="113"/>
      <c r="H14" s="113"/>
      <c r="I14" s="113"/>
      <c r="J14" s="113"/>
      <c r="K14" s="114"/>
      <c r="L14" s="113"/>
      <c r="M14" s="113"/>
      <c r="N14" s="109" t="str">
        <f>IF(OR($O$14=4,$O$14=6,$O$14=9,$O$14=11),"30",IF($O$14=2,"28","31"))</f>
        <v>30</v>
      </c>
      <c r="O14" s="110">
        <v>9</v>
      </c>
    </row>
    <row r="15" spans="1:15" s="34" customFormat="1" x14ac:dyDescent="0.2">
      <c r="B15" s="40" t="s">
        <v>19</v>
      </c>
      <c r="C15" s="41" t="s">
        <v>20</v>
      </c>
      <c r="D15" s="42" t="s">
        <v>21</v>
      </c>
      <c r="E15" s="41" t="s">
        <v>22</v>
      </c>
      <c r="F15" s="41" t="s">
        <v>23</v>
      </c>
      <c r="G15" s="41" t="s">
        <v>24</v>
      </c>
      <c r="H15" s="41" t="s">
        <v>25</v>
      </c>
      <c r="I15" s="42" t="s">
        <v>26</v>
      </c>
      <c r="J15" s="43" t="s">
        <v>27</v>
      </c>
      <c r="K15" s="42" t="s">
        <v>28</v>
      </c>
      <c r="L15" s="41" t="s">
        <v>44</v>
      </c>
      <c r="M15" s="41" t="s">
        <v>68</v>
      </c>
    </row>
    <row r="16" spans="1:15" s="34" customFormat="1" ht="22.5" customHeight="1" x14ac:dyDescent="0.2">
      <c r="B16" s="44" t="s">
        <v>69</v>
      </c>
      <c r="C16" s="44"/>
      <c r="D16" s="44"/>
      <c r="E16" s="44"/>
      <c r="F16" s="44"/>
      <c r="G16" s="44"/>
      <c r="H16" s="44"/>
      <c r="I16" s="44"/>
      <c r="J16" s="44"/>
      <c r="K16" s="44"/>
      <c r="L16" s="44"/>
      <c r="M16" s="44"/>
    </row>
    <row r="17" spans="2:17" s="34" customFormat="1" ht="22.5" customHeight="1" x14ac:dyDescent="0.2">
      <c r="B17" s="45">
        <f>IF(G17&lt;&gt;"",ROW()-16,"")</f>
        <v>1</v>
      </c>
      <c r="C17" s="46"/>
      <c r="D17" s="47" t="str">
        <f t="shared" ref="D17:D49" si="0">IF(ISNA(VLOOKUP(G17,DSMV,3,0)),"",VLOOKUP(G17,DSMV,3,0))</f>
        <v>KT/11P</v>
      </c>
      <c r="E17" s="48" t="s">
        <v>98</v>
      </c>
      <c r="F17" s="84">
        <v>41136</v>
      </c>
      <c r="G17" s="49" t="s">
        <v>122</v>
      </c>
      <c r="H17" s="86" t="str">
        <f t="shared" ref="H17:H49" si="1">IF(ISNA(VLOOKUP(G17,DSMV,2,0)),"",VLOOKUP(G17,DSMV,2,0))</f>
        <v>0303015291</v>
      </c>
      <c r="I17" s="50" t="s">
        <v>132</v>
      </c>
      <c r="J17" s="51">
        <v>2580000</v>
      </c>
      <c r="K17" s="52">
        <v>0.1</v>
      </c>
      <c r="L17" s="51">
        <v>258000</v>
      </c>
      <c r="M17" s="61">
        <v>9</v>
      </c>
      <c r="N17" s="53"/>
      <c r="O17" s="54"/>
      <c r="P17" s="53"/>
      <c r="Q17" s="55"/>
    </row>
    <row r="18" spans="2:17" s="34" customFormat="1" ht="22.5" customHeight="1" x14ac:dyDescent="0.2">
      <c r="B18" s="45">
        <f t="shared" ref="B18:B50" si="2">IF(G18&lt;&gt;"",ROW()-16,"")</f>
        <v>2</v>
      </c>
      <c r="C18" s="56"/>
      <c r="D18" s="57" t="str">
        <f t="shared" si="0"/>
        <v>MH/12P</v>
      </c>
      <c r="E18" s="58" t="s">
        <v>106</v>
      </c>
      <c r="F18" s="85">
        <v>41142</v>
      </c>
      <c r="G18" s="6" t="s">
        <v>123</v>
      </c>
      <c r="H18" s="87" t="str">
        <f t="shared" si="1"/>
        <v>0303494894</v>
      </c>
      <c r="I18" s="59" t="s">
        <v>133</v>
      </c>
      <c r="J18" s="60">
        <v>3400000</v>
      </c>
      <c r="K18" s="52">
        <v>0.1</v>
      </c>
      <c r="L18" s="60">
        <v>340000</v>
      </c>
      <c r="M18" s="61">
        <v>9</v>
      </c>
      <c r="N18" s="53"/>
      <c r="O18" s="54"/>
      <c r="P18" s="53"/>
      <c r="Q18" s="55"/>
    </row>
    <row r="19" spans="2:17" s="34" customFormat="1" ht="22.5" customHeight="1" x14ac:dyDescent="0.2">
      <c r="B19" s="45">
        <f t="shared" si="2"/>
        <v>3</v>
      </c>
      <c r="C19" s="56"/>
      <c r="D19" s="57" t="str">
        <f t="shared" si="0"/>
        <v>PV/11P</v>
      </c>
      <c r="E19" s="56" t="s">
        <v>116</v>
      </c>
      <c r="F19" s="85">
        <v>41153</v>
      </c>
      <c r="G19" s="59" t="s">
        <v>124</v>
      </c>
      <c r="H19" s="87" t="str">
        <f t="shared" si="1"/>
        <v>3701648443</v>
      </c>
      <c r="I19" s="59" t="s">
        <v>121</v>
      </c>
      <c r="J19" s="60">
        <v>13135200</v>
      </c>
      <c r="K19" s="52">
        <v>0.1</v>
      </c>
      <c r="L19" s="60">
        <v>1313520</v>
      </c>
      <c r="M19" s="61">
        <v>9</v>
      </c>
      <c r="N19" s="53"/>
      <c r="O19" s="54"/>
      <c r="P19" s="53"/>
    </row>
    <row r="20" spans="2:17" s="34" customFormat="1" ht="22.5" customHeight="1" x14ac:dyDescent="0.2">
      <c r="B20" s="45">
        <f t="shared" si="2"/>
        <v>4</v>
      </c>
      <c r="C20" s="56"/>
      <c r="D20" s="57" t="str">
        <f t="shared" si="0"/>
        <v>PV/11P</v>
      </c>
      <c r="E20" s="56" t="s">
        <v>117</v>
      </c>
      <c r="F20" s="85">
        <v>41155</v>
      </c>
      <c r="G20" s="59" t="s">
        <v>124</v>
      </c>
      <c r="H20" s="87" t="str">
        <f t="shared" si="1"/>
        <v>3701648443</v>
      </c>
      <c r="I20" s="59" t="s">
        <v>121</v>
      </c>
      <c r="J20" s="60">
        <v>10954000</v>
      </c>
      <c r="K20" s="52">
        <v>0.1</v>
      </c>
      <c r="L20" s="60">
        <v>1095400</v>
      </c>
      <c r="M20" s="61">
        <v>9</v>
      </c>
      <c r="N20" s="53"/>
      <c r="O20" s="54"/>
      <c r="P20" s="53"/>
    </row>
    <row r="21" spans="2:17" s="34" customFormat="1" ht="22.5" customHeight="1" x14ac:dyDescent="0.2">
      <c r="B21" s="45">
        <f t="shared" si="2"/>
        <v>5</v>
      </c>
      <c r="C21" s="56"/>
      <c r="D21" s="57" t="str">
        <f t="shared" si="0"/>
        <v>PV/11P</v>
      </c>
      <c r="E21" s="56" t="s">
        <v>100</v>
      </c>
      <c r="F21" s="85">
        <v>41156</v>
      </c>
      <c r="G21" s="59" t="s">
        <v>124</v>
      </c>
      <c r="H21" s="87" t="str">
        <f t="shared" si="1"/>
        <v>3701648443</v>
      </c>
      <c r="I21" s="59" t="s">
        <v>121</v>
      </c>
      <c r="J21" s="8">
        <v>14208260</v>
      </c>
      <c r="K21" s="52">
        <v>0.1</v>
      </c>
      <c r="L21" s="60">
        <v>1420826</v>
      </c>
      <c r="M21" s="61">
        <v>9</v>
      </c>
      <c r="N21" s="53"/>
      <c r="O21" s="54"/>
      <c r="P21" s="53"/>
    </row>
    <row r="22" spans="2:17" s="34" customFormat="1" ht="22.5" customHeight="1" x14ac:dyDescent="0.2">
      <c r="B22" s="45">
        <f t="shared" si="2"/>
        <v>6</v>
      </c>
      <c r="C22" s="56"/>
      <c r="D22" s="57" t="str">
        <f t="shared" si="0"/>
        <v>PV/11P</v>
      </c>
      <c r="E22" s="56" t="s">
        <v>107</v>
      </c>
      <c r="F22" s="85">
        <v>41160</v>
      </c>
      <c r="G22" s="59" t="s">
        <v>124</v>
      </c>
      <c r="H22" s="87" t="str">
        <f t="shared" si="1"/>
        <v>3701648443</v>
      </c>
      <c r="I22" s="59" t="s">
        <v>121</v>
      </c>
      <c r="J22" s="60">
        <v>5133600</v>
      </c>
      <c r="K22" s="52">
        <v>0.1</v>
      </c>
      <c r="L22" s="60">
        <v>513360</v>
      </c>
      <c r="M22" s="61">
        <v>9</v>
      </c>
      <c r="N22" s="53"/>
      <c r="O22" s="54"/>
      <c r="P22" s="53"/>
    </row>
    <row r="23" spans="2:17" s="34" customFormat="1" ht="22.5" customHeight="1" x14ac:dyDescent="0.2">
      <c r="B23" s="45">
        <f t="shared" si="2"/>
        <v>7</v>
      </c>
      <c r="C23" s="56"/>
      <c r="D23" s="57" t="str">
        <f t="shared" si="0"/>
        <v>AB/12P</v>
      </c>
      <c r="E23" s="56" t="s">
        <v>110</v>
      </c>
      <c r="F23" s="85">
        <v>41171</v>
      </c>
      <c r="G23" s="59" t="s">
        <v>125</v>
      </c>
      <c r="H23" s="87" t="str">
        <f t="shared" si="1"/>
        <v>0100109106</v>
      </c>
      <c r="I23" s="59" t="s">
        <v>134</v>
      </c>
      <c r="J23" s="60">
        <v>233637</v>
      </c>
      <c r="K23" s="52">
        <v>0.1</v>
      </c>
      <c r="L23" s="60">
        <v>23363</v>
      </c>
      <c r="M23" s="61">
        <v>9</v>
      </c>
      <c r="N23" s="53"/>
      <c r="O23" s="54"/>
      <c r="P23" s="53"/>
    </row>
    <row r="24" spans="2:17" s="34" customFormat="1" ht="22.5" customHeight="1" x14ac:dyDescent="0.2">
      <c r="B24" s="45">
        <f t="shared" si="2"/>
        <v>8</v>
      </c>
      <c r="C24" s="56"/>
      <c r="D24" s="57" t="str">
        <f t="shared" si="0"/>
        <v>PV/11P</v>
      </c>
      <c r="E24" s="56" t="s">
        <v>118</v>
      </c>
      <c r="F24" s="85">
        <v>41172</v>
      </c>
      <c r="G24" s="59" t="s">
        <v>124</v>
      </c>
      <c r="H24" s="87" t="str">
        <f t="shared" si="1"/>
        <v>3701648443</v>
      </c>
      <c r="I24" s="59" t="s">
        <v>121</v>
      </c>
      <c r="J24" s="60">
        <v>5143000</v>
      </c>
      <c r="K24" s="52">
        <v>0.1</v>
      </c>
      <c r="L24" s="60">
        <v>514300</v>
      </c>
      <c r="M24" s="61">
        <v>9</v>
      </c>
      <c r="N24" s="53"/>
      <c r="O24" s="54"/>
    </row>
    <row r="25" spans="2:17" s="34" customFormat="1" ht="22.5" hidden="1" customHeight="1" x14ac:dyDescent="0.2">
      <c r="B25" s="45">
        <f t="shared" si="2"/>
        <v>9</v>
      </c>
      <c r="C25" s="62"/>
      <c r="D25" s="57" t="str">
        <f t="shared" si="0"/>
        <v>VC/16T</v>
      </c>
      <c r="E25" s="56" t="s">
        <v>103</v>
      </c>
      <c r="F25" s="85">
        <v>41187</v>
      </c>
      <c r="G25" s="59" t="s">
        <v>115</v>
      </c>
      <c r="H25" s="87" t="str">
        <f t="shared" si="1"/>
        <v>0100112437044</v>
      </c>
      <c r="I25" s="59" t="s">
        <v>114</v>
      </c>
      <c r="J25" s="60">
        <v>20000</v>
      </c>
      <c r="K25" s="52">
        <v>0.1</v>
      </c>
      <c r="L25" s="60">
        <v>2000</v>
      </c>
      <c r="M25" s="61">
        <v>10</v>
      </c>
      <c r="N25" s="53"/>
      <c r="O25" s="54"/>
    </row>
    <row r="26" spans="2:17" s="34" customFormat="1" ht="22.5" hidden="1" customHeight="1" x14ac:dyDescent="0.2">
      <c r="B26" s="45">
        <f t="shared" si="2"/>
        <v>10</v>
      </c>
      <c r="C26" s="62"/>
      <c r="D26" s="57" t="str">
        <f t="shared" si="0"/>
        <v>PV/11P</v>
      </c>
      <c r="E26" s="56" t="s">
        <v>208</v>
      </c>
      <c r="F26" s="85">
        <v>41195</v>
      </c>
      <c r="G26" s="59" t="s">
        <v>124</v>
      </c>
      <c r="H26" s="87" t="str">
        <f t="shared" si="1"/>
        <v>3701648443</v>
      </c>
      <c r="I26" s="59" t="s">
        <v>121</v>
      </c>
      <c r="J26" s="60">
        <v>6375000</v>
      </c>
      <c r="K26" s="52">
        <v>0.1</v>
      </c>
      <c r="L26" s="60">
        <v>637500</v>
      </c>
      <c r="M26" s="61">
        <v>10</v>
      </c>
      <c r="N26" s="53"/>
      <c r="O26" s="54"/>
    </row>
    <row r="27" spans="2:17" s="34" customFormat="1" ht="22.5" hidden="1" customHeight="1" x14ac:dyDescent="0.2">
      <c r="B27" s="45">
        <f t="shared" si="2"/>
        <v>11</v>
      </c>
      <c r="C27" s="62"/>
      <c r="D27" s="57" t="str">
        <f t="shared" si="0"/>
        <v>PV/11P</v>
      </c>
      <c r="E27" s="56" t="s">
        <v>105</v>
      </c>
      <c r="F27" s="85">
        <v>41201</v>
      </c>
      <c r="G27" s="59" t="s">
        <v>124</v>
      </c>
      <c r="H27" s="87" t="str">
        <f t="shared" si="1"/>
        <v>3701648443</v>
      </c>
      <c r="I27" s="59" t="s">
        <v>121</v>
      </c>
      <c r="J27" s="60">
        <v>10089000</v>
      </c>
      <c r="K27" s="52">
        <v>0.1</v>
      </c>
      <c r="L27" s="60">
        <v>1008900</v>
      </c>
      <c r="M27" s="61">
        <v>10</v>
      </c>
      <c r="N27" s="53"/>
      <c r="O27" s="54"/>
    </row>
    <row r="28" spans="2:17" s="34" customFormat="1" ht="22.5" hidden="1" customHeight="1" x14ac:dyDescent="0.2">
      <c r="B28" s="45">
        <f t="shared" si="2"/>
        <v>12</v>
      </c>
      <c r="C28" s="62"/>
      <c r="D28" s="57" t="str">
        <f t="shared" si="0"/>
        <v>AB/12P</v>
      </c>
      <c r="E28" s="56" t="s">
        <v>97</v>
      </c>
      <c r="F28" s="85">
        <v>41202</v>
      </c>
      <c r="G28" s="59" t="s">
        <v>125</v>
      </c>
      <c r="H28" s="87" t="str">
        <f t="shared" si="1"/>
        <v>0100109106</v>
      </c>
      <c r="I28" s="59" t="s">
        <v>134</v>
      </c>
      <c r="J28" s="60">
        <v>250000</v>
      </c>
      <c r="K28" s="52">
        <v>0.1</v>
      </c>
      <c r="L28" s="60">
        <v>25000</v>
      </c>
      <c r="M28" s="61">
        <v>10</v>
      </c>
      <c r="N28" s="53"/>
      <c r="O28" s="54"/>
    </row>
    <row r="29" spans="2:17" s="34" customFormat="1" ht="22.5" hidden="1" customHeight="1" x14ac:dyDescent="0.2">
      <c r="B29" s="45">
        <f t="shared" si="2"/>
        <v>13</v>
      </c>
      <c r="C29" s="62"/>
      <c r="D29" s="57" t="str">
        <f t="shared" si="0"/>
        <v>PV/11P</v>
      </c>
      <c r="E29" s="56" t="s">
        <v>95</v>
      </c>
      <c r="F29" s="85">
        <v>41207</v>
      </c>
      <c r="G29" s="59" t="s">
        <v>124</v>
      </c>
      <c r="H29" s="87" t="str">
        <f t="shared" si="1"/>
        <v>3701648443</v>
      </c>
      <c r="I29" s="59" t="s">
        <v>121</v>
      </c>
      <c r="J29" s="60">
        <v>11653000</v>
      </c>
      <c r="K29" s="52">
        <v>0.1</v>
      </c>
      <c r="L29" s="60">
        <v>1165300</v>
      </c>
      <c r="M29" s="61">
        <v>10</v>
      </c>
      <c r="N29" s="53"/>
      <c r="O29" s="54"/>
    </row>
    <row r="30" spans="2:17" s="34" customFormat="1" ht="22.5" hidden="1" customHeight="1" x14ac:dyDescent="0.2">
      <c r="B30" s="45">
        <f t="shared" si="2"/>
        <v>14</v>
      </c>
      <c r="C30" s="62"/>
      <c r="D30" s="57" t="str">
        <f t="shared" si="0"/>
        <v>PV/11P</v>
      </c>
      <c r="E30" s="56" t="s">
        <v>93</v>
      </c>
      <c r="F30" s="85">
        <v>41208</v>
      </c>
      <c r="G30" s="59" t="s">
        <v>124</v>
      </c>
      <c r="H30" s="87" t="str">
        <f t="shared" si="1"/>
        <v>3701648443</v>
      </c>
      <c r="I30" s="59" t="s">
        <v>121</v>
      </c>
      <c r="J30" s="60">
        <v>6122620</v>
      </c>
      <c r="K30" s="52">
        <v>0.1</v>
      </c>
      <c r="L30" s="60">
        <v>612262</v>
      </c>
      <c r="M30" s="61">
        <v>10</v>
      </c>
      <c r="N30" s="53"/>
      <c r="O30" s="54"/>
    </row>
    <row r="31" spans="2:17" s="34" customFormat="1" ht="22.5" hidden="1" customHeight="1" x14ac:dyDescent="0.2">
      <c r="B31" s="45">
        <f t="shared" si="2"/>
        <v>15</v>
      </c>
      <c r="C31" s="62"/>
      <c r="D31" s="57" t="str">
        <f t="shared" si="0"/>
        <v>NL/11P</v>
      </c>
      <c r="E31" s="56" t="s">
        <v>92</v>
      </c>
      <c r="F31" s="85">
        <v>41209</v>
      </c>
      <c r="G31" s="59" t="s">
        <v>126</v>
      </c>
      <c r="H31" s="87" t="str">
        <f t="shared" si="1"/>
        <v>3700651436</v>
      </c>
      <c r="I31" s="59" t="s">
        <v>91</v>
      </c>
      <c r="J31" s="60">
        <v>12319000</v>
      </c>
      <c r="K31" s="52">
        <v>0.1</v>
      </c>
      <c r="L31" s="60">
        <v>1231900</v>
      </c>
      <c r="M31" s="61">
        <v>10</v>
      </c>
      <c r="N31" s="53"/>
      <c r="O31" s="54"/>
    </row>
    <row r="32" spans="2:17" s="34" customFormat="1" ht="22.5" hidden="1" customHeight="1" x14ac:dyDescent="0.2">
      <c r="B32" s="45">
        <f t="shared" si="2"/>
        <v>16</v>
      </c>
      <c r="C32" s="62"/>
      <c r="D32" s="57" t="str">
        <f t="shared" si="0"/>
        <v>PV/11P</v>
      </c>
      <c r="E32" s="56" t="s">
        <v>109</v>
      </c>
      <c r="F32" s="85">
        <v>41215</v>
      </c>
      <c r="G32" s="59" t="s">
        <v>124</v>
      </c>
      <c r="H32" s="87" t="str">
        <f t="shared" si="1"/>
        <v>3701648443</v>
      </c>
      <c r="I32" s="59" t="s">
        <v>121</v>
      </c>
      <c r="J32" s="60">
        <v>12750000</v>
      </c>
      <c r="K32" s="52">
        <v>0.1</v>
      </c>
      <c r="L32" s="60">
        <v>1275000</v>
      </c>
      <c r="M32" s="61">
        <v>11</v>
      </c>
      <c r="N32" s="53"/>
      <c r="O32" s="54"/>
    </row>
    <row r="33" spans="2:15" s="34" customFormat="1" ht="22.5" hidden="1" customHeight="1" x14ac:dyDescent="0.2">
      <c r="B33" s="45">
        <f t="shared" si="2"/>
        <v>17</v>
      </c>
      <c r="C33" s="62"/>
      <c r="D33" s="57" t="str">
        <f t="shared" si="0"/>
        <v>PV/11P</v>
      </c>
      <c r="E33" s="56" t="s">
        <v>89</v>
      </c>
      <c r="F33" s="85">
        <v>41215</v>
      </c>
      <c r="G33" s="59" t="s">
        <v>124</v>
      </c>
      <c r="H33" s="87" t="str">
        <f t="shared" si="1"/>
        <v>3701648443</v>
      </c>
      <c r="I33" s="59" t="s">
        <v>121</v>
      </c>
      <c r="J33" s="60">
        <v>5149000</v>
      </c>
      <c r="K33" s="52">
        <v>0.1</v>
      </c>
      <c r="L33" s="60">
        <v>514900</v>
      </c>
      <c r="M33" s="61">
        <v>11</v>
      </c>
      <c r="N33" s="53"/>
      <c r="O33" s="54"/>
    </row>
    <row r="34" spans="2:15" s="34" customFormat="1" ht="22.5" hidden="1" customHeight="1" x14ac:dyDescent="0.2">
      <c r="B34" s="45">
        <f t="shared" si="2"/>
        <v>18</v>
      </c>
      <c r="C34" s="62"/>
      <c r="D34" s="57" t="str">
        <f t="shared" si="0"/>
        <v>DM/12P</v>
      </c>
      <c r="E34" s="56" t="s">
        <v>89</v>
      </c>
      <c r="F34" s="85">
        <v>41220</v>
      </c>
      <c r="G34" s="59" t="s">
        <v>127</v>
      </c>
      <c r="H34" s="87" t="str">
        <f t="shared" si="1"/>
        <v>0309936059</v>
      </c>
      <c r="I34" s="59" t="s">
        <v>113</v>
      </c>
      <c r="J34" s="60">
        <v>4845455</v>
      </c>
      <c r="K34" s="52">
        <v>0.1</v>
      </c>
      <c r="L34" s="60">
        <v>484545</v>
      </c>
      <c r="M34" s="61">
        <v>11</v>
      </c>
      <c r="N34" s="53"/>
      <c r="O34" s="54"/>
    </row>
    <row r="35" spans="2:15" s="34" customFormat="1" ht="22.5" hidden="1" customHeight="1" x14ac:dyDescent="0.2">
      <c r="B35" s="45">
        <f t="shared" si="2"/>
        <v>19</v>
      </c>
      <c r="C35" s="62"/>
      <c r="D35" s="57" t="str">
        <f t="shared" si="0"/>
        <v>NH/12P</v>
      </c>
      <c r="E35" s="56" t="s">
        <v>89</v>
      </c>
      <c r="F35" s="85">
        <v>41221</v>
      </c>
      <c r="G35" s="59" t="s">
        <v>128</v>
      </c>
      <c r="H35" s="87" t="str">
        <f t="shared" si="1"/>
        <v>3700358798</v>
      </c>
      <c r="I35" s="59" t="s">
        <v>135</v>
      </c>
      <c r="J35" s="60">
        <v>4372550</v>
      </c>
      <c r="K35" s="52">
        <v>0.1</v>
      </c>
      <c r="L35" s="60">
        <v>437255</v>
      </c>
      <c r="M35" s="61">
        <v>11</v>
      </c>
      <c r="N35" s="53"/>
      <c r="O35" s="54"/>
    </row>
    <row r="36" spans="2:15" s="34" customFormat="1" ht="22.5" hidden="1" customHeight="1" x14ac:dyDescent="0.2">
      <c r="B36" s="45">
        <f t="shared" si="2"/>
        <v>20</v>
      </c>
      <c r="C36" s="62"/>
      <c r="D36" s="57" t="str">
        <f t="shared" si="0"/>
        <v>PV/11P</v>
      </c>
      <c r="E36" s="56" t="s">
        <v>104</v>
      </c>
      <c r="F36" s="85">
        <v>41230</v>
      </c>
      <c r="G36" s="59" t="s">
        <v>124</v>
      </c>
      <c r="H36" s="87" t="str">
        <f t="shared" si="1"/>
        <v>3701648443</v>
      </c>
      <c r="I36" s="59" t="s">
        <v>121</v>
      </c>
      <c r="J36" s="60">
        <v>17265150</v>
      </c>
      <c r="K36" s="52">
        <v>0.1</v>
      </c>
      <c r="L36" s="60">
        <v>1726515</v>
      </c>
      <c r="M36" s="61">
        <v>11</v>
      </c>
      <c r="N36" s="53"/>
      <c r="O36" s="54"/>
    </row>
    <row r="37" spans="2:15" s="34" customFormat="1" ht="22.5" hidden="1" customHeight="1" x14ac:dyDescent="0.2">
      <c r="B37" s="45">
        <f t="shared" si="2"/>
        <v>21</v>
      </c>
      <c r="C37" s="62"/>
      <c r="D37" s="57" t="str">
        <f t="shared" si="0"/>
        <v>AB/12P</v>
      </c>
      <c r="E37" s="56" t="s">
        <v>104</v>
      </c>
      <c r="F37" s="85">
        <v>41233</v>
      </c>
      <c r="G37" s="59" t="s">
        <v>125</v>
      </c>
      <c r="H37" s="87" t="str">
        <f t="shared" si="1"/>
        <v>0100109106</v>
      </c>
      <c r="I37" s="59" t="s">
        <v>134</v>
      </c>
      <c r="J37" s="60">
        <v>254545</v>
      </c>
      <c r="K37" s="52">
        <v>0.1</v>
      </c>
      <c r="L37" s="60">
        <v>25455</v>
      </c>
      <c r="M37" s="61">
        <v>11</v>
      </c>
      <c r="N37" s="53"/>
      <c r="O37" s="54"/>
    </row>
    <row r="38" spans="2:15" s="34" customFormat="1" ht="22.5" hidden="1" customHeight="1" x14ac:dyDescent="0.2">
      <c r="B38" s="45">
        <f t="shared" si="2"/>
        <v>22</v>
      </c>
      <c r="C38" s="62"/>
      <c r="D38" s="57" t="str">
        <f t="shared" si="0"/>
        <v>PV/11P</v>
      </c>
      <c r="E38" s="56" t="s">
        <v>101</v>
      </c>
      <c r="F38" s="85">
        <v>41235</v>
      </c>
      <c r="G38" s="59" t="s">
        <v>124</v>
      </c>
      <c r="H38" s="87" t="str">
        <f t="shared" si="1"/>
        <v>3701648443</v>
      </c>
      <c r="I38" s="59" t="s">
        <v>121</v>
      </c>
      <c r="J38" s="60">
        <v>15469600</v>
      </c>
      <c r="K38" s="52">
        <v>0.1</v>
      </c>
      <c r="L38" s="60">
        <v>1546960</v>
      </c>
      <c r="M38" s="61">
        <v>11</v>
      </c>
      <c r="N38" s="53"/>
      <c r="O38" s="54"/>
    </row>
    <row r="39" spans="2:15" s="34" customFormat="1" ht="22.5" hidden="1" customHeight="1" x14ac:dyDescent="0.2">
      <c r="B39" s="45">
        <f t="shared" si="2"/>
        <v>23</v>
      </c>
      <c r="C39" s="62"/>
      <c r="D39" s="57" t="str">
        <f t="shared" si="0"/>
        <v>PV/11P</v>
      </c>
      <c r="E39" s="56" t="s">
        <v>90</v>
      </c>
      <c r="F39" s="85">
        <v>41237</v>
      </c>
      <c r="G39" s="59" t="s">
        <v>124</v>
      </c>
      <c r="H39" s="87" t="str">
        <f t="shared" si="1"/>
        <v>3701648443</v>
      </c>
      <c r="I39" s="59" t="s">
        <v>121</v>
      </c>
      <c r="J39" s="60">
        <v>7149872</v>
      </c>
      <c r="K39" s="52">
        <v>0.1</v>
      </c>
      <c r="L39" s="60">
        <v>714987</v>
      </c>
      <c r="M39" s="61">
        <v>11</v>
      </c>
      <c r="N39" s="53"/>
      <c r="O39" s="54"/>
    </row>
    <row r="40" spans="2:15" s="34" customFormat="1" ht="22.5" hidden="1" customHeight="1" x14ac:dyDescent="0.2">
      <c r="B40" s="45">
        <f t="shared" si="2"/>
        <v>24</v>
      </c>
      <c r="C40" s="62"/>
      <c r="D40" s="57" t="str">
        <f t="shared" si="0"/>
        <v>KT/11P</v>
      </c>
      <c r="E40" s="56" t="s">
        <v>102</v>
      </c>
      <c r="F40" s="85">
        <v>41237</v>
      </c>
      <c r="G40" s="59" t="s">
        <v>122</v>
      </c>
      <c r="H40" s="87" t="str">
        <f t="shared" si="1"/>
        <v>0303015291</v>
      </c>
      <c r="I40" s="59" t="s">
        <v>132</v>
      </c>
      <c r="J40" s="60">
        <v>2520000</v>
      </c>
      <c r="K40" s="52">
        <v>0.1</v>
      </c>
      <c r="L40" s="60">
        <v>252000</v>
      </c>
      <c r="M40" s="61">
        <v>11</v>
      </c>
      <c r="N40" s="53"/>
      <c r="O40" s="54"/>
    </row>
    <row r="41" spans="2:15" s="34" customFormat="1" ht="22.5" hidden="1" customHeight="1" x14ac:dyDescent="0.2">
      <c r="B41" s="45">
        <f t="shared" si="2"/>
        <v>25</v>
      </c>
      <c r="C41" s="62"/>
      <c r="D41" s="57" t="str">
        <f t="shared" si="0"/>
        <v>PL/12P</v>
      </c>
      <c r="E41" s="56" t="s">
        <v>108</v>
      </c>
      <c r="F41" s="85">
        <v>41242</v>
      </c>
      <c r="G41" s="59" t="s">
        <v>129</v>
      </c>
      <c r="H41" s="87" t="str">
        <f t="shared" si="1"/>
        <v>3701775089</v>
      </c>
      <c r="I41" s="59" t="s">
        <v>88</v>
      </c>
      <c r="J41" s="60">
        <v>3000000</v>
      </c>
      <c r="K41" s="52">
        <v>0.1</v>
      </c>
      <c r="L41" s="60">
        <v>300000</v>
      </c>
      <c r="M41" s="61">
        <v>11</v>
      </c>
      <c r="N41" s="53"/>
      <c r="O41" s="54"/>
    </row>
    <row r="42" spans="2:15" s="34" customFormat="1" ht="22.5" hidden="1" customHeight="1" x14ac:dyDescent="0.2">
      <c r="B42" s="45">
        <f t="shared" si="2"/>
        <v>26</v>
      </c>
      <c r="C42" s="62"/>
      <c r="D42" s="57" t="str">
        <f t="shared" si="0"/>
        <v>PV/11P</v>
      </c>
      <c r="E42" s="56" t="s">
        <v>119</v>
      </c>
      <c r="F42" s="85">
        <v>41246</v>
      </c>
      <c r="G42" s="59" t="s">
        <v>124</v>
      </c>
      <c r="H42" s="87" t="str">
        <f t="shared" si="1"/>
        <v>3701648443</v>
      </c>
      <c r="I42" s="59" t="s">
        <v>121</v>
      </c>
      <c r="J42" s="60">
        <v>13351000</v>
      </c>
      <c r="K42" s="52">
        <v>0.1</v>
      </c>
      <c r="L42" s="60">
        <v>1335100</v>
      </c>
      <c r="M42" s="61">
        <v>12</v>
      </c>
      <c r="N42" s="53"/>
      <c r="O42" s="54"/>
    </row>
    <row r="43" spans="2:15" s="34" customFormat="1" ht="22.5" hidden="1" customHeight="1" x14ac:dyDescent="0.2">
      <c r="B43" s="45">
        <f t="shared" si="2"/>
        <v>27</v>
      </c>
      <c r="C43" s="62"/>
      <c r="D43" s="57" t="str">
        <f t="shared" si="0"/>
        <v>PV/11P</v>
      </c>
      <c r="E43" s="56" t="s">
        <v>94</v>
      </c>
      <c r="F43" s="85">
        <v>41251</v>
      </c>
      <c r="G43" s="59" t="s">
        <v>124</v>
      </c>
      <c r="H43" s="87" t="str">
        <f t="shared" si="1"/>
        <v>3701648443</v>
      </c>
      <c r="I43" s="59" t="s">
        <v>121</v>
      </c>
      <c r="J43" s="60">
        <v>10292000</v>
      </c>
      <c r="K43" s="52">
        <v>0.1</v>
      </c>
      <c r="L43" s="60">
        <v>1029200</v>
      </c>
      <c r="M43" s="61">
        <v>12</v>
      </c>
      <c r="N43" s="53"/>
      <c r="O43" s="54"/>
    </row>
    <row r="44" spans="2:15" s="34" customFormat="1" ht="22.5" hidden="1" customHeight="1" x14ac:dyDescent="0.2">
      <c r="B44" s="45">
        <f t="shared" si="2"/>
        <v>28</v>
      </c>
      <c r="C44" s="62"/>
      <c r="D44" s="57" t="str">
        <f t="shared" si="0"/>
        <v>AB/12P</v>
      </c>
      <c r="E44" s="56" t="s">
        <v>120</v>
      </c>
      <c r="F44" s="85">
        <v>41260</v>
      </c>
      <c r="G44" s="59" t="s">
        <v>125</v>
      </c>
      <c r="H44" s="87" t="str">
        <f t="shared" si="1"/>
        <v>0100109106</v>
      </c>
      <c r="I44" s="59" t="s">
        <v>134</v>
      </c>
      <c r="J44" s="60">
        <v>77272</v>
      </c>
      <c r="K44" s="52">
        <v>0.1</v>
      </c>
      <c r="L44" s="60">
        <v>7728</v>
      </c>
      <c r="M44" s="61">
        <v>12</v>
      </c>
      <c r="N44" s="53"/>
      <c r="O44" s="54"/>
    </row>
    <row r="45" spans="2:15" s="34" customFormat="1" ht="22.5" hidden="1" customHeight="1" x14ac:dyDescent="0.2">
      <c r="B45" s="45">
        <f t="shared" si="2"/>
        <v>29</v>
      </c>
      <c r="C45" s="62"/>
      <c r="D45" s="57" t="str">
        <f t="shared" si="0"/>
        <v>LB/12P</v>
      </c>
      <c r="E45" s="56" t="s">
        <v>120</v>
      </c>
      <c r="F45" s="85">
        <v>41269</v>
      </c>
      <c r="G45" s="59" t="s">
        <v>130</v>
      </c>
      <c r="H45" s="87" t="str">
        <f t="shared" si="1"/>
        <v>0100368421012</v>
      </c>
      <c r="I45" s="59" t="s">
        <v>87</v>
      </c>
      <c r="J45" s="60">
        <v>3181818</v>
      </c>
      <c r="K45" s="52">
        <v>0.1</v>
      </c>
      <c r="L45" s="60">
        <v>318182</v>
      </c>
      <c r="M45" s="61">
        <v>12</v>
      </c>
      <c r="N45" s="53"/>
      <c r="O45" s="54"/>
    </row>
    <row r="46" spans="2:15" s="34" customFormat="1" ht="22.5" hidden="1" customHeight="1" x14ac:dyDescent="0.2">
      <c r="B46" s="45">
        <f t="shared" si="2"/>
        <v>30</v>
      </c>
      <c r="C46" s="62"/>
      <c r="D46" s="57" t="str">
        <f t="shared" si="0"/>
        <v>LB/12P</v>
      </c>
      <c r="E46" s="56" t="s">
        <v>96</v>
      </c>
      <c r="F46" s="85">
        <v>41271</v>
      </c>
      <c r="G46" s="59" t="s">
        <v>130</v>
      </c>
      <c r="H46" s="87" t="str">
        <f t="shared" si="1"/>
        <v>0100368421012</v>
      </c>
      <c r="I46" s="59" t="s">
        <v>87</v>
      </c>
      <c r="J46" s="60">
        <v>3363636</v>
      </c>
      <c r="K46" s="52">
        <v>0.1</v>
      </c>
      <c r="L46" s="60">
        <v>336364</v>
      </c>
      <c r="M46" s="61">
        <v>12</v>
      </c>
      <c r="N46" s="53"/>
      <c r="O46" s="54"/>
    </row>
    <row r="47" spans="2:15" s="34" customFormat="1" ht="22.5" hidden="1" customHeight="1" x14ac:dyDescent="0.2">
      <c r="B47" s="45">
        <f t="shared" si="2"/>
        <v>31</v>
      </c>
      <c r="C47" s="62"/>
      <c r="D47" s="57" t="str">
        <f t="shared" si="0"/>
        <v>PV/11P</v>
      </c>
      <c r="E47" s="56" t="s">
        <v>99</v>
      </c>
      <c r="F47" s="85">
        <v>41273</v>
      </c>
      <c r="G47" s="59" t="s">
        <v>124</v>
      </c>
      <c r="H47" s="87" t="str">
        <f t="shared" si="1"/>
        <v>3701648443</v>
      </c>
      <c r="I47" s="59" t="s">
        <v>121</v>
      </c>
      <c r="J47" s="60">
        <v>16197400</v>
      </c>
      <c r="K47" s="52">
        <v>0.1</v>
      </c>
      <c r="L47" s="60">
        <v>1619740</v>
      </c>
      <c r="M47" s="61">
        <v>12</v>
      </c>
      <c r="N47" s="53"/>
      <c r="O47" s="54"/>
    </row>
    <row r="48" spans="2:15" s="34" customFormat="1" ht="22.5" hidden="1" customHeight="1" x14ac:dyDescent="0.2">
      <c r="B48" s="45">
        <f t="shared" si="2"/>
        <v>32</v>
      </c>
      <c r="C48" s="62"/>
      <c r="D48" s="57" t="str">
        <f t="shared" si="0"/>
        <v>LB/12P</v>
      </c>
      <c r="E48" s="56" t="s">
        <v>111</v>
      </c>
      <c r="F48" s="85">
        <v>41273</v>
      </c>
      <c r="G48" s="59" t="s">
        <v>130</v>
      </c>
      <c r="H48" s="87" t="str">
        <f t="shared" si="1"/>
        <v>0100368421012</v>
      </c>
      <c r="I48" s="59" t="s">
        <v>87</v>
      </c>
      <c r="J48" s="60">
        <v>2545455</v>
      </c>
      <c r="K48" s="52">
        <v>0.1</v>
      </c>
      <c r="L48" s="60">
        <v>254545</v>
      </c>
      <c r="M48" s="61">
        <v>12</v>
      </c>
      <c r="N48" s="53"/>
      <c r="O48" s="54"/>
    </row>
    <row r="49" spans="2:15" s="34" customFormat="1" ht="22.5" hidden="1" customHeight="1" x14ac:dyDescent="0.2">
      <c r="B49" s="45">
        <f t="shared" si="2"/>
        <v>33</v>
      </c>
      <c r="C49" s="62"/>
      <c r="D49" s="57" t="str">
        <f t="shared" si="0"/>
        <v>HL/12P</v>
      </c>
      <c r="E49" s="56" t="s">
        <v>112</v>
      </c>
      <c r="F49" s="85">
        <v>41274</v>
      </c>
      <c r="G49" s="59" t="s">
        <v>131</v>
      </c>
      <c r="H49" s="87" t="str">
        <f t="shared" si="1"/>
        <v>0311083908</v>
      </c>
      <c r="I49" s="59" t="s">
        <v>88</v>
      </c>
      <c r="J49" s="60">
        <v>3000000</v>
      </c>
      <c r="K49" s="52">
        <v>0.1</v>
      </c>
      <c r="L49" s="60">
        <v>300000</v>
      </c>
      <c r="M49" s="61">
        <v>12</v>
      </c>
      <c r="N49" s="53"/>
      <c r="O49" s="54"/>
    </row>
    <row r="50" spans="2:15" s="34" customFormat="1" ht="22.5" hidden="1" customHeight="1" x14ac:dyDescent="0.2">
      <c r="B50" s="45" t="str">
        <f t="shared" si="2"/>
        <v/>
      </c>
      <c r="C50" s="62"/>
      <c r="D50" s="57"/>
      <c r="E50" s="56"/>
      <c r="F50" s="85"/>
      <c r="G50" s="59"/>
      <c r="H50" s="87"/>
      <c r="I50" s="59"/>
      <c r="J50" s="60"/>
      <c r="K50" s="52"/>
      <c r="L50" s="60"/>
      <c r="M50" s="63"/>
      <c r="N50" s="53"/>
      <c r="O50" s="54"/>
    </row>
    <row r="51" spans="2:15" s="64" customFormat="1" ht="22.5" customHeight="1" x14ac:dyDescent="0.2">
      <c r="B51" s="65" t="s">
        <v>11</v>
      </c>
      <c r="C51" s="66"/>
      <c r="D51" s="67"/>
      <c r="E51" s="68"/>
      <c r="F51" s="67"/>
      <c r="G51" s="67"/>
      <c r="H51" s="67"/>
      <c r="I51" s="67"/>
      <c r="J51" s="69">
        <f>SUBTOTAL(9,J17:J50)</f>
        <v>54787697</v>
      </c>
      <c r="K51" s="69"/>
      <c r="L51" s="69">
        <f>SUBTOTAL(9,L17:L50)</f>
        <v>5478769</v>
      </c>
      <c r="M51" s="67"/>
      <c r="N51" s="54"/>
    </row>
    <row r="52" spans="2:15" s="64" customFormat="1" ht="22.5" hidden="1" customHeight="1" x14ac:dyDescent="0.2">
      <c r="B52" s="70"/>
      <c r="C52" s="71"/>
      <c r="D52" s="72"/>
      <c r="E52" s="73"/>
      <c r="F52" s="72"/>
      <c r="G52" s="72"/>
      <c r="H52" s="72"/>
      <c r="I52" s="72"/>
      <c r="J52" s="74"/>
      <c r="K52" s="74"/>
      <c r="L52" s="74"/>
      <c r="M52" s="75"/>
      <c r="N52" s="54"/>
    </row>
    <row r="53" spans="2:15" s="34" customFormat="1" ht="21" customHeight="1" x14ac:dyDescent="0.2">
      <c r="B53" s="76" t="s">
        <v>70</v>
      </c>
      <c r="C53" s="77"/>
      <c r="D53" s="77"/>
      <c r="E53" s="77"/>
      <c r="F53" s="77"/>
      <c r="G53" s="77"/>
      <c r="H53" s="77"/>
      <c r="I53" s="77"/>
      <c r="J53" s="78"/>
      <c r="K53" s="79"/>
      <c r="L53" s="78"/>
      <c r="M53" s="80"/>
      <c r="N53" s="54"/>
    </row>
    <row r="54" spans="2:15" s="64" customFormat="1" ht="21" customHeight="1" x14ac:dyDescent="0.2">
      <c r="B54" s="65" t="s">
        <v>11</v>
      </c>
      <c r="C54" s="66"/>
      <c r="D54" s="67"/>
      <c r="E54" s="68"/>
      <c r="F54" s="67"/>
      <c r="G54" s="67"/>
      <c r="H54" s="67"/>
      <c r="I54" s="67"/>
      <c r="J54" s="81"/>
      <c r="K54" s="81"/>
      <c r="L54" s="81"/>
      <c r="M54" s="67"/>
      <c r="N54" s="54"/>
    </row>
    <row r="55" spans="2:15" s="34" customFormat="1" ht="21" customHeight="1" x14ac:dyDescent="0.2">
      <c r="B55" s="76" t="s">
        <v>71</v>
      </c>
      <c r="C55" s="77"/>
      <c r="D55" s="77"/>
      <c r="E55" s="77"/>
      <c r="F55" s="77"/>
      <c r="G55" s="77"/>
      <c r="H55" s="77"/>
      <c r="I55" s="77"/>
      <c r="J55" s="78"/>
      <c r="K55" s="79"/>
      <c r="L55" s="78"/>
      <c r="M55" s="80"/>
      <c r="N55" s="54"/>
    </row>
    <row r="56" spans="2:15" s="64" customFormat="1" ht="21" customHeight="1" x14ac:dyDescent="0.2">
      <c r="B56" s="65" t="s">
        <v>11</v>
      </c>
      <c r="C56" s="66"/>
      <c r="D56" s="67"/>
      <c r="E56" s="68"/>
      <c r="F56" s="67"/>
      <c r="G56" s="67"/>
      <c r="H56" s="67"/>
      <c r="I56" s="67"/>
      <c r="J56" s="81"/>
      <c r="K56" s="67"/>
      <c r="L56" s="81"/>
      <c r="M56" s="67"/>
      <c r="N56" s="54"/>
    </row>
    <row r="57" spans="2:15" s="64" customFormat="1" ht="21" customHeight="1" x14ac:dyDescent="0.2">
      <c r="B57" s="76" t="s">
        <v>72</v>
      </c>
      <c r="C57" s="77"/>
      <c r="D57" s="77"/>
      <c r="E57" s="77"/>
      <c r="F57" s="77"/>
      <c r="G57" s="77"/>
      <c r="H57" s="77"/>
      <c r="I57" s="77"/>
      <c r="J57" s="78"/>
      <c r="K57" s="79"/>
      <c r="L57" s="78"/>
      <c r="M57" s="80"/>
      <c r="N57" s="54"/>
    </row>
    <row r="58" spans="2:15" s="64" customFormat="1" ht="21" customHeight="1" x14ac:dyDescent="0.2">
      <c r="B58" s="65" t="s">
        <v>11</v>
      </c>
      <c r="C58" s="66"/>
      <c r="D58" s="67"/>
      <c r="E58" s="68"/>
      <c r="F58" s="67"/>
      <c r="G58" s="67"/>
      <c r="H58" s="67"/>
      <c r="I58" s="67"/>
      <c r="J58" s="81"/>
      <c r="K58" s="67"/>
      <c r="L58" s="81"/>
      <c r="M58" s="67"/>
      <c r="N58" s="54"/>
    </row>
    <row r="59" spans="2:15" s="34" customFormat="1" ht="21" customHeight="1" x14ac:dyDescent="0.2">
      <c r="B59" s="76" t="s">
        <v>40</v>
      </c>
      <c r="C59" s="77"/>
      <c r="D59" s="77"/>
      <c r="E59" s="77"/>
      <c r="F59" s="77"/>
      <c r="G59" s="77"/>
      <c r="H59" s="77"/>
      <c r="I59" s="77"/>
      <c r="J59" s="78"/>
      <c r="K59" s="79"/>
      <c r="L59" s="78"/>
      <c r="M59" s="80"/>
      <c r="N59" s="54"/>
    </row>
    <row r="60" spans="2:15" s="64" customFormat="1" ht="21" customHeight="1" x14ac:dyDescent="0.2">
      <c r="B60" s="65" t="s">
        <v>11</v>
      </c>
      <c r="C60" s="66"/>
      <c r="D60" s="67"/>
      <c r="E60" s="68"/>
      <c r="F60" s="67"/>
      <c r="G60" s="67"/>
      <c r="H60" s="67"/>
      <c r="I60" s="67"/>
      <c r="J60" s="81"/>
      <c r="K60" s="67"/>
      <c r="L60" s="81"/>
      <c r="M60" s="67"/>
      <c r="N60" s="82"/>
    </row>
    <row r="61" spans="2:15" s="34" customFormat="1" x14ac:dyDescent="0.2">
      <c r="D61" s="35"/>
      <c r="E61" s="36"/>
      <c r="F61" s="34" t="s">
        <v>202</v>
      </c>
      <c r="G61" s="35"/>
      <c r="H61" s="108">
        <f>J51</f>
        <v>54787697</v>
      </c>
      <c r="I61" s="35"/>
      <c r="K61" s="37"/>
      <c r="M61" s="35"/>
      <c r="N61" s="54"/>
    </row>
    <row r="62" spans="2:15" s="34" customFormat="1" x14ac:dyDescent="0.2">
      <c r="D62" s="35"/>
      <c r="E62" s="36"/>
      <c r="F62" s="34" t="s">
        <v>203</v>
      </c>
      <c r="G62" s="35"/>
      <c r="H62" s="108">
        <f>L51</f>
        <v>5478769</v>
      </c>
      <c r="I62" s="35"/>
      <c r="K62" s="37"/>
      <c r="M62" s="35"/>
      <c r="N62" s="54"/>
    </row>
    <row r="63" spans="2:15" s="34" customFormat="1" x14ac:dyDescent="0.2">
      <c r="B63" s="83"/>
      <c r="C63" s="83"/>
      <c r="D63" s="35"/>
      <c r="E63" s="36"/>
      <c r="F63" s="35"/>
      <c r="G63" s="35"/>
      <c r="H63" s="35"/>
      <c r="I63" s="35"/>
      <c r="J63" s="107" t="str">
        <f>"Bình Dương, Ngày  "&amp;N14&amp;"   Tháng   "&amp;O14&amp;"   Năm  "&amp;YEAR(F49)</f>
        <v>Bình Dương, Ngày  30   Tháng   9   Năm  2012</v>
      </c>
      <c r="K63" s="107"/>
      <c r="L63" s="107"/>
      <c r="M63" s="107"/>
      <c r="N63" s="54"/>
    </row>
    <row r="64" spans="2:15" s="34" customFormat="1" x14ac:dyDescent="0.2">
      <c r="D64" s="35"/>
      <c r="E64" s="36"/>
      <c r="F64" s="35"/>
      <c r="G64" s="35"/>
      <c r="H64" s="35"/>
      <c r="I64" s="35"/>
      <c r="J64" s="107" t="s">
        <v>15</v>
      </c>
      <c r="K64" s="107"/>
      <c r="L64" s="107"/>
      <c r="M64" s="107"/>
    </row>
    <row r="65" spans="4:13" s="34" customFormat="1" x14ac:dyDescent="0.2">
      <c r="D65" s="35"/>
      <c r="E65" s="36"/>
      <c r="F65" s="35"/>
      <c r="G65" s="35"/>
      <c r="H65" s="35"/>
      <c r="I65" s="35"/>
      <c r="J65" s="107" t="s">
        <v>16</v>
      </c>
      <c r="K65" s="107"/>
      <c r="L65" s="107"/>
      <c r="M65" s="107"/>
    </row>
    <row r="66" spans="4:13" s="34" customFormat="1" x14ac:dyDescent="0.2">
      <c r="D66" s="35"/>
      <c r="E66" s="36"/>
      <c r="F66" s="35"/>
      <c r="G66" s="35"/>
      <c r="H66" s="35"/>
      <c r="I66" s="35"/>
      <c r="J66" s="107" t="s">
        <v>17</v>
      </c>
      <c r="K66" s="107"/>
      <c r="L66" s="107"/>
      <c r="M66" s="107"/>
    </row>
    <row r="67" spans="4:13" s="34" customFormat="1" x14ac:dyDescent="0.2">
      <c r="D67" s="35"/>
      <c r="E67" s="36"/>
      <c r="F67" s="35"/>
      <c r="G67" s="35"/>
      <c r="H67" s="35"/>
      <c r="I67" s="35"/>
      <c r="K67" s="37"/>
      <c r="M67" s="35"/>
    </row>
  </sheetData>
  <autoFilter ref="A16:Q50">
    <filterColumn colId="12">
      <filters>
        <filter val="9"/>
      </filters>
    </filterColumn>
  </autoFilter>
  <mergeCells count="14">
    <mergeCell ref="B4:M4"/>
    <mergeCell ref="B5:M5"/>
    <mergeCell ref="B6:M6"/>
    <mergeCell ref="B7:M7"/>
    <mergeCell ref="B11:M11"/>
    <mergeCell ref="J12:J14"/>
    <mergeCell ref="K12:K14"/>
    <mergeCell ref="L12:L14"/>
    <mergeCell ref="M12:M14"/>
    <mergeCell ref="B12:B14"/>
    <mergeCell ref="C12:F13"/>
    <mergeCell ref="G12:G14"/>
    <mergeCell ref="H12:H14"/>
    <mergeCell ref="I12:I14"/>
  </mergeCells>
  <dataValidations count="1">
    <dataValidation type="list" allowBlank="1" showInputMessage="1" showErrorMessage="1" sqref="O14">
      <formula1>"9,10,11,12"</formula1>
    </dataValidation>
  </dataValidations>
  <printOptions horizontalCentered="1"/>
  <pageMargins left="0" right="0" top="0" bottom="0" header="0.5" footer="0"/>
  <pageSetup scale="80" orientation="landscape" horizontalDpi="200" verticalDpi="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theme="7" tint="-0.499984740745262"/>
  </sheetPr>
  <dimension ref="A1:N61"/>
  <sheetViews>
    <sheetView topLeftCell="A12" zoomScale="90" zoomScaleNormal="90" workbookViewId="0">
      <pane ySplit="4" topLeftCell="A22" activePane="bottomLeft" state="frozen"/>
      <selection activeCell="A12" sqref="A12"/>
      <selection pane="bottomLeft" activeCell="N15" sqref="N15"/>
    </sheetView>
  </sheetViews>
  <sheetFormatPr defaultRowHeight="15" x14ac:dyDescent="0.2"/>
  <cols>
    <col min="1" max="1" width="2.140625" style="11" customWidth="1"/>
    <col min="2" max="2" width="5.5703125" style="11" customWidth="1"/>
    <col min="3" max="3" width="14.7109375" style="11" customWidth="1"/>
    <col min="4" max="4" width="10.5703125" style="11" customWidth="1"/>
    <col min="5" max="5" width="10.140625" style="11" customWidth="1"/>
    <col min="6" max="6" width="13.140625" style="11" customWidth="1"/>
    <col min="7" max="7" width="41.140625" style="11" customWidth="1"/>
    <col min="8" max="8" width="15.7109375" style="11" customWidth="1"/>
    <col min="9" max="9" width="19.7109375" style="11" customWidth="1"/>
    <col min="10" max="11" width="15.5703125" style="11" customWidth="1"/>
    <col min="12" max="12" width="8.5703125" style="11" customWidth="1"/>
    <col min="13" max="14" width="7.42578125" style="11" customWidth="1"/>
    <col min="15" max="16384" width="9.140625" style="11"/>
  </cols>
  <sheetData>
    <row r="1" spans="1:14" x14ac:dyDescent="0.2">
      <c r="B1" s="12"/>
      <c r="C1" s="12"/>
      <c r="D1" s="12"/>
      <c r="E1" s="12"/>
      <c r="F1" s="12"/>
      <c r="G1" s="12"/>
      <c r="H1" s="12"/>
      <c r="I1" s="12"/>
      <c r="L1" s="12"/>
    </row>
    <row r="2" spans="1:14" x14ac:dyDescent="0.2">
      <c r="B2" s="12"/>
      <c r="C2" s="12"/>
      <c r="D2" s="12"/>
      <c r="E2" s="12"/>
      <c r="F2" s="12"/>
      <c r="G2" s="12"/>
      <c r="H2" s="12"/>
      <c r="I2" s="12"/>
      <c r="L2" s="12"/>
    </row>
    <row r="3" spans="1:14" x14ac:dyDescent="0.2">
      <c r="B3" s="13"/>
      <c r="C3" s="13"/>
      <c r="D3" s="12"/>
      <c r="E3" s="12"/>
      <c r="F3" s="12"/>
      <c r="G3" s="12"/>
      <c r="H3" s="12"/>
      <c r="I3" s="12"/>
      <c r="L3" s="12"/>
    </row>
    <row r="4" spans="1:14" ht="28.5" customHeight="1" x14ac:dyDescent="0.2">
      <c r="B4" s="131" t="s">
        <v>18</v>
      </c>
      <c r="C4" s="131"/>
      <c r="D4" s="131"/>
      <c r="E4" s="131"/>
      <c r="F4" s="131"/>
      <c r="G4" s="131"/>
      <c r="H4" s="131"/>
      <c r="I4" s="131"/>
      <c r="J4" s="131"/>
      <c r="K4" s="131"/>
      <c r="L4" s="131"/>
    </row>
    <row r="5" spans="1:14" hidden="1" x14ac:dyDescent="0.2">
      <c r="A5" s="11" t="s">
        <v>31</v>
      </c>
      <c r="B5" s="132"/>
      <c r="C5" s="132"/>
      <c r="D5" s="132"/>
      <c r="E5" s="132"/>
      <c r="F5" s="132"/>
      <c r="G5" s="132"/>
      <c r="H5" s="132"/>
      <c r="I5" s="132"/>
      <c r="J5" s="132"/>
      <c r="K5" s="132"/>
      <c r="L5" s="132"/>
    </row>
    <row r="6" spans="1:14" x14ac:dyDescent="0.2">
      <c r="B6" s="133" t="s">
        <v>0</v>
      </c>
      <c r="C6" s="133"/>
      <c r="D6" s="133"/>
      <c r="E6" s="133"/>
      <c r="F6" s="133"/>
      <c r="G6" s="133"/>
      <c r="H6" s="133"/>
      <c r="I6" s="133"/>
      <c r="J6" s="133"/>
      <c r="K6" s="133"/>
      <c r="L6" s="133"/>
    </row>
    <row r="7" spans="1:14" x14ac:dyDescent="0.2">
      <c r="B7" s="133" t="str">
        <f>"Kỳ tính thuế: "&amp;IF(LEFT(N14,1)="Q","Quý "&amp;RIGHT(N14,1),"Tháng "&amp;N14)&amp;" Năm "&amp;YEAR(F23)</f>
        <v>Kỳ tính thuế: Tháng 12 Năm 2012</v>
      </c>
      <c r="C7" s="133"/>
      <c r="D7" s="133"/>
      <c r="E7" s="133"/>
      <c r="F7" s="133"/>
      <c r="G7" s="133"/>
      <c r="H7" s="133"/>
      <c r="I7" s="133"/>
      <c r="J7" s="133"/>
      <c r="K7" s="133"/>
      <c r="L7" s="133"/>
    </row>
    <row r="8" spans="1:14" x14ac:dyDescent="0.2">
      <c r="B8" s="14"/>
      <c r="C8" s="14"/>
      <c r="D8" s="12"/>
      <c r="E8" s="12"/>
      <c r="F8" s="12"/>
      <c r="G8" s="12"/>
      <c r="H8" s="12"/>
      <c r="I8" s="12"/>
      <c r="L8" s="12"/>
    </row>
    <row r="9" spans="1:14" x14ac:dyDescent="0.2">
      <c r="B9" s="11" t="s">
        <v>204</v>
      </c>
    </row>
    <row r="10" spans="1:14" x14ac:dyDescent="0.2">
      <c r="B10" s="11" t="s">
        <v>205</v>
      </c>
    </row>
    <row r="11" spans="1:14" x14ac:dyDescent="0.2">
      <c r="B11" s="134" t="s">
        <v>1</v>
      </c>
      <c r="C11" s="134"/>
      <c r="D11" s="134"/>
      <c r="E11" s="134"/>
      <c r="F11" s="134"/>
      <c r="G11" s="134"/>
      <c r="H11" s="134"/>
      <c r="I11" s="134"/>
      <c r="J11" s="134"/>
      <c r="K11" s="134"/>
      <c r="L11" s="134"/>
    </row>
    <row r="12" spans="1:14" ht="12.75" customHeight="1" x14ac:dyDescent="0.2">
      <c r="B12" s="126" t="s">
        <v>2</v>
      </c>
      <c r="C12" s="127"/>
      <c r="D12" s="127"/>
      <c r="E12" s="127"/>
      <c r="F12" s="128"/>
      <c r="G12" s="126" t="s">
        <v>3</v>
      </c>
      <c r="H12" s="126" t="s">
        <v>29</v>
      </c>
      <c r="I12" s="126" t="s">
        <v>4</v>
      </c>
      <c r="J12" s="126" t="s">
        <v>30</v>
      </c>
      <c r="K12" s="126" t="s">
        <v>5</v>
      </c>
      <c r="L12" s="126" t="s">
        <v>6</v>
      </c>
    </row>
    <row r="13" spans="1:14" ht="4.5" customHeight="1" x14ac:dyDescent="0.2">
      <c r="B13" s="126"/>
      <c r="C13" s="129"/>
      <c r="D13" s="129"/>
      <c r="E13" s="129"/>
      <c r="F13" s="130"/>
      <c r="G13" s="126"/>
      <c r="H13" s="126"/>
      <c r="I13" s="126"/>
      <c r="J13" s="126"/>
      <c r="K13" s="126"/>
      <c r="L13" s="126"/>
    </row>
    <row r="14" spans="1:14" ht="40.5" customHeight="1" x14ac:dyDescent="0.2">
      <c r="B14" s="126"/>
      <c r="C14" s="2" t="s">
        <v>43</v>
      </c>
      <c r="D14" s="2" t="s">
        <v>7</v>
      </c>
      <c r="E14" s="2" t="s">
        <v>8</v>
      </c>
      <c r="F14" s="2" t="s">
        <v>9</v>
      </c>
      <c r="G14" s="126"/>
      <c r="H14" s="126"/>
      <c r="I14" s="126"/>
      <c r="J14" s="126"/>
      <c r="K14" s="126"/>
      <c r="L14" s="126"/>
      <c r="M14" s="109" t="str">
        <f>IF(OR($N$14=4,$N$14=6,$N$14=9,$N$14=11),"30",IF($N$14=2,"28","31"))</f>
        <v>31</v>
      </c>
      <c r="N14" s="110">
        <v>12</v>
      </c>
    </row>
    <row r="15" spans="1:14" x14ac:dyDescent="0.2">
      <c r="B15" s="3" t="s">
        <v>19</v>
      </c>
      <c r="C15" s="3" t="s">
        <v>20</v>
      </c>
      <c r="D15" s="3" t="s">
        <v>21</v>
      </c>
      <c r="E15" s="3" t="s">
        <v>22</v>
      </c>
      <c r="F15" s="3" t="s">
        <v>23</v>
      </c>
      <c r="G15" s="3" t="s">
        <v>24</v>
      </c>
      <c r="H15" s="3" t="s">
        <v>25</v>
      </c>
      <c r="I15" s="16" t="s">
        <v>26</v>
      </c>
      <c r="J15" s="16" t="s">
        <v>27</v>
      </c>
      <c r="K15" s="3" t="s">
        <v>28</v>
      </c>
      <c r="L15" s="3" t="s">
        <v>44</v>
      </c>
    </row>
    <row r="16" spans="1:14" ht="21.75" customHeight="1" x14ac:dyDescent="0.2">
      <c r="B16" s="124" t="s">
        <v>46</v>
      </c>
      <c r="C16" s="125"/>
      <c r="D16" s="125"/>
      <c r="E16" s="125"/>
      <c r="F16" s="125"/>
      <c r="G16" s="125"/>
      <c r="H16" s="125"/>
      <c r="I16" s="125"/>
      <c r="J16" s="17"/>
      <c r="K16" s="17"/>
      <c r="L16" s="18"/>
    </row>
    <row r="17" spans="2:12" s="19" customFormat="1" ht="21.75" customHeight="1" x14ac:dyDescent="0.2">
      <c r="B17" s="20" t="s">
        <v>11</v>
      </c>
      <c r="C17" s="20"/>
      <c r="D17" s="20"/>
      <c r="E17" s="20"/>
      <c r="F17" s="20"/>
      <c r="G17" s="20"/>
      <c r="H17" s="20"/>
      <c r="I17" s="20"/>
      <c r="J17" s="21"/>
      <c r="K17" s="21"/>
      <c r="L17" s="20"/>
    </row>
    <row r="18" spans="2:12" ht="21.75" customHeight="1" x14ac:dyDescent="0.2">
      <c r="B18" s="124" t="s">
        <v>12</v>
      </c>
      <c r="C18" s="125"/>
      <c r="D18" s="125"/>
      <c r="E18" s="125"/>
      <c r="F18" s="125"/>
      <c r="G18" s="125"/>
      <c r="H18" s="125"/>
      <c r="I18" s="125"/>
      <c r="J18" s="17"/>
      <c r="K18" s="17"/>
      <c r="L18" s="22"/>
    </row>
    <row r="19" spans="2:12" s="19" customFormat="1" ht="21.75" customHeight="1" x14ac:dyDescent="0.2">
      <c r="B19" s="20" t="s">
        <v>11</v>
      </c>
      <c r="C19" s="20"/>
      <c r="D19" s="20"/>
      <c r="E19" s="20"/>
      <c r="F19" s="20"/>
      <c r="G19" s="20"/>
      <c r="H19" s="20"/>
      <c r="I19" s="20"/>
      <c r="J19" s="21"/>
      <c r="K19" s="21"/>
      <c r="L19" s="20"/>
    </row>
    <row r="20" spans="2:12" ht="21.75" customHeight="1" x14ac:dyDescent="0.2">
      <c r="B20" s="124" t="s">
        <v>13</v>
      </c>
      <c r="C20" s="125"/>
      <c r="D20" s="125"/>
      <c r="E20" s="125"/>
      <c r="F20" s="125"/>
      <c r="G20" s="125"/>
      <c r="H20" s="125"/>
      <c r="I20" s="125"/>
      <c r="J20" s="17"/>
      <c r="K20" s="17"/>
      <c r="L20" s="22"/>
    </row>
    <row r="21" spans="2:12" s="19" customFormat="1" ht="21.75" customHeight="1" x14ac:dyDescent="0.2">
      <c r="B21" s="20" t="s">
        <v>11</v>
      </c>
      <c r="C21" s="20"/>
      <c r="D21" s="20"/>
      <c r="E21" s="20"/>
      <c r="F21" s="20"/>
      <c r="G21" s="20"/>
      <c r="H21" s="20"/>
      <c r="I21" s="20"/>
      <c r="J21" s="21"/>
      <c r="K21" s="21"/>
      <c r="L21" s="20"/>
    </row>
    <row r="22" spans="2:12" s="19" customFormat="1" ht="21.75" customHeight="1" x14ac:dyDescent="0.2">
      <c r="B22" s="111" t="s">
        <v>14</v>
      </c>
      <c r="C22" s="112"/>
      <c r="D22" s="112"/>
      <c r="E22" s="112"/>
      <c r="F22" s="112"/>
      <c r="G22" s="112"/>
      <c r="H22" s="112"/>
      <c r="I22" s="112"/>
      <c r="J22" s="23"/>
      <c r="K22" s="23"/>
      <c r="L22" s="24"/>
    </row>
    <row r="23" spans="2:12" ht="23.25" hidden="1" customHeight="1" x14ac:dyDescent="0.2">
      <c r="B23" s="4">
        <f>IF(G23&lt;&gt;"",ROW()-22,"")</f>
        <v>1</v>
      </c>
      <c r="C23" s="29" t="s">
        <v>85</v>
      </c>
      <c r="D23" s="29" t="s">
        <v>86</v>
      </c>
      <c r="E23" s="5" t="s">
        <v>176</v>
      </c>
      <c r="F23" s="30">
        <v>41167</v>
      </c>
      <c r="G23" s="6" t="s">
        <v>172</v>
      </c>
      <c r="H23" s="31" t="str">
        <f t="shared" ref="H23:H47" si="0">IF(ISNA(VLOOKUP(G23,DSBR,2,0)),"",VLOOKUP(G23,DSBR,2,0))</f>
        <v>0311108052</v>
      </c>
      <c r="I23" s="7" t="s">
        <v>201</v>
      </c>
      <c r="J23" s="8">
        <v>18666000</v>
      </c>
      <c r="K23" s="8">
        <v>1866600</v>
      </c>
      <c r="L23" s="9">
        <v>9</v>
      </c>
    </row>
    <row r="24" spans="2:12" ht="23.25" hidden="1" customHeight="1" x14ac:dyDescent="0.2">
      <c r="B24" s="4">
        <f t="shared" ref="B24:B48" si="1">IF(G24&lt;&gt;"",ROW()-22,"")</f>
        <v>2</v>
      </c>
      <c r="C24" s="29" t="s">
        <v>85</v>
      </c>
      <c r="D24" s="29" t="s">
        <v>86</v>
      </c>
      <c r="E24" s="5" t="s">
        <v>177</v>
      </c>
      <c r="F24" s="30">
        <v>41167</v>
      </c>
      <c r="G24" s="6" t="s">
        <v>158</v>
      </c>
      <c r="H24" s="31" t="str">
        <f t="shared" si="0"/>
        <v>3701738908</v>
      </c>
      <c r="I24" s="7" t="s">
        <v>201</v>
      </c>
      <c r="J24" s="8">
        <v>7294920</v>
      </c>
      <c r="K24" s="8">
        <v>729492</v>
      </c>
      <c r="L24" s="9">
        <v>9</v>
      </c>
    </row>
    <row r="25" spans="2:12" ht="23.25" hidden="1" customHeight="1" x14ac:dyDescent="0.2">
      <c r="B25" s="4">
        <f t="shared" si="1"/>
        <v>3</v>
      </c>
      <c r="C25" s="29" t="s">
        <v>85</v>
      </c>
      <c r="D25" s="29" t="s">
        <v>86</v>
      </c>
      <c r="E25" s="5" t="s">
        <v>178</v>
      </c>
      <c r="F25" s="30">
        <v>41167</v>
      </c>
      <c r="G25" s="6" t="s">
        <v>160</v>
      </c>
      <c r="H25" s="31" t="str">
        <f t="shared" si="0"/>
        <v>0310999127</v>
      </c>
      <c r="I25" s="7" t="s">
        <v>201</v>
      </c>
      <c r="J25" s="8">
        <v>20665648</v>
      </c>
      <c r="K25" s="8">
        <v>2066564</v>
      </c>
      <c r="L25" s="9">
        <v>9</v>
      </c>
    </row>
    <row r="26" spans="2:12" ht="23.25" hidden="1" customHeight="1" x14ac:dyDescent="0.2">
      <c r="B26" s="4">
        <f t="shared" si="1"/>
        <v>4</v>
      </c>
      <c r="C26" s="29" t="s">
        <v>85</v>
      </c>
      <c r="D26" s="29" t="s">
        <v>86</v>
      </c>
      <c r="E26" s="5" t="s">
        <v>179</v>
      </c>
      <c r="F26" s="30">
        <v>41169</v>
      </c>
      <c r="G26" s="6" t="s">
        <v>160</v>
      </c>
      <c r="H26" s="31" t="str">
        <f t="shared" si="0"/>
        <v>0310999127</v>
      </c>
      <c r="I26" s="7" t="s">
        <v>201</v>
      </c>
      <c r="J26" s="8">
        <v>6180000</v>
      </c>
      <c r="K26" s="8">
        <v>618000</v>
      </c>
      <c r="L26" s="9">
        <v>9</v>
      </c>
    </row>
    <row r="27" spans="2:12" ht="23.25" hidden="1" customHeight="1" x14ac:dyDescent="0.2">
      <c r="B27" s="4">
        <f t="shared" si="1"/>
        <v>5</v>
      </c>
      <c r="C27" s="29" t="s">
        <v>85</v>
      </c>
      <c r="D27" s="29" t="s">
        <v>86</v>
      </c>
      <c r="E27" s="5" t="s">
        <v>180</v>
      </c>
      <c r="F27" s="30">
        <v>41178</v>
      </c>
      <c r="G27" s="6" t="s">
        <v>160</v>
      </c>
      <c r="H27" s="31" t="str">
        <f t="shared" si="0"/>
        <v>0310999127</v>
      </c>
      <c r="I27" s="7" t="s">
        <v>201</v>
      </c>
      <c r="J27" s="8">
        <v>6324000</v>
      </c>
      <c r="K27" s="8">
        <v>632400</v>
      </c>
      <c r="L27" s="9">
        <v>9</v>
      </c>
    </row>
    <row r="28" spans="2:12" ht="23.25" hidden="1" customHeight="1" x14ac:dyDescent="0.2">
      <c r="B28" s="4">
        <f t="shared" si="1"/>
        <v>6</v>
      </c>
      <c r="C28" s="29" t="s">
        <v>85</v>
      </c>
      <c r="D28" s="29" t="s">
        <v>86</v>
      </c>
      <c r="E28" s="5" t="s">
        <v>181</v>
      </c>
      <c r="F28" s="30">
        <v>41193</v>
      </c>
      <c r="G28" s="6" t="s">
        <v>162</v>
      </c>
      <c r="H28" s="31" t="str">
        <f t="shared" si="0"/>
        <v>3701201729</v>
      </c>
      <c r="I28" s="7" t="s">
        <v>201</v>
      </c>
      <c r="J28" s="8">
        <v>7540000</v>
      </c>
      <c r="K28" s="8">
        <v>754000</v>
      </c>
      <c r="L28" s="9">
        <v>10</v>
      </c>
    </row>
    <row r="29" spans="2:12" ht="23.25" hidden="1" customHeight="1" x14ac:dyDescent="0.2">
      <c r="B29" s="4">
        <f t="shared" si="1"/>
        <v>7</v>
      </c>
      <c r="C29" s="29" t="s">
        <v>85</v>
      </c>
      <c r="D29" s="29" t="s">
        <v>86</v>
      </c>
      <c r="E29" s="5" t="s">
        <v>182</v>
      </c>
      <c r="F29" s="30">
        <v>41198</v>
      </c>
      <c r="G29" s="6" t="s">
        <v>164</v>
      </c>
      <c r="H29" s="31" t="str">
        <f t="shared" si="0"/>
        <v>3700307987</v>
      </c>
      <c r="I29" s="7" t="s">
        <v>201</v>
      </c>
      <c r="J29" s="8">
        <v>7660000</v>
      </c>
      <c r="K29" s="8">
        <v>766000</v>
      </c>
      <c r="L29" s="9">
        <v>10</v>
      </c>
    </row>
    <row r="30" spans="2:12" ht="23.25" hidden="1" customHeight="1" x14ac:dyDescent="0.2">
      <c r="B30" s="4">
        <f t="shared" si="1"/>
        <v>8</v>
      </c>
      <c r="C30" s="29" t="s">
        <v>85</v>
      </c>
      <c r="D30" s="29" t="s">
        <v>86</v>
      </c>
      <c r="E30" s="5" t="s">
        <v>183</v>
      </c>
      <c r="F30" s="30">
        <v>41205</v>
      </c>
      <c r="G30" s="6" t="s">
        <v>160</v>
      </c>
      <c r="H30" s="31" t="str">
        <f t="shared" si="0"/>
        <v>0310999127</v>
      </c>
      <c r="I30" s="7" t="s">
        <v>201</v>
      </c>
      <c r="J30" s="8">
        <v>12330600</v>
      </c>
      <c r="K30" s="8">
        <v>1233060</v>
      </c>
      <c r="L30" s="9">
        <v>10</v>
      </c>
    </row>
    <row r="31" spans="2:12" ht="23.25" hidden="1" customHeight="1" x14ac:dyDescent="0.2">
      <c r="B31" s="4">
        <f t="shared" si="1"/>
        <v>9</v>
      </c>
      <c r="C31" s="29" t="s">
        <v>85</v>
      </c>
      <c r="D31" s="29" t="s">
        <v>86</v>
      </c>
      <c r="E31" s="5" t="s">
        <v>184</v>
      </c>
      <c r="F31" s="30">
        <v>41207</v>
      </c>
      <c r="G31" s="6" t="s">
        <v>160</v>
      </c>
      <c r="H31" s="31" t="str">
        <f t="shared" si="0"/>
        <v>0310999127</v>
      </c>
      <c r="I31" s="7" t="s">
        <v>201</v>
      </c>
      <c r="J31" s="8">
        <v>6262000</v>
      </c>
      <c r="K31" s="8">
        <v>626200</v>
      </c>
      <c r="L31" s="9">
        <v>10</v>
      </c>
    </row>
    <row r="32" spans="2:12" ht="23.25" hidden="1" customHeight="1" x14ac:dyDescent="0.2">
      <c r="B32" s="4">
        <f t="shared" si="1"/>
        <v>10</v>
      </c>
      <c r="C32" s="29" t="s">
        <v>85</v>
      </c>
      <c r="D32" s="29" t="s">
        <v>86</v>
      </c>
      <c r="E32" s="5" t="s">
        <v>185</v>
      </c>
      <c r="F32" s="30">
        <v>41211</v>
      </c>
      <c r="G32" s="6" t="s">
        <v>164</v>
      </c>
      <c r="H32" s="31" t="str">
        <f t="shared" si="0"/>
        <v>3700307987</v>
      </c>
      <c r="I32" s="7" t="s">
        <v>201</v>
      </c>
      <c r="J32" s="8">
        <v>7750000</v>
      </c>
      <c r="K32" s="8">
        <v>775000</v>
      </c>
      <c r="L32" s="9">
        <v>10</v>
      </c>
    </row>
    <row r="33" spans="2:12" ht="23.25" hidden="1" customHeight="1" x14ac:dyDescent="0.2">
      <c r="B33" s="4">
        <f t="shared" si="1"/>
        <v>11</v>
      </c>
      <c r="C33" s="29" t="s">
        <v>85</v>
      </c>
      <c r="D33" s="29" t="s">
        <v>86</v>
      </c>
      <c r="E33" s="5" t="s">
        <v>186</v>
      </c>
      <c r="F33" s="30">
        <v>41213</v>
      </c>
      <c r="G33" s="6" t="s">
        <v>160</v>
      </c>
      <c r="H33" s="31" t="str">
        <f t="shared" si="0"/>
        <v>0310999127</v>
      </c>
      <c r="I33" s="7" t="s">
        <v>201</v>
      </c>
      <c r="J33" s="8">
        <v>10440000</v>
      </c>
      <c r="K33" s="8">
        <v>1044000</v>
      </c>
      <c r="L33" s="9">
        <v>10</v>
      </c>
    </row>
    <row r="34" spans="2:12" ht="21.75" hidden="1" customHeight="1" x14ac:dyDescent="0.2">
      <c r="B34" s="4">
        <f t="shared" si="1"/>
        <v>12</v>
      </c>
      <c r="C34" s="29" t="s">
        <v>85</v>
      </c>
      <c r="D34" s="29" t="s">
        <v>86</v>
      </c>
      <c r="E34" s="5" t="s">
        <v>187</v>
      </c>
      <c r="F34" s="30">
        <v>41214</v>
      </c>
      <c r="G34" s="6" t="s">
        <v>172</v>
      </c>
      <c r="H34" s="31" t="str">
        <f t="shared" si="0"/>
        <v>0311108052</v>
      </c>
      <c r="I34" s="7" t="s">
        <v>201</v>
      </c>
      <c r="J34" s="8">
        <v>10466750</v>
      </c>
      <c r="K34" s="8">
        <v>1046675</v>
      </c>
      <c r="L34" s="9">
        <v>11</v>
      </c>
    </row>
    <row r="35" spans="2:12" ht="21.75" hidden="1" customHeight="1" x14ac:dyDescent="0.2">
      <c r="B35" s="4">
        <f t="shared" si="1"/>
        <v>13</v>
      </c>
      <c r="C35" s="29" t="s">
        <v>85</v>
      </c>
      <c r="D35" s="29" t="s">
        <v>86</v>
      </c>
      <c r="E35" s="5" t="s">
        <v>188</v>
      </c>
      <c r="F35" s="30">
        <v>41215</v>
      </c>
      <c r="G35" s="6" t="s">
        <v>172</v>
      </c>
      <c r="H35" s="31" t="str">
        <f t="shared" si="0"/>
        <v>0311108052</v>
      </c>
      <c r="I35" s="7" t="s">
        <v>201</v>
      </c>
      <c r="J35" s="8">
        <v>9945000</v>
      </c>
      <c r="K35" s="8">
        <v>994500</v>
      </c>
      <c r="L35" s="9">
        <v>11</v>
      </c>
    </row>
    <row r="36" spans="2:12" ht="21.75" hidden="1" customHeight="1" x14ac:dyDescent="0.2">
      <c r="B36" s="4">
        <f t="shared" si="1"/>
        <v>14</v>
      </c>
      <c r="C36" s="29" t="s">
        <v>85</v>
      </c>
      <c r="D36" s="29" t="s">
        <v>86</v>
      </c>
      <c r="E36" s="5" t="s">
        <v>189</v>
      </c>
      <c r="F36" s="30">
        <v>41219</v>
      </c>
      <c r="G36" s="6" t="s">
        <v>174</v>
      </c>
      <c r="H36" s="31" t="str">
        <f t="shared" si="0"/>
        <v>0311871225</v>
      </c>
      <c r="I36" s="7" t="s">
        <v>201</v>
      </c>
      <c r="J36" s="8">
        <v>5725000</v>
      </c>
      <c r="K36" s="8">
        <v>572500</v>
      </c>
      <c r="L36" s="9">
        <v>11</v>
      </c>
    </row>
    <row r="37" spans="2:12" ht="21.75" hidden="1" customHeight="1" x14ac:dyDescent="0.2">
      <c r="B37" s="4">
        <f t="shared" si="1"/>
        <v>15</v>
      </c>
      <c r="C37" s="29" t="s">
        <v>85</v>
      </c>
      <c r="D37" s="29" t="s">
        <v>86</v>
      </c>
      <c r="E37" s="5" t="s">
        <v>190</v>
      </c>
      <c r="F37" s="30">
        <v>41220</v>
      </c>
      <c r="G37" s="6" t="s">
        <v>164</v>
      </c>
      <c r="H37" s="31" t="str">
        <f t="shared" si="0"/>
        <v>3700307987</v>
      </c>
      <c r="I37" s="7" t="s">
        <v>201</v>
      </c>
      <c r="J37" s="8">
        <v>7660000</v>
      </c>
      <c r="K37" s="8">
        <v>766000</v>
      </c>
      <c r="L37" s="9">
        <v>11</v>
      </c>
    </row>
    <row r="38" spans="2:12" ht="21.75" hidden="1" customHeight="1" x14ac:dyDescent="0.2">
      <c r="B38" s="4">
        <f t="shared" si="1"/>
        <v>16</v>
      </c>
      <c r="C38" s="29" t="s">
        <v>85</v>
      </c>
      <c r="D38" s="29" t="s">
        <v>86</v>
      </c>
      <c r="E38" s="5" t="s">
        <v>191</v>
      </c>
      <c r="F38" s="30">
        <v>41221</v>
      </c>
      <c r="G38" s="6" t="s">
        <v>160</v>
      </c>
      <c r="H38" s="31" t="str">
        <f t="shared" si="0"/>
        <v>0310999127</v>
      </c>
      <c r="I38" s="7" t="s">
        <v>201</v>
      </c>
      <c r="J38" s="8">
        <v>6342000</v>
      </c>
      <c r="K38" s="8">
        <v>634200</v>
      </c>
      <c r="L38" s="9">
        <v>11</v>
      </c>
    </row>
    <row r="39" spans="2:12" ht="21.75" hidden="1" customHeight="1" x14ac:dyDescent="0.2">
      <c r="B39" s="4">
        <f t="shared" si="1"/>
        <v>17</v>
      </c>
      <c r="C39" s="29" t="s">
        <v>85</v>
      </c>
      <c r="D39" s="29" t="s">
        <v>86</v>
      </c>
      <c r="E39" s="5" t="s">
        <v>192</v>
      </c>
      <c r="F39" s="30">
        <v>41229</v>
      </c>
      <c r="G39" s="6" t="s">
        <v>160</v>
      </c>
      <c r="H39" s="31" t="str">
        <f t="shared" si="0"/>
        <v>0310999127</v>
      </c>
      <c r="I39" s="7" t="s">
        <v>201</v>
      </c>
      <c r="J39" s="8">
        <v>6200000</v>
      </c>
      <c r="K39" s="8">
        <v>620000</v>
      </c>
      <c r="L39" s="9">
        <v>11</v>
      </c>
    </row>
    <row r="40" spans="2:12" ht="21.75" hidden="1" customHeight="1" x14ac:dyDescent="0.2">
      <c r="B40" s="4">
        <f t="shared" si="1"/>
        <v>18</v>
      </c>
      <c r="C40" s="29" t="s">
        <v>85</v>
      </c>
      <c r="D40" s="29" t="s">
        <v>86</v>
      </c>
      <c r="E40" s="5" t="s">
        <v>193</v>
      </c>
      <c r="F40" s="30">
        <v>41236</v>
      </c>
      <c r="G40" s="6" t="s">
        <v>160</v>
      </c>
      <c r="H40" s="31" t="str">
        <f t="shared" si="0"/>
        <v>0310999127</v>
      </c>
      <c r="I40" s="7" t="s">
        <v>201</v>
      </c>
      <c r="J40" s="8">
        <v>13608600</v>
      </c>
      <c r="K40" s="8">
        <v>1360860</v>
      </c>
      <c r="L40" s="9">
        <v>11</v>
      </c>
    </row>
    <row r="41" spans="2:12" ht="21.75" hidden="1" customHeight="1" x14ac:dyDescent="0.2">
      <c r="B41" s="4">
        <f t="shared" si="1"/>
        <v>19</v>
      </c>
      <c r="C41" s="29" t="s">
        <v>85</v>
      </c>
      <c r="D41" s="29" t="s">
        <v>86</v>
      </c>
      <c r="E41" s="5" t="s">
        <v>194</v>
      </c>
      <c r="F41" s="30">
        <v>41240</v>
      </c>
      <c r="G41" s="6" t="s">
        <v>170</v>
      </c>
      <c r="H41" s="31" t="str">
        <f t="shared" si="0"/>
        <v>0311475542</v>
      </c>
      <c r="I41" s="7" t="s">
        <v>201</v>
      </c>
      <c r="J41" s="8">
        <v>12178000</v>
      </c>
      <c r="K41" s="8">
        <v>1217800</v>
      </c>
      <c r="L41" s="9">
        <v>11</v>
      </c>
    </row>
    <row r="42" spans="2:12" ht="23.25" customHeight="1" x14ac:dyDescent="0.2">
      <c r="B42" s="4">
        <f t="shared" si="1"/>
        <v>20</v>
      </c>
      <c r="C42" s="29" t="s">
        <v>85</v>
      </c>
      <c r="D42" s="29" t="s">
        <v>86</v>
      </c>
      <c r="E42" s="5" t="s">
        <v>195</v>
      </c>
      <c r="F42" s="30">
        <v>41247</v>
      </c>
      <c r="G42" s="6" t="s">
        <v>164</v>
      </c>
      <c r="H42" s="31" t="str">
        <f t="shared" si="0"/>
        <v>3700307987</v>
      </c>
      <c r="I42" s="7" t="s">
        <v>201</v>
      </c>
      <c r="J42" s="8">
        <v>15175000</v>
      </c>
      <c r="K42" s="8">
        <v>1517500</v>
      </c>
      <c r="L42" s="9">
        <v>12</v>
      </c>
    </row>
    <row r="43" spans="2:12" ht="23.25" customHeight="1" x14ac:dyDescent="0.2">
      <c r="B43" s="4">
        <f t="shared" si="1"/>
        <v>21</v>
      </c>
      <c r="C43" s="29" t="s">
        <v>85</v>
      </c>
      <c r="D43" s="29" t="s">
        <v>86</v>
      </c>
      <c r="E43" s="5" t="s">
        <v>196</v>
      </c>
      <c r="F43" s="30">
        <v>41250</v>
      </c>
      <c r="G43" s="6" t="s">
        <v>162</v>
      </c>
      <c r="H43" s="31" t="str">
        <f t="shared" si="0"/>
        <v>3701201729</v>
      </c>
      <c r="I43" s="7" t="s">
        <v>201</v>
      </c>
      <c r="J43" s="8">
        <v>8816000</v>
      </c>
      <c r="K43" s="8">
        <v>881600</v>
      </c>
      <c r="L43" s="9">
        <v>12</v>
      </c>
    </row>
    <row r="44" spans="2:12" ht="23.25" customHeight="1" x14ac:dyDescent="0.2">
      <c r="B44" s="4">
        <f t="shared" si="1"/>
        <v>22</v>
      </c>
      <c r="C44" s="29" t="s">
        <v>85</v>
      </c>
      <c r="D44" s="29" t="s">
        <v>86</v>
      </c>
      <c r="E44" s="5" t="s">
        <v>197</v>
      </c>
      <c r="F44" s="30">
        <v>41253</v>
      </c>
      <c r="G44" s="6" t="s">
        <v>160</v>
      </c>
      <c r="H44" s="31" t="str">
        <f t="shared" si="0"/>
        <v>0310999127</v>
      </c>
      <c r="I44" s="7" t="s">
        <v>201</v>
      </c>
      <c r="J44" s="8">
        <v>14060400</v>
      </c>
      <c r="K44" s="8">
        <v>1406040</v>
      </c>
      <c r="L44" s="9">
        <v>12</v>
      </c>
    </row>
    <row r="45" spans="2:12" ht="23.25" customHeight="1" x14ac:dyDescent="0.2">
      <c r="B45" s="4">
        <f t="shared" si="1"/>
        <v>23</v>
      </c>
      <c r="C45" s="29" t="s">
        <v>85</v>
      </c>
      <c r="D45" s="29" t="s">
        <v>86</v>
      </c>
      <c r="E45" s="5" t="s">
        <v>198</v>
      </c>
      <c r="F45" s="30">
        <v>41267</v>
      </c>
      <c r="G45" s="6" t="s">
        <v>166</v>
      </c>
      <c r="H45" s="31" t="str">
        <f t="shared" si="0"/>
        <v>3602617980</v>
      </c>
      <c r="I45" s="7" t="s">
        <v>201</v>
      </c>
      <c r="J45" s="8">
        <v>17343440</v>
      </c>
      <c r="K45" s="8">
        <v>1734344</v>
      </c>
      <c r="L45" s="9">
        <v>12</v>
      </c>
    </row>
    <row r="46" spans="2:12" ht="23.25" customHeight="1" x14ac:dyDescent="0.2">
      <c r="B46" s="4">
        <f t="shared" si="1"/>
        <v>24</v>
      </c>
      <c r="C46" s="29" t="s">
        <v>85</v>
      </c>
      <c r="D46" s="29" t="s">
        <v>86</v>
      </c>
      <c r="E46" s="5" t="s">
        <v>199</v>
      </c>
      <c r="F46" s="30">
        <v>41268</v>
      </c>
      <c r="G46" s="6" t="s">
        <v>166</v>
      </c>
      <c r="H46" s="31" t="str">
        <f t="shared" si="0"/>
        <v>3602617980</v>
      </c>
      <c r="I46" s="7" t="s">
        <v>201</v>
      </c>
      <c r="J46" s="8">
        <v>1526000</v>
      </c>
      <c r="K46" s="8">
        <v>152600</v>
      </c>
      <c r="L46" s="9">
        <v>12</v>
      </c>
    </row>
    <row r="47" spans="2:12" ht="23.25" customHeight="1" x14ac:dyDescent="0.2">
      <c r="B47" s="4">
        <f t="shared" si="1"/>
        <v>25</v>
      </c>
      <c r="C47" s="29" t="s">
        <v>85</v>
      </c>
      <c r="D47" s="29" t="s">
        <v>86</v>
      </c>
      <c r="E47" s="5" t="s">
        <v>200</v>
      </c>
      <c r="F47" s="30">
        <v>41270</v>
      </c>
      <c r="G47" s="6" t="s">
        <v>168</v>
      </c>
      <c r="H47" s="31" t="str">
        <f t="shared" si="0"/>
        <v>0302433747</v>
      </c>
      <c r="I47" s="7" t="s">
        <v>201</v>
      </c>
      <c r="J47" s="8">
        <v>5331600</v>
      </c>
      <c r="K47" s="8">
        <v>533160</v>
      </c>
      <c r="L47" s="9">
        <v>12</v>
      </c>
    </row>
    <row r="48" spans="2:12" ht="23.25" hidden="1" customHeight="1" x14ac:dyDescent="0.2">
      <c r="B48" s="4" t="str">
        <f t="shared" si="1"/>
        <v/>
      </c>
      <c r="C48" s="29"/>
      <c r="D48" s="29"/>
      <c r="E48" s="5"/>
      <c r="F48" s="30"/>
      <c r="G48" s="6"/>
      <c r="H48" s="31"/>
      <c r="I48" s="7"/>
      <c r="J48" s="8"/>
      <c r="K48" s="8"/>
      <c r="L48" s="10"/>
    </row>
    <row r="49" spans="2:12" s="19" customFormat="1" ht="21" customHeight="1" x14ac:dyDescent="0.2">
      <c r="B49" s="25" t="s">
        <v>11</v>
      </c>
      <c r="C49" s="27"/>
      <c r="D49" s="27"/>
      <c r="E49" s="27"/>
      <c r="F49" s="27"/>
      <c r="G49" s="25"/>
      <c r="H49" s="32"/>
      <c r="I49" s="25"/>
      <c r="J49" s="26">
        <f>SUBTOTAL(9,J23:J48)</f>
        <v>62252440</v>
      </c>
      <c r="K49" s="26">
        <f>SUBTOTAL(9,K23:K48)</f>
        <v>6225244</v>
      </c>
      <c r="L49" s="27"/>
    </row>
    <row r="50" spans="2:12" ht="23.25" hidden="1" customHeight="1" x14ac:dyDescent="0.2"/>
    <row r="51" spans="2:12" ht="23.25" customHeight="1" x14ac:dyDescent="0.2">
      <c r="B51" s="124" t="s">
        <v>40</v>
      </c>
      <c r="C51" s="125"/>
      <c r="D51" s="125"/>
      <c r="E51" s="125"/>
      <c r="F51" s="125"/>
      <c r="G51" s="125"/>
      <c r="H51" s="125"/>
      <c r="I51" s="125"/>
      <c r="J51" s="17"/>
      <c r="K51" s="17"/>
      <c r="L51" s="22"/>
    </row>
    <row r="52" spans="2:12" s="19" customFormat="1" ht="21" customHeight="1" x14ac:dyDescent="0.2">
      <c r="B52" s="20" t="s">
        <v>11</v>
      </c>
      <c r="C52" s="20"/>
      <c r="D52" s="20"/>
      <c r="E52" s="20"/>
      <c r="F52" s="20"/>
      <c r="G52" s="20"/>
      <c r="H52" s="20"/>
      <c r="I52" s="20"/>
      <c r="J52" s="21"/>
      <c r="K52" s="21"/>
      <c r="L52" s="20"/>
    </row>
    <row r="53" spans="2:12" x14ac:dyDescent="0.2">
      <c r="B53" s="15"/>
      <c r="C53" s="15"/>
      <c r="D53" s="12"/>
      <c r="E53" s="12"/>
      <c r="F53" s="12" t="s">
        <v>206</v>
      </c>
      <c r="G53" s="12"/>
      <c r="H53" s="108">
        <f>J49</f>
        <v>62252440</v>
      </c>
      <c r="I53" s="12"/>
      <c r="L53" s="12"/>
    </row>
    <row r="54" spans="2:12" x14ac:dyDescent="0.2">
      <c r="B54" s="12"/>
      <c r="C54" s="12"/>
      <c r="D54" s="12"/>
      <c r="E54" s="12"/>
      <c r="F54" s="12" t="s">
        <v>207</v>
      </c>
      <c r="G54" s="12"/>
      <c r="H54" s="108">
        <f>K49</f>
        <v>6225244</v>
      </c>
      <c r="I54" s="12"/>
      <c r="L54" s="12"/>
    </row>
    <row r="55" spans="2:12" x14ac:dyDescent="0.2">
      <c r="B55" s="12"/>
      <c r="C55" s="12"/>
      <c r="D55" s="12"/>
      <c r="E55" s="12"/>
      <c r="G55" s="12"/>
      <c r="H55" s="12"/>
      <c r="I55" s="12"/>
      <c r="L55" s="12"/>
    </row>
    <row r="56" spans="2:12" x14ac:dyDescent="0.2">
      <c r="B56" s="28"/>
      <c r="C56" s="28"/>
      <c r="D56" s="12"/>
      <c r="E56" s="12"/>
      <c r="F56" s="12"/>
      <c r="G56" s="12"/>
      <c r="H56" s="12"/>
      <c r="I56" s="12"/>
      <c r="L56" s="12"/>
    </row>
    <row r="57" spans="2:12" x14ac:dyDescent="0.2">
      <c r="B57" s="28"/>
      <c r="C57" s="28"/>
      <c r="D57" s="12"/>
      <c r="E57" s="12"/>
      <c r="F57" s="12"/>
      <c r="G57" s="12"/>
      <c r="H57" s="12"/>
      <c r="I57" s="33" t="str">
        <f>"Bình Dương, Ngày  "&amp;M14&amp;"   Tháng   "&amp;N14&amp;"   Năm  "&amp;YEAR(F46)</f>
        <v>Bình Dương, Ngày  31   Tháng   12   Năm  2012</v>
      </c>
    </row>
    <row r="58" spans="2:12" x14ac:dyDescent="0.2">
      <c r="B58" s="12"/>
      <c r="C58" s="12"/>
      <c r="D58" s="12"/>
      <c r="E58" s="12"/>
      <c r="F58" s="12"/>
      <c r="G58" s="12"/>
      <c r="H58" s="12"/>
      <c r="I58" s="33" t="s">
        <v>15</v>
      </c>
    </row>
    <row r="59" spans="2:12" x14ac:dyDescent="0.2">
      <c r="B59" s="12"/>
      <c r="C59" s="12"/>
      <c r="D59" s="12"/>
      <c r="E59" s="12"/>
      <c r="F59" s="12"/>
      <c r="G59" s="12"/>
      <c r="H59" s="12"/>
      <c r="I59" s="33" t="s">
        <v>16</v>
      </c>
    </row>
    <row r="60" spans="2:12" x14ac:dyDescent="0.2">
      <c r="B60" s="12"/>
      <c r="C60" s="12"/>
      <c r="D60" s="12"/>
      <c r="E60" s="12"/>
      <c r="F60" s="12"/>
      <c r="G60" s="12"/>
      <c r="H60" s="12"/>
      <c r="I60" s="33" t="s">
        <v>17</v>
      </c>
    </row>
    <row r="61" spans="2:12" x14ac:dyDescent="0.2">
      <c r="B61" s="12"/>
      <c r="C61" s="12"/>
      <c r="D61" s="12"/>
      <c r="E61" s="12"/>
      <c r="F61" s="12"/>
      <c r="G61" s="12"/>
      <c r="H61" s="12"/>
      <c r="I61" s="12"/>
      <c r="L61" s="12"/>
    </row>
  </sheetData>
  <autoFilter ref="A22:O48">
    <filterColumn colId="11">
      <filters>
        <filter val="12"/>
      </filters>
    </filterColumn>
  </autoFilter>
  <mergeCells count="17">
    <mergeCell ref="B4:L4"/>
    <mergeCell ref="B5:L5"/>
    <mergeCell ref="B6:L6"/>
    <mergeCell ref="B7:L7"/>
    <mergeCell ref="B11:L11"/>
    <mergeCell ref="B20:I20"/>
    <mergeCell ref="B51:I51"/>
    <mergeCell ref="J12:J14"/>
    <mergeCell ref="K12:K14"/>
    <mergeCell ref="L12:L14"/>
    <mergeCell ref="B16:I16"/>
    <mergeCell ref="B18:I18"/>
    <mergeCell ref="B12:B14"/>
    <mergeCell ref="C12:F13"/>
    <mergeCell ref="G12:G14"/>
    <mergeCell ref="H12:H14"/>
    <mergeCell ref="I12:I14"/>
  </mergeCells>
  <dataValidations count="1">
    <dataValidation type="list" allowBlank="1" showInputMessage="1" showErrorMessage="1" sqref="N14">
      <formula1>"9,10,11,12"</formula1>
    </dataValidation>
  </dataValidations>
  <printOptions horizontalCentered="1"/>
  <pageMargins left="0" right="0" top="0" bottom="0" header="0.5" footer="0.5"/>
  <pageSetup scale="80" orientation="landscape" horizontalDpi="200" verticalDpi="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S80"/>
  <sheetViews>
    <sheetView topLeftCell="A7" zoomScale="90" zoomScaleNormal="90" workbookViewId="0">
      <selection activeCell="R22" sqref="R22:S64"/>
    </sheetView>
  </sheetViews>
  <sheetFormatPr defaultRowHeight="15" x14ac:dyDescent="0.25"/>
  <cols>
    <col min="1" max="1" width="3.42578125" style="1" customWidth="1"/>
    <col min="2" max="2" width="6" style="1" customWidth="1"/>
    <col min="3" max="3" width="7.140625" style="1" customWidth="1"/>
    <col min="4" max="14" width="9.140625" style="1"/>
    <col min="15" max="15" width="10.28515625" style="1" customWidth="1"/>
    <col min="16" max="16" width="10.85546875" style="1" customWidth="1"/>
    <col min="17" max="17" width="1.7109375" style="1" customWidth="1"/>
    <col min="18" max="18" width="45.28515625" style="1" customWidth="1"/>
    <col min="19" max="19" width="14.28515625" style="1" customWidth="1"/>
    <col min="20" max="16384" width="9.140625" style="1"/>
  </cols>
  <sheetData>
    <row r="1" spans="2:19" ht="15.75" thickBot="1" x14ac:dyDescent="0.3"/>
    <row r="2" spans="2:19" x14ac:dyDescent="0.25">
      <c r="B2" s="138" t="s">
        <v>32</v>
      </c>
      <c r="C2" s="139"/>
      <c r="D2" s="139"/>
      <c r="E2" s="139"/>
      <c r="F2" s="139"/>
      <c r="G2" s="139"/>
      <c r="H2" s="139"/>
      <c r="I2" s="139"/>
      <c r="J2" s="139"/>
      <c r="K2" s="139"/>
      <c r="L2" s="139"/>
      <c r="M2" s="139"/>
      <c r="N2" s="139"/>
      <c r="O2" s="139"/>
      <c r="P2" s="140"/>
      <c r="R2" s="6" t="s">
        <v>158</v>
      </c>
      <c r="S2" s="88" t="s">
        <v>159</v>
      </c>
    </row>
    <row r="3" spans="2:19" x14ac:dyDescent="0.25">
      <c r="B3" s="141" t="s">
        <v>33</v>
      </c>
      <c r="C3" s="142"/>
      <c r="D3" s="142"/>
      <c r="E3" s="142"/>
      <c r="F3" s="142"/>
      <c r="G3" s="142"/>
      <c r="H3" s="142"/>
      <c r="I3" s="142"/>
      <c r="J3" s="142"/>
      <c r="K3" s="142"/>
      <c r="L3" s="142"/>
      <c r="M3" s="142"/>
      <c r="N3" s="142"/>
      <c r="O3" s="142"/>
      <c r="P3" s="143"/>
      <c r="R3" s="6" t="s">
        <v>160</v>
      </c>
      <c r="S3" s="88" t="s">
        <v>161</v>
      </c>
    </row>
    <row r="4" spans="2:19" x14ac:dyDescent="0.25">
      <c r="B4" s="89"/>
      <c r="C4" s="135" t="s">
        <v>34</v>
      </c>
      <c r="D4" s="135"/>
      <c r="E4" s="135"/>
      <c r="F4" s="135"/>
      <c r="G4" s="135"/>
      <c r="H4" s="135"/>
      <c r="I4" s="135"/>
      <c r="J4" s="135"/>
      <c r="K4" s="135"/>
      <c r="L4" s="135"/>
      <c r="M4" s="135"/>
      <c r="N4" s="135"/>
      <c r="O4" s="135"/>
      <c r="P4" s="144"/>
      <c r="R4" s="6" t="s">
        <v>162</v>
      </c>
      <c r="S4" s="88" t="s">
        <v>163</v>
      </c>
    </row>
    <row r="5" spans="2:19" x14ac:dyDescent="0.25">
      <c r="B5" s="89"/>
      <c r="C5" s="135" t="s">
        <v>41</v>
      </c>
      <c r="D5" s="135"/>
      <c r="E5" s="135"/>
      <c r="F5" s="135"/>
      <c r="G5" s="135"/>
      <c r="H5" s="135"/>
      <c r="I5" s="135"/>
      <c r="J5" s="135"/>
      <c r="K5" s="135"/>
      <c r="L5" s="135"/>
      <c r="M5" s="135"/>
      <c r="N5" s="135"/>
      <c r="O5" s="135"/>
      <c r="P5" s="144"/>
      <c r="R5" s="6" t="s">
        <v>164</v>
      </c>
      <c r="S5" s="88" t="s">
        <v>165</v>
      </c>
    </row>
    <row r="6" spans="2:19" x14ac:dyDescent="0.25">
      <c r="B6" s="89"/>
      <c r="C6" s="90"/>
      <c r="D6" s="135" t="s">
        <v>10</v>
      </c>
      <c r="E6" s="136"/>
      <c r="F6" s="136"/>
      <c r="G6" s="136"/>
      <c r="H6" s="136"/>
      <c r="I6" s="136"/>
      <c r="J6" s="136"/>
      <c r="K6" s="136"/>
      <c r="L6" s="136"/>
      <c r="M6" s="136"/>
      <c r="N6" s="136"/>
      <c r="O6" s="136"/>
      <c r="P6" s="137"/>
      <c r="R6" s="6" t="s">
        <v>166</v>
      </c>
      <c r="S6" s="88" t="s">
        <v>167</v>
      </c>
    </row>
    <row r="7" spans="2:19" x14ac:dyDescent="0.25">
      <c r="B7" s="89"/>
      <c r="C7" s="90"/>
      <c r="D7" s="135" t="s">
        <v>12</v>
      </c>
      <c r="E7" s="136"/>
      <c r="F7" s="136"/>
      <c r="G7" s="136"/>
      <c r="H7" s="136"/>
      <c r="I7" s="136"/>
      <c r="J7" s="136"/>
      <c r="K7" s="136"/>
      <c r="L7" s="136"/>
      <c r="M7" s="136"/>
      <c r="N7" s="136"/>
      <c r="O7" s="136"/>
      <c r="P7" s="137"/>
      <c r="R7" s="6" t="s">
        <v>168</v>
      </c>
      <c r="S7" s="88" t="s">
        <v>169</v>
      </c>
    </row>
    <row r="8" spans="2:19" x14ac:dyDescent="0.25">
      <c r="B8" s="89"/>
      <c r="C8" s="90"/>
      <c r="D8" s="135" t="s">
        <v>13</v>
      </c>
      <c r="E8" s="136"/>
      <c r="F8" s="136"/>
      <c r="G8" s="136"/>
      <c r="H8" s="136"/>
      <c r="I8" s="136"/>
      <c r="J8" s="136"/>
      <c r="K8" s="136"/>
      <c r="L8" s="136"/>
      <c r="M8" s="136"/>
      <c r="N8" s="136"/>
      <c r="O8" s="136"/>
      <c r="P8" s="137"/>
      <c r="R8" s="6" t="s">
        <v>170</v>
      </c>
      <c r="S8" s="88" t="s">
        <v>171</v>
      </c>
    </row>
    <row r="9" spans="2:19" x14ac:dyDescent="0.25">
      <c r="B9" s="89"/>
      <c r="C9" s="90"/>
      <c r="D9" s="135" t="s">
        <v>14</v>
      </c>
      <c r="E9" s="136"/>
      <c r="F9" s="136"/>
      <c r="G9" s="136"/>
      <c r="H9" s="136"/>
      <c r="I9" s="136"/>
      <c r="J9" s="136"/>
      <c r="K9" s="136"/>
      <c r="L9" s="136"/>
      <c r="M9" s="136"/>
      <c r="N9" s="136"/>
      <c r="O9" s="136"/>
      <c r="P9" s="137"/>
      <c r="R9" s="6" t="s">
        <v>172</v>
      </c>
      <c r="S9" s="88" t="s">
        <v>173</v>
      </c>
    </row>
    <row r="10" spans="2:19" x14ac:dyDescent="0.25">
      <c r="B10" s="89"/>
      <c r="C10" s="90"/>
      <c r="D10" s="135" t="s">
        <v>40</v>
      </c>
      <c r="E10" s="136"/>
      <c r="F10" s="136"/>
      <c r="G10" s="136"/>
      <c r="H10" s="136"/>
      <c r="I10" s="136"/>
      <c r="J10" s="136"/>
      <c r="K10" s="136"/>
      <c r="L10" s="136"/>
      <c r="M10" s="136"/>
      <c r="N10" s="136"/>
      <c r="O10" s="136"/>
      <c r="P10" s="137"/>
      <c r="R10" s="6" t="s">
        <v>174</v>
      </c>
      <c r="S10" s="88" t="s">
        <v>175</v>
      </c>
    </row>
    <row r="11" spans="2:19" x14ac:dyDescent="0.25">
      <c r="B11" s="89"/>
      <c r="C11" s="135" t="s">
        <v>35</v>
      </c>
      <c r="D11" s="135"/>
      <c r="E11" s="135"/>
      <c r="F11" s="135"/>
      <c r="G11" s="135"/>
      <c r="H11" s="135"/>
      <c r="I11" s="135"/>
      <c r="J11" s="135"/>
      <c r="K11" s="135"/>
      <c r="L11" s="135"/>
      <c r="M11" s="135"/>
      <c r="N11" s="135"/>
      <c r="O11" s="135"/>
      <c r="P11" s="144"/>
      <c r="R11" s="6"/>
      <c r="S11" s="88"/>
    </row>
    <row r="12" spans="2:19" x14ac:dyDescent="0.25">
      <c r="B12" s="89"/>
      <c r="C12" s="135" t="s">
        <v>36</v>
      </c>
      <c r="D12" s="135"/>
      <c r="E12" s="135"/>
      <c r="F12" s="135"/>
      <c r="G12" s="135"/>
      <c r="H12" s="135"/>
      <c r="I12" s="135"/>
      <c r="J12" s="135"/>
      <c r="K12" s="135"/>
      <c r="L12" s="135"/>
      <c r="M12" s="135"/>
      <c r="N12" s="135"/>
      <c r="O12" s="135"/>
      <c r="P12" s="144"/>
      <c r="R12" s="6"/>
      <c r="S12" s="88"/>
    </row>
    <row r="13" spans="2:19" x14ac:dyDescent="0.25">
      <c r="B13" s="89"/>
      <c r="C13" s="90"/>
      <c r="D13" s="90"/>
      <c r="E13" s="90"/>
      <c r="F13" s="90"/>
      <c r="G13" s="90"/>
      <c r="H13" s="90"/>
      <c r="I13" s="90"/>
      <c r="J13" s="90"/>
      <c r="K13" s="90"/>
      <c r="L13" s="90"/>
      <c r="M13" s="90"/>
      <c r="N13" s="90"/>
      <c r="O13" s="90"/>
      <c r="P13" s="91"/>
      <c r="R13" s="6"/>
      <c r="S13" s="88"/>
    </row>
    <row r="14" spans="2:19" x14ac:dyDescent="0.25">
      <c r="B14" s="141" t="s">
        <v>37</v>
      </c>
      <c r="C14" s="142"/>
      <c r="D14" s="142"/>
      <c r="E14" s="142"/>
      <c r="F14" s="142"/>
      <c r="G14" s="142"/>
      <c r="H14" s="142"/>
      <c r="I14" s="142"/>
      <c r="J14" s="142"/>
      <c r="K14" s="142"/>
      <c r="L14" s="142"/>
      <c r="M14" s="142"/>
      <c r="N14" s="142"/>
      <c r="O14" s="142"/>
      <c r="P14" s="143"/>
      <c r="R14" s="6"/>
      <c r="S14" s="88"/>
    </row>
    <row r="15" spans="2:19" x14ac:dyDescent="0.25">
      <c r="B15" s="89"/>
      <c r="C15" s="135" t="s">
        <v>38</v>
      </c>
      <c r="D15" s="135"/>
      <c r="E15" s="135"/>
      <c r="F15" s="135"/>
      <c r="G15" s="135"/>
      <c r="H15" s="135"/>
      <c r="I15" s="135"/>
      <c r="J15" s="135"/>
      <c r="K15" s="135"/>
      <c r="L15" s="135"/>
      <c r="M15" s="135"/>
      <c r="N15" s="135"/>
      <c r="O15" s="135"/>
      <c r="P15" s="144"/>
      <c r="R15" s="6"/>
      <c r="S15" s="88"/>
    </row>
    <row r="16" spans="2:19" x14ac:dyDescent="0.25">
      <c r="B16" s="89"/>
      <c r="C16" s="92"/>
      <c r="D16" s="136" t="s">
        <v>42</v>
      </c>
      <c r="E16" s="136"/>
      <c r="F16" s="136"/>
      <c r="G16" s="136"/>
      <c r="H16" s="136"/>
      <c r="I16" s="136"/>
      <c r="J16" s="136"/>
      <c r="K16" s="136"/>
      <c r="L16" s="136"/>
      <c r="M16" s="136"/>
      <c r="N16" s="136"/>
      <c r="O16" s="136"/>
      <c r="P16" s="137"/>
      <c r="R16" s="6"/>
      <c r="S16" s="88"/>
    </row>
    <row r="17" spans="2:19" x14ac:dyDescent="0.25">
      <c r="B17" s="89"/>
      <c r="C17" s="92"/>
      <c r="D17" s="93" t="s">
        <v>47</v>
      </c>
      <c r="E17" s="93"/>
      <c r="F17" s="93"/>
      <c r="G17" s="93"/>
      <c r="H17" s="93"/>
      <c r="I17" s="93"/>
      <c r="J17" s="93"/>
      <c r="K17" s="93"/>
      <c r="L17" s="93"/>
      <c r="M17" s="93"/>
      <c r="N17" s="93"/>
      <c r="O17" s="93"/>
      <c r="P17" s="94"/>
      <c r="R17" s="6"/>
      <c r="S17" s="88"/>
    </row>
    <row r="18" spans="2:19" x14ac:dyDescent="0.25">
      <c r="B18" s="89"/>
      <c r="C18" s="90"/>
      <c r="D18" s="136" t="s">
        <v>48</v>
      </c>
      <c r="E18" s="136"/>
      <c r="F18" s="136"/>
      <c r="G18" s="136"/>
      <c r="H18" s="136"/>
      <c r="I18" s="136"/>
      <c r="J18" s="136"/>
      <c r="K18" s="136"/>
      <c r="L18" s="136"/>
      <c r="M18" s="136"/>
      <c r="N18" s="136"/>
      <c r="O18" s="136"/>
      <c r="P18" s="137"/>
      <c r="R18" s="6"/>
      <c r="S18" s="88"/>
    </row>
    <row r="19" spans="2:19" x14ac:dyDescent="0.25">
      <c r="B19" s="89"/>
      <c r="C19" s="90"/>
      <c r="D19" s="136" t="s">
        <v>49</v>
      </c>
      <c r="E19" s="136"/>
      <c r="F19" s="136"/>
      <c r="G19" s="136"/>
      <c r="H19" s="136"/>
      <c r="I19" s="136"/>
      <c r="J19" s="136"/>
      <c r="K19" s="136"/>
      <c r="L19" s="136"/>
      <c r="M19" s="136"/>
      <c r="N19" s="136"/>
      <c r="O19" s="136"/>
      <c r="P19" s="137"/>
      <c r="R19" s="6"/>
      <c r="S19" s="88"/>
    </row>
    <row r="20" spans="2:19" x14ac:dyDescent="0.25">
      <c r="B20" s="89"/>
      <c r="C20" s="90"/>
      <c r="D20" s="136" t="s">
        <v>50</v>
      </c>
      <c r="E20" s="136"/>
      <c r="F20" s="136"/>
      <c r="G20" s="136"/>
      <c r="H20" s="136"/>
      <c r="I20" s="136"/>
      <c r="J20" s="136"/>
      <c r="K20" s="136"/>
      <c r="L20" s="136"/>
      <c r="M20" s="136"/>
      <c r="N20" s="136"/>
      <c r="O20" s="136"/>
      <c r="P20" s="137"/>
      <c r="R20" s="6"/>
      <c r="S20" s="88"/>
    </row>
    <row r="21" spans="2:19" x14ac:dyDescent="0.25">
      <c r="B21" s="89"/>
      <c r="C21" s="90"/>
      <c r="D21" s="136" t="s">
        <v>51</v>
      </c>
      <c r="E21" s="136"/>
      <c r="F21" s="136"/>
      <c r="G21" s="136"/>
      <c r="H21" s="136"/>
      <c r="I21" s="136"/>
      <c r="J21" s="136"/>
      <c r="K21" s="136"/>
      <c r="L21" s="136"/>
      <c r="M21" s="136"/>
      <c r="N21" s="136"/>
      <c r="O21" s="136"/>
      <c r="P21" s="137"/>
      <c r="R21" s="6"/>
      <c r="S21" s="88"/>
    </row>
    <row r="22" spans="2:19" x14ac:dyDescent="0.25">
      <c r="B22" s="89"/>
      <c r="C22" s="90"/>
      <c r="D22" s="136" t="s">
        <v>52</v>
      </c>
      <c r="E22" s="136"/>
      <c r="F22" s="136"/>
      <c r="G22" s="136"/>
      <c r="H22" s="136"/>
      <c r="I22" s="136"/>
      <c r="J22" s="136"/>
      <c r="K22" s="136"/>
      <c r="L22" s="136"/>
      <c r="M22" s="136"/>
      <c r="N22" s="136"/>
      <c r="O22" s="136"/>
      <c r="P22" s="137"/>
      <c r="R22" s="6"/>
      <c r="S22" s="88"/>
    </row>
    <row r="23" spans="2:19" x14ac:dyDescent="0.25">
      <c r="B23" s="89"/>
      <c r="C23" s="90"/>
      <c r="D23" s="136" t="s">
        <v>53</v>
      </c>
      <c r="E23" s="136"/>
      <c r="F23" s="136"/>
      <c r="G23" s="136"/>
      <c r="H23" s="136"/>
      <c r="I23" s="136"/>
      <c r="J23" s="136"/>
      <c r="K23" s="136"/>
      <c r="L23" s="136"/>
      <c r="M23" s="136"/>
      <c r="N23" s="136"/>
      <c r="O23" s="136"/>
      <c r="P23" s="137"/>
      <c r="R23" s="6"/>
      <c r="S23" s="88"/>
    </row>
    <row r="24" spans="2:19" x14ac:dyDescent="0.25">
      <c r="B24" s="89"/>
      <c r="C24" s="90"/>
      <c r="D24" s="136" t="s">
        <v>54</v>
      </c>
      <c r="E24" s="136"/>
      <c r="F24" s="136"/>
      <c r="G24" s="136"/>
      <c r="H24" s="136"/>
      <c r="I24" s="136"/>
      <c r="J24" s="136"/>
      <c r="K24" s="136"/>
      <c r="L24" s="136"/>
      <c r="M24" s="136"/>
      <c r="N24" s="136"/>
      <c r="O24" s="136"/>
      <c r="P24" s="137"/>
      <c r="R24" s="6"/>
      <c r="S24" s="88"/>
    </row>
    <row r="25" spans="2:19" x14ac:dyDescent="0.25">
      <c r="B25" s="89"/>
      <c r="C25" s="90"/>
      <c r="D25" s="136" t="s">
        <v>55</v>
      </c>
      <c r="E25" s="136"/>
      <c r="F25" s="136"/>
      <c r="G25" s="136"/>
      <c r="H25" s="136"/>
      <c r="I25" s="136"/>
      <c r="J25" s="136"/>
      <c r="K25" s="136"/>
      <c r="L25" s="136"/>
      <c r="M25" s="136"/>
      <c r="N25" s="136"/>
      <c r="O25" s="136"/>
      <c r="P25" s="137"/>
      <c r="R25" s="6"/>
      <c r="S25" s="88"/>
    </row>
    <row r="26" spans="2:19" x14ac:dyDescent="0.25">
      <c r="B26" s="89"/>
      <c r="C26" s="90"/>
      <c r="D26" s="136" t="s">
        <v>56</v>
      </c>
      <c r="E26" s="136"/>
      <c r="F26" s="136"/>
      <c r="G26" s="136"/>
      <c r="H26" s="136"/>
      <c r="I26" s="136"/>
      <c r="J26" s="136"/>
      <c r="K26" s="136"/>
      <c r="L26" s="136"/>
      <c r="M26" s="136"/>
      <c r="N26" s="136"/>
      <c r="O26" s="136"/>
      <c r="P26" s="137"/>
      <c r="R26" s="6"/>
      <c r="S26" s="88"/>
    </row>
    <row r="27" spans="2:19" x14ac:dyDescent="0.25">
      <c r="B27" s="89"/>
      <c r="C27" s="90"/>
      <c r="D27" s="90"/>
      <c r="E27" s="90"/>
      <c r="F27" s="90"/>
      <c r="G27" s="90"/>
      <c r="H27" s="90"/>
      <c r="I27" s="90"/>
      <c r="J27" s="90"/>
      <c r="K27" s="90"/>
      <c r="L27" s="90"/>
      <c r="M27" s="90"/>
      <c r="N27" s="90"/>
      <c r="O27" s="90"/>
      <c r="P27" s="91"/>
      <c r="R27" s="6"/>
      <c r="S27" s="88"/>
    </row>
    <row r="28" spans="2:19" x14ac:dyDescent="0.25">
      <c r="B28" s="89"/>
      <c r="C28" s="135" t="s">
        <v>39</v>
      </c>
      <c r="D28" s="135"/>
      <c r="E28" s="135"/>
      <c r="F28" s="135"/>
      <c r="G28" s="135"/>
      <c r="H28" s="135"/>
      <c r="I28" s="135"/>
      <c r="J28" s="135"/>
      <c r="K28" s="135"/>
      <c r="L28" s="135"/>
      <c r="M28" s="135"/>
      <c r="N28" s="135"/>
      <c r="O28" s="135"/>
      <c r="P28" s="144"/>
      <c r="R28" s="6"/>
      <c r="S28" s="88"/>
    </row>
    <row r="29" spans="2:19" x14ac:dyDescent="0.25">
      <c r="B29" s="89"/>
      <c r="C29" s="90"/>
      <c r="D29" s="136" t="s">
        <v>60</v>
      </c>
      <c r="E29" s="136"/>
      <c r="F29" s="136"/>
      <c r="G29" s="136"/>
      <c r="H29" s="136"/>
      <c r="I29" s="136"/>
      <c r="J29" s="136"/>
      <c r="K29" s="136"/>
      <c r="L29" s="136"/>
      <c r="M29" s="136"/>
      <c r="N29" s="136"/>
      <c r="O29" s="136"/>
      <c r="P29" s="137"/>
      <c r="R29" s="6"/>
      <c r="S29" s="88"/>
    </row>
    <row r="30" spans="2:19" x14ac:dyDescent="0.25">
      <c r="B30" s="89"/>
      <c r="C30" s="90"/>
      <c r="D30" s="136" t="s">
        <v>45</v>
      </c>
      <c r="E30" s="136"/>
      <c r="F30" s="136"/>
      <c r="G30" s="136"/>
      <c r="H30" s="136"/>
      <c r="I30" s="136"/>
      <c r="J30" s="136"/>
      <c r="K30" s="136"/>
      <c r="L30" s="136"/>
      <c r="M30" s="136"/>
      <c r="N30" s="136"/>
      <c r="O30" s="136"/>
      <c r="P30" s="137"/>
      <c r="R30" s="6"/>
      <c r="S30" s="88"/>
    </row>
    <row r="31" spans="2:19" x14ac:dyDescent="0.25">
      <c r="B31" s="89"/>
      <c r="C31" s="90"/>
      <c r="D31" s="136" t="s">
        <v>57</v>
      </c>
      <c r="E31" s="136"/>
      <c r="F31" s="136"/>
      <c r="G31" s="136"/>
      <c r="H31" s="136"/>
      <c r="I31" s="136"/>
      <c r="J31" s="136"/>
      <c r="K31" s="136"/>
      <c r="L31" s="136"/>
      <c r="M31" s="136"/>
      <c r="N31" s="136"/>
      <c r="O31" s="136"/>
      <c r="P31" s="137"/>
      <c r="R31" s="6"/>
      <c r="S31" s="88"/>
    </row>
    <row r="32" spans="2:19" x14ac:dyDescent="0.25">
      <c r="B32" s="89"/>
      <c r="C32" s="90"/>
      <c r="D32" s="136" t="s">
        <v>61</v>
      </c>
      <c r="E32" s="136"/>
      <c r="F32" s="136"/>
      <c r="G32" s="136"/>
      <c r="H32" s="136"/>
      <c r="I32" s="136"/>
      <c r="J32" s="136"/>
      <c r="K32" s="136"/>
      <c r="L32" s="136"/>
      <c r="M32" s="136"/>
      <c r="N32" s="136"/>
      <c r="O32" s="136"/>
      <c r="P32" s="137"/>
      <c r="R32" s="6"/>
      <c r="S32" s="88"/>
    </row>
    <row r="33" spans="2:19" ht="24" customHeight="1" x14ac:dyDescent="0.25">
      <c r="B33" s="89"/>
      <c r="C33" s="90"/>
      <c r="D33" s="147" t="s">
        <v>58</v>
      </c>
      <c r="E33" s="147"/>
      <c r="F33" s="147"/>
      <c r="G33" s="147"/>
      <c r="H33" s="147"/>
      <c r="I33" s="147"/>
      <c r="J33" s="147"/>
      <c r="K33" s="147"/>
      <c r="L33" s="147"/>
      <c r="M33" s="147"/>
      <c r="N33" s="147"/>
      <c r="O33" s="147"/>
      <c r="P33" s="148"/>
      <c r="R33" s="6"/>
      <c r="S33" s="6"/>
    </row>
    <row r="34" spans="2:19" ht="15.75" thickBot="1" x14ac:dyDescent="0.3">
      <c r="B34" s="95"/>
      <c r="C34" s="96"/>
      <c r="D34" s="145" t="s">
        <v>59</v>
      </c>
      <c r="E34" s="145"/>
      <c r="F34" s="145"/>
      <c r="G34" s="145"/>
      <c r="H34" s="145"/>
      <c r="I34" s="145"/>
      <c r="J34" s="145"/>
      <c r="K34" s="145"/>
      <c r="L34" s="145"/>
      <c r="M34" s="145"/>
      <c r="N34" s="145"/>
      <c r="O34" s="145"/>
      <c r="P34" s="146"/>
      <c r="R34" s="6"/>
      <c r="S34" s="6"/>
    </row>
    <row r="35" spans="2:19" x14ac:dyDescent="0.25">
      <c r="R35" s="6"/>
      <c r="S35" s="6"/>
    </row>
    <row r="36" spans="2:19" x14ac:dyDescent="0.25">
      <c r="R36" s="6"/>
      <c r="S36" s="6"/>
    </row>
    <row r="37" spans="2:19" x14ac:dyDescent="0.25">
      <c r="R37" s="6"/>
      <c r="S37" s="6"/>
    </row>
    <row r="38" spans="2:19" ht="12.75" customHeight="1" x14ac:dyDescent="0.25">
      <c r="D38" s="97"/>
      <c r="E38" s="97"/>
      <c r="F38" s="97"/>
      <c r="G38" s="97"/>
      <c r="H38" s="97"/>
      <c r="I38" s="97"/>
      <c r="J38" s="97"/>
      <c r="K38" s="97"/>
      <c r="L38" s="97"/>
      <c r="M38" s="97"/>
      <c r="N38" s="97"/>
      <c r="R38" s="6"/>
      <c r="S38" s="6"/>
    </row>
    <row r="39" spans="2:19" x14ac:dyDescent="0.25">
      <c r="D39" s="97"/>
      <c r="E39" s="97"/>
      <c r="F39" s="97"/>
      <c r="G39" s="97"/>
      <c r="H39" s="97"/>
      <c r="I39" s="97"/>
      <c r="J39" s="97"/>
      <c r="K39" s="97"/>
      <c r="L39" s="97"/>
      <c r="M39" s="97"/>
      <c r="N39" s="97"/>
      <c r="R39" s="6"/>
      <c r="S39" s="6"/>
    </row>
    <row r="40" spans="2:19" x14ac:dyDescent="0.25">
      <c r="D40" s="97"/>
      <c r="E40" s="97"/>
      <c r="F40" s="97"/>
      <c r="G40" s="97"/>
      <c r="H40" s="97"/>
      <c r="I40" s="97"/>
      <c r="J40" s="97"/>
      <c r="K40" s="97"/>
      <c r="L40" s="97"/>
      <c r="M40" s="97"/>
      <c r="N40" s="97"/>
      <c r="R40" s="6"/>
      <c r="S40" s="6"/>
    </row>
    <row r="41" spans="2:19" x14ac:dyDescent="0.25">
      <c r="D41" s="97"/>
      <c r="E41" s="97"/>
      <c r="F41" s="97"/>
      <c r="G41" s="97"/>
      <c r="H41" s="97"/>
      <c r="I41" s="97"/>
      <c r="J41" s="97"/>
      <c r="K41" s="97"/>
      <c r="L41" s="97"/>
      <c r="M41" s="97"/>
      <c r="N41" s="97"/>
      <c r="R41" s="6"/>
      <c r="S41" s="6"/>
    </row>
    <row r="42" spans="2:19" x14ac:dyDescent="0.25">
      <c r="D42" s="97"/>
      <c r="E42" s="97"/>
      <c r="F42" s="97"/>
      <c r="G42" s="97"/>
      <c r="H42" s="97"/>
      <c r="I42" s="97"/>
      <c r="J42" s="97"/>
      <c r="K42" s="97"/>
      <c r="L42" s="97"/>
      <c r="M42" s="97"/>
      <c r="N42" s="97"/>
      <c r="R42" s="6"/>
      <c r="S42" s="6"/>
    </row>
    <row r="43" spans="2:19" x14ac:dyDescent="0.25">
      <c r="D43" s="97"/>
      <c r="E43" s="97"/>
      <c r="F43" s="97"/>
      <c r="G43" s="97"/>
      <c r="H43" s="97"/>
      <c r="I43" s="97"/>
      <c r="J43" s="97"/>
      <c r="K43" s="97"/>
      <c r="L43" s="97"/>
      <c r="M43" s="97"/>
      <c r="N43" s="97"/>
      <c r="R43" s="6"/>
      <c r="S43" s="6"/>
    </row>
    <row r="44" spans="2:19" x14ac:dyDescent="0.25">
      <c r="D44" s="97"/>
      <c r="E44" s="97"/>
      <c r="F44" s="97"/>
      <c r="G44" s="97"/>
      <c r="H44" s="97"/>
      <c r="I44" s="97"/>
      <c r="J44" s="97"/>
      <c r="K44" s="97"/>
      <c r="L44" s="97"/>
      <c r="M44" s="97"/>
      <c r="N44" s="97"/>
      <c r="R44" s="6"/>
      <c r="S44" s="6"/>
    </row>
    <row r="45" spans="2:19" x14ac:dyDescent="0.25">
      <c r="D45" s="97"/>
      <c r="E45" s="97"/>
      <c r="F45" s="97"/>
      <c r="G45" s="97"/>
      <c r="H45" s="97"/>
      <c r="I45" s="97"/>
      <c r="J45" s="97"/>
      <c r="K45" s="97"/>
      <c r="L45" s="97"/>
      <c r="M45" s="97"/>
      <c r="N45" s="97"/>
      <c r="R45" s="6"/>
      <c r="S45" s="6"/>
    </row>
    <row r="46" spans="2:19" x14ac:dyDescent="0.25">
      <c r="D46" s="97"/>
      <c r="E46" s="97"/>
      <c r="F46" s="97"/>
      <c r="G46" s="97"/>
      <c r="H46" s="97"/>
      <c r="I46" s="97"/>
      <c r="J46" s="97"/>
      <c r="K46" s="97"/>
      <c r="L46" s="97"/>
      <c r="M46" s="97"/>
      <c r="N46" s="97"/>
      <c r="R46" s="6"/>
      <c r="S46" s="6"/>
    </row>
    <row r="47" spans="2:19" x14ac:dyDescent="0.25">
      <c r="D47" s="97"/>
      <c r="E47" s="97"/>
      <c r="F47" s="97"/>
      <c r="G47" s="97"/>
      <c r="H47" s="97"/>
      <c r="I47" s="97"/>
      <c r="J47" s="97"/>
      <c r="K47" s="97"/>
      <c r="L47" s="97"/>
      <c r="M47" s="97"/>
      <c r="N47" s="97"/>
      <c r="R47" s="6"/>
      <c r="S47" s="6"/>
    </row>
    <row r="48" spans="2:19" x14ac:dyDescent="0.25">
      <c r="D48" s="97"/>
      <c r="E48" s="97"/>
      <c r="F48" s="97"/>
      <c r="G48" s="97"/>
      <c r="H48" s="97"/>
      <c r="I48" s="97"/>
      <c r="J48" s="97"/>
      <c r="K48" s="97"/>
      <c r="L48" s="97"/>
      <c r="M48" s="97"/>
      <c r="N48" s="97"/>
      <c r="R48" s="6"/>
      <c r="S48" s="6"/>
    </row>
    <row r="49" spans="4:19" x14ac:dyDescent="0.25">
      <c r="D49" s="97"/>
      <c r="E49" s="97"/>
      <c r="F49" s="97"/>
      <c r="G49" s="97"/>
      <c r="H49" s="97"/>
      <c r="I49" s="97"/>
      <c r="J49" s="97"/>
      <c r="K49" s="97"/>
      <c r="L49" s="97"/>
      <c r="M49" s="97"/>
      <c r="N49" s="97"/>
      <c r="R49" s="6"/>
      <c r="S49" s="6"/>
    </row>
    <row r="50" spans="4:19" x14ac:dyDescent="0.25">
      <c r="D50" s="97"/>
      <c r="E50" s="97"/>
      <c r="F50" s="97"/>
      <c r="G50" s="97"/>
      <c r="H50" s="97"/>
      <c r="I50" s="97"/>
      <c r="J50" s="97"/>
      <c r="K50" s="97"/>
      <c r="L50" s="97"/>
      <c r="M50" s="97"/>
      <c r="N50" s="97"/>
      <c r="R50" s="6"/>
      <c r="S50" s="6"/>
    </row>
    <row r="51" spans="4:19" x14ac:dyDescent="0.25">
      <c r="D51" s="97"/>
      <c r="E51" s="97"/>
      <c r="F51" s="97"/>
      <c r="G51" s="97"/>
      <c r="H51" s="97"/>
      <c r="I51" s="97"/>
      <c r="J51" s="97"/>
      <c r="K51" s="97"/>
      <c r="L51" s="97"/>
      <c r="M51" s="97"/>
      <c r="N51" s="97"/>
      <c r="R51" s="6"/>
      <c r="S51" s="6"/>
    </row>
    <row r="52" spans="4:19" x14ac:dyDescent="0.25">
      <c r="D52" s="97"/>
      <c r="E52" s="97"/>
      <c r="F52" s="97"/>
      <c r="G52" s="97"/>
      <c r="H52" s="97"/>
      <c r="I52" s="97"/>
      <c r="J52" s="97"/>
      <c r="K52" s="97"/>
      <c r="L52" s="97"/>
      <c r="M52" s="97"/>
      <c r="N52" s="97"/>
      <c r="R52" s="6"/>
      <c r="S52" s="6"/>
    </row>
    <row r="53" spans="4:19" x14ac:dyDescent="0.25">
      <c r="D53" s="97"/>
      <c r="E53" s="97"/>
      <c r="F53" s="97"/>
      <c r="G53" s="97"/>
      <c r="H53" s="97"/>
      <c r="I53" s="97"/>
      <c r="J53" s="97"/>
      <c r="K53" s="97"/>
      <c r="L53" s="97"/>
      <c r="M53" s="97"/>
      <c r="N53" s="97"/>
      <c r="R53" s="6"/>
      <c r="S53" s="6"/>
    </row>
    <row r="54" spans="4:19" x14ac:dyDescent="0.25">
      <c r="D54" s="97"/>
      <c r="E54" s="97"/>
      <c r="F54" s="97"/>
      <c r="G54" s="97"/>
      <c r="H54" s="97"/>
      <c r="I54" s="97"/>
      <c r="J54" s="97"/>
      <c r="K54" s="97"/>
      <c r="L54" s="97"/>
      <c r="M54" s="97"/>
      <c r="N54" s="97"/>
      <c r="R54" s="6"/>
      <c r="S54" s="6"/>
    </row>
    <row r="55" spans="4:19" x14ac:dyDescent="0.25">
      <c r="D55" s="97"/>
      <c r="E55" s="97"/>
      <c r="F55" s="97"/>
      <c r="G55" s="97"/>
      <c r="H55" s="97"/>
      <c r="I55" s="97"/>
      <c r="J55" s="97"/>
      <c r="K55" s="97"/>
      <c r="L55" s="97"/>
      <c r="M55" s="97"/>
      <c r="N55" s="97"/>
      <c r="R55" s="6"/>
      <c r="S55" s="6"/>
    </row>
    <row r="56" spans="4:19" x14ac:dyDescent="0.25">
      <c r="D56" s="97"/>
      <c r="E56" s="97"/>
      <c r="F56" s="97"/>
      <c r="G56" s="97"/>
      <c r="H56" s="97"/>
      <c r="I56" s="97"/>
      <c r="J56" s="97"/>
      <c r="K56" s="97"/>
      <c r="L56" s="97"/>
      <c r="M56" s="97"/>
      <c r="N56" s="97"/>
      <c r="R56" s="6"/>
      <c r="S56" s="6"/>
    </row>
    <row r="57" spans="4:19" x14ac:dyDescent="0.25">
      <c r="D57" s="97"/>
      <c r="E57" s="97"/>
      <c r="F57" s="97"/>
      <c r="G57" s="97"/>
      <c r="H57" s="97"/>
      <c r="I57" s="97"/>
      <c r="J57" s="97"/>
      <c r="K57" s="97"/>
      <c r="L57" s="97"/>
      <c r="M57" s="97"/>
      <c r="N57" s="97"/>
      <c r="R57" s="6"/>
      <c r="S57" s="6"/>
    </row>
    <row r="58" spans="4:19" x14ac:dyDescent="0.25">
      <c r="D58" s="97"/>
      <c r="E58" s="97"/>
      <c r="F58" s="97"/>
      <c r="G58" s="97"/>
      <c r="H58" s="97"/>
      <c r="I58" s="97"/>
      <c r="J58" s="97"/>
      <c r="K58" s="97"/>
      <c r="L58" s="97"/>
      <c r="M58" s="97"/>
      <c r="N58" s="97"/>
      <c r="R58" s="6"/>
      <c r="S58" s="6"/>
    </row>
    <row r="59" spans="4:19" x14ac:dyDescent="0.25">
      <c r="D59" s="97"/>
      <c r="E59" s="97"/>
      <c r="F59" s="97"/>
      <c r="G59" s="97"/>
      <c r="H59" s="97"/>
      <c r="I59" s="97"/>
      <c r="J59" s="97"/>
      <c r="K59" s="97"/>
      <c r="L59" s="97"/>
      <c r="M59" s="97"/>
      <c r="N59" s="97"/>
      <c r="R59" s="6"/>
      <c r="S59" s="6"/>
    </row>
    <row r="60" spans="4:19" x14ac:dyDescent="0.25">
      <c r="D60" s="97"/>
      <c r="E60" s="97"/>
      <c r="F60" s="97"/>
      <c r="G60" s="97"/>
      <c r="H60" s="97"/>
      <c r="I60" s="97"/>
      <c r="J60" s="97"/>
      <c r="K60" s="97"/>
      <c r="L60" s="97"/>
      <c r="M60" s="97"/>
      <c r="N60" s="97"/>
      <c r="R60" s="6"/>
      <c r="S60" s="6"/>
    </row>
    <row r="61" spans="4:19" x14ac:dyDescent="0.25">
      <c r="D61" s="97"/>
      <c r="E61" s="97"/>
      <c r="F61" s="97"/>
      <c r="G61" s="97"/>
      <c r="H61" s="97"/>
      <c r="I61" s="97"/>
      <c r="J61" s="97"/>
      <c r="K61" s="97"/>
      <c r="L61" s="97"/>
      <c r="M61" s="97"/>
      <c r="N61" s="97"/>
      <c r="R61" s="6"/>
      <c r="S61" s="6"/>
    </row>
    <row r="62" spans="4:19" x14ac:dyDescent="0.25">
      <c r="D62" s="97"/>
      <c r="E62" s="97"/>
      <c r="F62" s="97"/>
      <c r="G62" s="97"/>
      <c r="H62" s="97"/>
      <c r="I62" s="97"/>
      <c r="J62" s="97"/>
      <c r="K62" s="97"/>
      <c r="L62" s="97"/>
      <c r="M62" s="97"/>
      <c r="N62" s="97"/>
      <c r="R62" s="6"/>
      <c r="S62" s="6"/>
    </row>
    <row r="63" spans="4:19" x14ac:dyDescent="0.25">
      <c r="D63" s="97"/>
      <c r="E63" s="97"/>
      <c r="F63" s="97"/>
      <c r="G63" s="97"/>
      <c r="H63" s="97"/>
      <c r="I63" s="97"/>
      <c r="J63" s="97"/>
      <c r="K63" s="97"/>
      <c r="L63" s="97"/>
      <c r="M63" s="97"/>
      <c r="N63" s="97"/>
      <c r="R63" s="6"/>
      <c r="S63" s="6"/>
    </row>
    <row r="64" spans="4:19" x14ac:dyDescent="0.25">
      <c r="D64" s="97"/>
      <c r="E64" s="97"/>
      <c r="F64" s="97"/>
      <c r="G64" s="97"/>
      <c r="H64" s="97"/>
      <c r="I64" s="97"/>
      <c r="J64" s="97"/>
      <c r="K64" s="97"/>
      <c r="L64" s="97"/>
      <c r="M64" s="97"/>
      <c r="N64" s="97"/>
      <c r="R64" s="6"/>
      <c r="S64" s="6"/>
    </row>
    <row r="65" spans="4:19" x14ac:dyDescent="0.25">
      <c r="D65" s="97"/>
      <c r="E65" s="97"/>
      <c r="F65" s="97"/>
      <c r="G65" s="97"/>
      <c r="H65" s="97"/>
      <c r="I65" s="97"/>
      <c r="J65" s="97"/>
      <c r="K65" s="97"/>
      <c r="L65" s="97"/>
      <c r="M65" s="97"/>
      <c r="N65" s="97"/>
      <c r="R65" s="6"/>
      <c r="S65" s="6"/>
    </row>
    <row r="66" spans="4:19" x14ac:dyDescent="0.25">
      <c r="D66" s="97"/>
      <c r="E66" s="97"/>
      <c r="F66" s="97"/>
      <c r="G66" s="97"/>
      <c r="H66" s="97"/>
      <c r="I66" s="97"/>
      <c r="J66" s="97"/>
      <c r="K66" s="97"/>
      <c r="L66" s="97"/>
      <c r="M66" s="97"/>
      <c r="N66" s="97"/>
      <c r="R66" s="6"/>
      <c r="S66" s="6"/>
    </row>
    <row r="67" spans="4:19" x14ac:dyDescent="0.25">
      <c r="D67" s="97"/>
      <c r="E67" s="97"/>
      <c r="F67" s="97"/>
      <c r="G67" s="97"/>
      <c r="H67" s="97"/>
      <c r="I67" s="97"/>
      <c r="J67" s="97"/>
      <c r="K67" s="97"/>
      <c r="L67" s="97"/>
      <c r="M67" s="97"/>
      <c r="N67" s="97"/>
    </row>
    <row r="68" spans="4:19" x14ac:dyDescent="0.25">
      <c r="D68" s="97"/>
      <c r="E68" s="97"/>
      <c r="F68" s="97"/>
      <c r="G68" s="97"/>
      <c r="H68" s="97"/>
      <c r="I68" s="97"/>
      <c r="J68" s="97"/>
      <c r="K68" s="97"/>
      <c r="L68" s="97"/>
      <c r="M68" s="97"/>
      <c r="N68" s="97"/>
    </row>
    <row r="69" spans="4:19" x14ac:dyDescent="0.25">
      <c r="D69" s="97"/>
      <c r="E69" s="97"/>
      <c r="F69" s="97"/>
      <c r="G69" s="97"/>
      <c r="H69" s="97"/>
      <c r="I69" s="97"/>
      <c r="J69" s="97"/>
      <c r="K69" s="97"/>
      <c r="L69" s="97"/>
      <c r="M69" s="97"/>
      <c r="N69" s="97"/>
    </row>
    <row r="70" spans="4:19" x14ac:dyDescent="0.25">
      <c r="D70" s="97"/>
      <c r="E70" s="97"/>
      <c r="F70" s="97"/>
      <c r="G70" s="97"/>
      <c r="H70" s="97"/>
      <c r="I70" s="97"/>
      <c r="J70" s="97"/>
      <c r="K70" s="97"/>
      <c r="L70" s="97"/>
      <c r="M70" s="97"/>
      <c r="N70" s="97"/>
    </row>
    <row r="71" spans="4:19" x14ac:dyDescent="0.25">
      <c r="D71" s="97"/>
      <c r="E71" s="97"/>
      <c r="F71" s="97"/>
      <c r="G71" s="97"/>
      <c r="H71" s="97"/>
      <c r="I71" s="97"/>
      <c r="J71" s="97"/>
      <c r="K71" s="97"/>
      <c r="L71" s="97"/>
      <c r="M71" s="97"/>
      <c r="N71" s="97"/>
    </row>
    <row r="72" spans="4:19" x14ac:dyDescent="0.25">
      <c r="D72" s="97"/>
      <c r="E72" s="97"/>
      <c r="F72" s="97"/>
      <c r="G72" s="97"/>
      <c r="H72" s="97"/>
      <c r="I72" s="97"/>
      <c r="J72" s="97"/>
      <c r="K72" s="97"/>
      <c r="L72" s="97"/>
      <c r="M72" s="97"/>
      <c r="N72" s="97"/>
    </row>
    <row r="73" spans="4:19" x14ac:dyDescent="0.25">
      <c r="D73" s="97"/>
      <c r="E73" s="97"/>
      <c r="F73" s="97"/>
      <c r="G73" s="97"/>
      <c r="H73" s="97"/>
      <c r="I73" s="97"/>
      <c r="J73" s="97"/>
      <c r="K73" s="97"/>
      <c r="L73" s="97"/>
      <c r="M73" s="97"/>
      <c r="N73" s="97"/>
    </row>
    <row r="74" spans="4:19" x14ac:dyDescent="0.25">
      <c r="D74" s="97"/>
      <c r="E74" s="97"/>
      <c r="F74" s="97"/>
      <c r="G74" s="97"/>
      <c r="H74" s="97"/>
      <c r="I74" s="97"/>
      <c r="J74" s="97"/>
      <c r="K74" s="97"/>
      <c r="L74" s="97"/>
      <c r="M74" s="97"/>
      <c r="N74" s="97"/>
    </row>
    <row r="75" spans="4:19" x14ac:dyDescent="0.25">
      <c r="D75" s="97"/>
      <c r="E75" s="97"/>
      <c r="F75" s="97"/>
      <c r="G75" s="97"/>
      <c r="H75" s="97"/>
      <c r="I75" s="97"/>
      <c r="J75" s="97"/>
      <c r="K75" s="97"/>
      <c r="L75" s="97"/>
      <c r="M75" s="97"/>
      <c r="N75" s="97"/>
    </row>
    <row r="76" spans="4:19" x14ac:dyDescent="0.25">
      <c r="D76" s="97"/>
      <c r="E76" s="97"/>
      <c r="F76" s="97"/>
      <c r="G76" s="97"/>
      <c r="H76" s="97"/>
      <c r="I76" s="97"/>
      <c r="J76" s="97"/>
      <c r="K76" s="97"/>
      <c r="L76" s="97"/>
      <c r="M76" s="97"/>
      <c r="N76" s="97"/>
    </row>
    <row r="77" spans="4:19" x14ac:dyDescent="0.25">
      <c r="D77" s="97"/>
      <c r="E77" s="97"/>
      <c r="F77" s="97"/>
      <c r="G77" s="97"/>
      <c r="H77" s="97"/>
      <c r="I77" s="97"/>
      <c r="J77" s="97"/>
      <c r="K77" s="97"/>
      <c r="L77" s="97"/>
      <c r="M77" s="97"/>
      <c r="N77" s="97"/>
    </row>
    <row r="78" spans="4:19" x14ac:dyDescent="0.25">
      <c r="D78" s="97"/>
      <c r="E78" s="97"/>
      <c r="F78" s="97"/>
      <c r="G78" s="97"/>
      <c r="H78" s="97"/>
      <c r="I78" s="97"/>
      <c r="J78" s="97"/>
      <c r="K78" s="97"/>
      <c r="L78" s="97"/>
      <c r="M78" s="97"/>
      <c r="N78" s="97"/>
    </row>
    <row r="79" spans="4:19" x14ac:dyDescent="0.25">
      <c r="D79" s="97"/>
      <c r="E79" s="97"/>
      <c r="F79" s="97"/>
      <c r="G79" s="97"/>
      <c r="H79" s="97"/>
      <c r="I79" s="97"/>
      <c r="J79" s="97"/>
      <c r="K79" s="97"/>
      <c r="L79" s="97"/>
      <c r="M79" s="97"/>
      <c r="N79" s="97"/>
    </row>
    <row r="80" spans="4:19" x14ac:dyDescent="0.25">
      <c r="D80" s="97"/>
      <c r="E80" s="97"/>
      <c r="F80" s="97"/>
      <c r="G80" s="97"/>
      <c r="H80" s="97"/>
      <c r="I80" s="97"/>
      <c r="J80" s="97"/>
      <c r="K80" s="97"/>
      <c r="L80" s="97"/>
      <c r="M80" s="97"/>
      <c r="N80" s="97"/>
    </row>
  </sheetData>
  <mergeCells count="30">
    <mergeCell ref="D24:P24"/>
    <mergeCell ref="D18:P18"/>
    <mergeCell ref="D19:P19"/>
    <mergeCell ref="D20:P20"/>
    <mergeCell ref="D21:P21"/>
    <mergeCell ref="D23:P23"/>
    <mergeCell ref="D22:P22"/>
    <mergeCell ref="D34:P34"/>
    <mergeCell ref="D31:P31"/>
    <mergeCell ref="D25:P25"/>
    <mergeCell ref="D26:P26"/>
    <mergeCell ref="C28:P28"/>
    <mergeCell ref="D30:P30"/>
    <mergeCell ref="D29:P29"/>
    <mergeCell ref="D32:P32"/>
    <mergeCell ref="D33:P33"/>
    <mergeCell ref="D10:P10"/>
    <mergeCell ref="D16:P16"/>
    <mergeCell ref="B2:P2"/>
    <mergeCell ref="B3:P3"/>
    <mergeCell ref="C4:P4"/>
    <mergeCell ref="C5:P5"/>
    <mergeCell ref="C11:P11"/>
    <mergeCell ref="C12:P12"/>
    <mergeCell ref="B14:P14"/>
    <mergeCell ref="C15:P15"/>
    <mergeCell ref="D6:P6"/>
    <mergeCell ref="D7:P7"/>
    <mergeCell ref="D8:P8"/>
    <mergeCell ref="D9:P9"/>
  </mergeCells>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T50"/>
  <sheetViews>
    <sheetView topLeftCell="E1" zoomScale="90" zoomScaleNormal="90" workbookViewId="0">
      <selection activeCell="R20" sqref="R20:T30"/>
    </sheetView>
  </sheetViews>
  <sheetFormatPr defaultRowHeight="15" x14ac:dyDescent="0.25"/>
  <cols>
    <col min="1" max="1" width="3.28515625" style="98" customWidth="1"/>
    <col min="2" max="2" width="6.140625" style="98" customWidth="1"/>
    <col min="3" max="3" width="7.7109375" style="98" customWidth="1"/>
    <col min="4" max="15" width="9.140625" style="98"/>
    <col min="16" max="16" width="10.5703125" style="98" customWidth="1"/>
    <col min="17" max="17" width="9.140625" style="98"/>
    <col min="18" max="18" width="53.42578125" style="98" customWidth="1"/>
    <col min="19" max="19" width="13.5703125" style="98" customWidth="1"/>
    <col min="20" max="20" width="10.140625" style="98" customWidth="1"/>
    <col min="21" max="16384" width="9.140625" style="98"/>
  </cols>
  <sheetData>
    <row r="1" spans="2:20" ht="15.75" thickBot="1" x14ac:dyDescent="0.3"/>
    <row r="2" spans="2:20" ht="13.5" customHeight="1" x14ac:dyDescent="0.25">
      <c r="B2" s="160" t="s">
        <v>32</v>
      </c>
      <c r="C2" s="161"/>
      <c r="D2" s="161"/>
      <c r="E2" s="161"/>
      <c r="F2" s="161"/>
      <c r="G2" s="161"/>
      <c r="H2" s="161"/>
      <c r="I2" s="161"/>
      <c r="J2" s="161"/>
      <c r="K2" s="161"/>
      <c r="L2" s="161"/>
      <c r="M2" s="161"/>
      <c r="N2" s="161"/>
      <c r="O2" s="161"/>
      <c r="P2" s="162"/>
      <c r="R2" s="6" t="s">
        <v>124</v>
      </c>
      <c r="S2" s="88" t="s">
        <v>136</v>
      </c>
      <c r="T2" s="56" t="s">
        <v>137</v>
      </c>
    </row>
    <row r="3" spans="2:20" ht="13.5" customHeight="1" x14ac:dyDescent="0.25">
      <c r="B3" s="157" t="s">
        <v>33</v>
      </c>
      <c r="C3" s="158"/>
      <c r="D3" s="158"/>
      <c r="E3" s="158"/>
      <c r="F3" s="158"/>
      <c r="G3" s="158"/>
      <c r="H3" s="158"/>
      <c r="I3" s="158"/>
      <c r="J3" s="158"/>
      <c r="K3" s="158"/>
      <c r="L3" s="158"/>
      <c r="M3" s="158"/>
      <c r="N3" s="158"/>
      <c r="O3" s="158"/>
      <c r="P3" s="159"/>
      <c r="R3" s="6" t="s">
        <v>126</v>
      </c>
      <c r="S3" s="88" t="s">
        <v>138</v>
      </c>
      <c r="T3" s="56" t="s">
        <v>139</v>
      </c>
    </row>
    <row r="4" spans="2:20" ht="13.5" customHeight="1" x14ac:dyDescent="0.25">
      <c r="B4" s="99"/>
      <c r="C4" s="153" t="s">
        <v>34</v>
      </c>
      <c r="D4" s="153"/>
      <c r="E4" s="153"/>
      <c r="F4" s="153"/>
      <c r="G4" s="153"/>
      <c r="H4" s="153"/>
      <c r="I4" s="153"/>
      <c r="J4" s="153"/>
      <c r="K4" s="153"/>
      <c r="L4" s="153"/>
      <c r="M4" s="153"/>
      <c r="N4" s="153"/>
      <c r="O4" s="153"/>
      <c r="P4" s="154"/>
      <c r="R4" s="6" t="s">
        <v>122</v>
      </c>
      <c r="S4" s="88" t="s">
        <v>140</v>
      </c>
      <c r="T4" s="56" t="s">
        <v>141</v>
      </c>
    </row>
    <row r="5" spans="2:20" ht="13.5" customHeight="1" x14ac:dyDescent="0.25">
      <c r="B5" s="99"/>
      <c r="C5" s="153" t="s">
        <v>41</v>
      </c>
      <c r="D5" s="153"/>
      <c r="E5" s="153"/>
      <c r="F5" s="153"/>
      <c r="G5" s="153"/>
      <c r="H5" s="153"/>
      <c r="I5" s="153"/>
      <c r="J5" s="153"/>
      <c r="K5" s="153"/>
      <c r="L5" s="153"/>
      <c r="M5" s="153"/>
      <c r="N5" s="153"/>
      <c r="O5" s="153"/>
      <c r="P5" s="154"/>
      <c r="R5" s="6" t="s">
        <v>123</v>
      </c>
      <c r="S5" s="88" t="s">
        <v>142</v>
      </c>
      <c r="T5" s="56" t="s">
        <v>143</v>
      </c>
    </row>
    <row r="6" spans="2:20" ht="13.5" customHeight="1" x14ac:dyDescent="0.25">
      <c r="B6" s="99"/>
      <c r="C6" s="100"/>
      <c r="D6" s="155" t="s">
        <v>73</v>
      </c>
      <c r="E6" s="155"/>
      <c r="F6" s="155"/>
      <c r="G6" s="155"/>
      <c r="H6" s="155"/>
      <c r="I6" s="155"/>
      <c r="J6" s="155"/>
      <c r="K6" s="155"/>
      <c r="L6" s="155"/>
      <c r="M6" s="155"/>
      <c r="N6" s="155"/>
      <c r="O6" s="155"/>
      <c r="P6" s="156"/>
      <c r="R6" s="6" t="s">
        <v>125</v>
      </c>
      <c r="S6" s="88" t="s">
        <v>144</v>
      </c>
      <c r="T6" s="56" t="s">
        <v>145</v>
      </c>
    </row>
    <row r="7" spans="2:20" ht="13.5" customHeight="1" x14ac:dyDescent="0.25">
      <c r="B7" s="99"/>
      <c r="C7" s="100"/>
      <c r="D7" s="153" t="s">
        <v>70</v>
      </c>
      <c r="E7" s="155"/>
      <c r="F7" s="155"/>
      <c r="G7" s="155"/>
      <c r="H7" s="155"/>
      <c r="I7" s="155"/>
      <c r="J7" s="155"/>
      <c r="K7" s="155"/>
      <c r="L7" s="155"/>
      <c r="M7" s="155"/>
      <c r="N7" s="155"/>
      <c r="O7" s="155"/>
      <c r="P7" s="156"/>
      <c r="R7" s="6" t="s">
        <v>115</v>
      </c>
      <c r="S7" s="88" t="s">
        <v>146</v>
      </c>
      <c r="T7" s="56" t="s">
        <v>147</v>
      </c>
    </row>
    <row r="8" spans="2:20" ht="13.5" customHeight="1" x14ac:dyDescent="0.25">
      <c r="B8" s="99"/>
      <c r="C8" s="100"/>
      <c r="D8" s="153" t="s">
        <v>71</v>
      </c>
      <c r="E8" s="155"/>
      <c r="F8" s="155"/>
      <c r="G8" s="155"/>
      <c r="H8" s="155"/>
      <c r="I8" s="155"/>
      <c r="J8" s="155"/>
      <c r="K8" s="155"/>
      <c r="L8" s="155"/>
      <c r="M8" s="155"/>
      <c r="N8" s="155"/>
      <c r="O8" s="155"/>
      <c r="P8" s="156"/>
      <c r="R8" s="6" t="s">
        <v>127</v>
      </c>
      <c r="S8" s="88" t="s">
        <v>148</v>
      </c>
      <c r="T8" s="88" t="s">
        <v>149</v>
      </c>
    </row>
    <row r="9" spans="2:20" ht="13.5" customHeight="1" x14ac:dyDescent="0.25">
      <c r="B9" s="99"/>
      <c r="C9" s="100"/>
      <c r="D9" s="153" t="s">
        <v>72</v>
      </c>
      <c r="E9" s="155"/>
      <c r="F9" s="155"/>
      <c r="G9" s="155"/>
      <c r="H9" s="155"/>
      <c r="I9" s="155"/>
      <c r="J9" s="155"/>
      <c r="K9" s="155"/>
      <c r="L9" s="155"/>
      <c r="M9" s="155"/>
      <c r="N9" s="155"/>
      <c r="O9" s="155"/>
      <c r="P9" s="156"/>
      <c r="R9" s="6" t="s">
        <v>128</v>
      </c>
      <c r="S9" s="88" t="s">
        <v>150</v>
      </c>
      <c r="T9" s="56" t="s">
        <v>151</v>
      </c>
    </row>
    <row r="10" spans="2:20" ht="13.5" customHeight="1" x14ac:dyDescent="0.25">
      <c r="B10" s="99"/>
      <c r="C10" s="100"/>
      <c r="D10" s="153" t="s">
        <v>40</v>
      </c>
      <c r="E10" s="155"/>
      <c r="F10" s="155"/>
      <c r="G10" s="155"/>
      <c r="H10" s="155"/>
      <c r="I10" s="155"/>
      <c r="J10" s="155"/>
      <c r="K10" s="155"/>
      <c r="L10" s="155"/>
      <c r="M10" s="155"/>
      <c r="N10" s="155"/>
      <c r="O10" s="155"/>
      <c r="P10" s="156"/>
      <c r="R10" s="6" t="s">
        <v>129</v>
      </c>
      <c r="S10" s="88" t="s">
        <v>152</v>
      </c>
      <c r="T10" s="56" t="s">
        <v>153</v>
      </c>
    </row>
    <row r="11" spans="2:20" ht="13.5" customHeight="1" x14ac:dyDescent="0.25">
      <c r="B11" s="99"/>
      <c r="C11" s="153" t="s">
        <v>35</v>
      </c>
      <c r="D11" s="153"/>
      <c r="E11" s="153"/>
      <c r="F11" s="153"/>
      <c r="G11" s="153"/>
      <c r="H11" s="153"/>
      <c r="I11" s="153"/>
      <c r="J11" s="153"/>
      <c r="K11" s="153"/>
      <c r="L11" s="153"/>
      <c r="M11" s="153"/>
      <c r="N11" s="153"/>
      <c r="O11" s="153"/>
      <c r="P11" s="154"/>
      <c r="R11" s="6" t="s">
        <v>130</v>
      </c>
      <c r="S11" s="88" t="s">
        <v>154</v>
      </c>
      <c r="T11" s="56" t="s">
        <v>155</v>
      </c>
    </row>
    <row r="12" spans="2:20" ht="13.5" customHeight="1" x14ac:dyDescent="0.25">
      <c r="B12" s="99"/>
      <c r="C12" s="153" t="s">
        <v>36</v>
      </c>
      <c r="D12" s="153"/>
      <c r="E12" s="153"/>
      <c r="F12" s="153"/>
      <c r="G12" s="153"/>
      <c r="H12" s="153"/>
      <c r="I12" s="153"/>
      <c r="J12" s="153"/>
      <c r="K12" s="153"/>
      <c r="L12" s="153"/>
      <c r="M12" s="153"/>
      <c r="N12" s="153"/>
      <c r="O12" s="153"/>
      <c r="P12" s="154"/>
      <c r="R12" s="6" t="s">
        <v>131</v>
      </c>
      <c r="S12" s="88" t="s">
        <v>156</v>
      </c>
      <c r="T12" s="56" t="s">
        <v>157</v>
      </c>
    </row>
    <row r="13" spans="2:20" ht="13.5" customHeight="1" x14ac:dyDescent="0.25">
      <c r="B13" s="99"/>
      <c r="C13" s="100"/>
      <c r="D13" s="100"/>
      <c r="E13" s="100"/>
      <c r="F13" s="100"/>
      <c r="G13" s="100"/>
      <c r="H13" s="100"/>
      <c r="I13" s="100"/>
      <c r="J13" s="100"/>
      <c r="K13" s="100"/>
      <c r="L13" s="100"/>
      <c r="M13" s="100"/>
      <c r="N13" s="100"/>
      <c r="O13" s="100"/>
      <c r="P13" s="101"/>
      <c r="R13" s="6"/>
      <c r="S13" s="88"/>
      <c r="T13" s="56"/>
    </row>
    <row r="14" spans="2:20" ht="13.5" customHeight="1" x14ac:dyDescent="0.25">
      <c r="B14" s="157" t="s">
        <v>37</v>
      </c>
      <c r="C14" s="158"/>
      <c r="D14" s="158"/>
      <c r="E14" s="158"/>
      <c r="F14" s="158"/>
      <c r="G14" s="158"/>
      <c r="H14" s="158"/>
      <c r="I14" s="158"/>
      <c r="J14" s="158"/>
      <c r="K14" s="158"/>
      <c r="L14" s="158"/>
      <c r="M14" s="158"/>
      <c r="N14" s="158"/>
      <c r="O14" s="158"/>
      <c r="P14" s="159"/>
      <c r="R14" s="6"/>
      <c r="S14" s="88"/>
      <c r="T14" s="56"/>
    </row>
    <row r="15" spans="2:20" ht="13.5" customHeight="1" x14ac:dyDescent="0.25">
      <c r="B15" s="99"/>
      <c r="C15" s="153" t="s">
        <v>38</v>
      </c>
      <c r="D15" s="153"/>
      <c r="E15" s="153"/>
      <c r="F15" s="153"/>
      <c r="G15" s="153"/>
      <c r="H15" s="153"/>
      <c r="I15" s="153"/>
      <c r="J15" s="153"/>
      <c r="K15" s="153"/>
      <c r="L15" s="153"/>
      <c r="M15" s="153"/>
      <c r="N15" s="153"/>
      <c r="O15" s="153"/>
      <c r="P15" s="154"/>
      <c r="R15" s="6"/>
      <c r="S15" s="88"/>
      <c r="T15" s="56"/>
    </row>
    <row r="16" spans="2:20" ht="13.5" customHeight="1" x14ac:dyDescent="0.25">
      <c r="B16" s="99"/>
      <c r="C16" s="102"/>
      <c r="D16" s="155" t="s">
        <v>74</v>
      </c>
      <c r="E16" s="155"/>
      <c r="F16" s="155"/>
      <c r="G16" s="155"/>
      <c r="H16" s="155"/>
      <c r="I16" s="155"/>
      <c r="J16" s="155"/>
      <c r="K16" s="155"/>
      <c r="L16" s="155"/>
      <c r="M16" s="155"/>
      <c r="N16" s="155"/>
      <c r="O16" s="155"/>
      <c r="P16" s="156"/>
      <c r="R16" s="6"/>
      <c r="S16" s="88"/>
      <c r="T16" s="88"/>
    </row>
    <row r="17" spans="2:20" ht="13.5" customHeight="1" x14ac:dyDescent="0.25">
      <c r="B17" s="99"/>
      <c r="C17" s="102"/>
      <c r="D17" s="103" t="s">
        <v>47</v>
      </c>
      <c r="E17" s="103"/>
      <c r="F17" s="103"/>
      <c r="G17" s="103"/>
      <c r="H17" s="103"/>
      <c r="I17" s="103"/>
      <c r="J17" s="103"/>
      <c r="K17" s="103"/>
      <c r="L17" s="103"/>
      <c r="M17" s="103"/>
      <c r="N17" s="103"/>
      <c r="O17" s="103"/>
      <c r="P17" s="104"/>
      <c r="R17" s="59"/>
      <c r="S17" s="88"/>
      <c r="T17" s="88"/>
    </row>
    <row r="18" spans="2:20" ht="13.5" customHeight="1" x14ac:dyDescent="0.25">
      <c r="B18" s="99"/>
      <c r="C18" s="100"/>
      <c r="D18" s="155" t="s">
        <v>48</v>
      </c>
      <c r="E18" s="155"/>
      <c r="F18" s="155"/>
      <c r="G18" s="155"/>
      <c r="H18" s="155"/>
      <c r="I18" s="155"/>
      <c r="J18" s="155"/>
      <c r="K18" s="155"/>
      <c r="L18" s="155"/>
      <c r="M18" s="155"/>
      <c r="N18" s="155"/>
      <c r="O18" s="155"/>
      <c r="P18" s="156"/>
      <c r="R18" s="59"/>
      <c r="S18" s="88"/>
      <c r="T18" s="88"/>
    </row>
    <row r="19" spans="2:20" ht="13.5" customHeight="1" x14ac:dyDescent="0.25">
      <c r="B19" s="99"/>
      <c r="C19" s="100"/>
      <c r="D19" s="155" t="s">
        <v>49</v>
      </c>
      <c r="E19" s="155"/>
      <c r="F19" s="155"/>
      <c r="G19" s="155"/>
      <c r="H19" s="155"/>
      <c r="I19" s="155"/>
      <c r="J19" s="155"/>
      <c r="K19" s="155"/>
      <c r="L19" s="155"/>
      <c r="M19" s="155"/>
      <c r="N19" s="155"/>
      <c r="O19" s="155"/>
      <c r="P19" s="156"/>
      <c r="R19" s="59"/>
      <c r="S19" s="88"/>
      <c r="T19" s="88"/>
    </row>
    <row r="20" spans="2:20" x14ac:dyDescent="0.25">
      <c r="B20" s="99"/>
      <c r="C20" s="100"/>
      <c r="D20" s="155" t="s">
        <v>75</v>
      </c>
      <c r="E20" s="155"/>
      <c r="F20" s="155"/>
      <c r="G20" s="155"/>
      <c r="H20" s="155"/>
      <c r="I20" s="155"/>
      <c r="J20" s="155"/>
      <c r="K20" s="155"/>
      <c r="L20" s="155"/>
      <c r="M20" s="155"/>
      <c r="N20" s="155"/>
      <c r="O20" s="155"/>
      <c r="P20" s="156"/>
      <c r="R20" s="59"/>
      <c r="S20" s="88"/>
      <c r="T20" s="88"/>
    </row>
    <row r="21" spans="2:20" x14ac:dyDescent="0.25">
      <c r="B21" s="99"/>
      <c r="C21" s="100"/>
      <c r="D21" s="155" t="s">
        <v>76</v>
      </c>
      <c r="E21" s="155"/>
      <c r="F21" s="155"/>
      <c r="G21" s="155"/>
      <c r="H21" s="155"/>
      <c r="I21" s="155"/>
      <c r="J21" s="155"/>
      <c r="K21" s="155"/>
      <c r="L21" s="155"/>
      <c r="M21" s="155"/>
      <c r="N21" s="155"/>
      <c r="O21" s="155"/>
      <c r="P21" s="156"/>
      <c r="R21" s="59"/>
      <c r="S21" s="88"/>
      <c r="T21" s="88"/>
    </row>
    <row r="22" spans="2:20" x14ac:dyDescent="0.25">
      <c r="B22" s="99"/>
      <c r="C22" s="100"/>
      <c r="D22" s="155" t="s">
        <v>77</v>
      </c>
      <c r="E22" s="155"/>
      <c r="F22" s="155"/>
      <c r="G22" s="155"/>
      <c r="H22" s="155"/>
      <c r="I22" s="155"/>
      <c r="J22" s="155"/>
      <c r="K22" s="155"/>
      <c r="L22" s="155"/>
      <c r="M22" s="155"/>
      <c r="N22" s="155"/>
      <c r="O22" s="155"/>
      <c r="P22" s="156"/>
      <c r="R22" s="59"/>
      <c r="S22" s="88"/>
      <c r="T22" s="88"/>
    </row>
    <row r="23" spans="2:20" x14ac:dyDescent="0.25">
      <c r="B23" s="99"/>
      <c r="C23" s="100"/>
      <c r="D23" s="155" t="s">
        <v>53</v>
      </c>
      <c r="E23" s="155"/>
      <c r="F23" s="155"/>
      <c r="G23" s="155"/>
      <c r="H23" s="155"/>
      <c r="I23" s="155"/>
      <c r="J23" s="155"/>
      <c r="K23" s="155"/>
      <c r="L23" s="155"/>
      <c r="M23" s="155"/>
      <c r="N23" s="155"/>
      <c r="O23" s="155"/>
      <c r="P23" s="156"/>
      <c r="R23" s="59"/>
      <c r="S23" s="88"/>
      <c r="T23" s="88"/>
    </row>
    <row r="24" spans="2:20" x14ac:dyDescent="0.25">
      <c r="B24" s="99"/>
      <c r="C24" s="100"/>
      <c r="D24" s="155" t="s">
        <v>54</v>
      </c>
      <c r="E24" s="155"/>
      <c r="F24" s="155"/>
      <c r="G24" s="155"/>
      <c r="H24" s="155"/>
      <c r="I24" s="155"/>
      <c r="J24" s="155"/>
      <c r="K24" s="155"/>
      <c r="L24" s="155"/>
      <c r="M24" s="155"/>
      <c r="N24" s="155"/>
      <c r="O24" s="155"/>
      <c r="P24" s="156"/>
      <c r="R24" s="59"/>
      <c r="S24" s="88"/>
      <c r="T24" s="88"/>
    </row>
    <row r="25" spans="2:20" x14ac:dyDescent="0.25">
      <c r="B25" s="99"/>
      <c r="C25" s="100"/>
      <c r="D25" s="155" t="s">
        <v>78</v>
      </c>
      <c r="E25" s="155"/>
      <c r="F25" s="155"/>
      <c r="G25" s="155"/>
      <c r="H25" s="155"/>
      <c r="I25" s="155"/>
      <c r="J25" s="155"/>
      <c r="K25" s="155"/>
      <c r="L25" s="155"/>
      <c r="M25" s="155"/>
      <c r="N25" s="155"/>
      <c r="O25" s="155"/>
      <c r="P25" s="156"/>
      <c r="R25" s="59"/>
      <c r="S25" s="88"/>
      <c r="T25" s="88"/>
    </row>
    <row r="26" spans="2:20" x14ac:dyDescent="0.25">
      <c r="B26" s="99"/>
      <c r="C26" s="100"/>
      <c r="D26" s="155" t="s">
        <v>79</v>
      </c>
      <c r="E26" s="155"/>
      <c r="F26" s="155"/>
      <c r="G26" s="155"/>
      <c r="H26" s="155"/>
      <c r="I26" s="155"/>
      <c r="J26" s="155"/>
      <c r="K26" s="155"/>
      <c r="L26" s="155"/>
      <c r="M26" s="155"/>
      <c r="N26" s="155"/>
      <c r="O26" s="155"/>
      <c r="P26" s="156"/>
      <c r="R26" s="59"/>
      <c r="S26" s="88"/>
      <c r="T26" s="88"/>
    </row>
    <row r="27" spans="2:20" x14ac:dyDescent="0.25">
      <c r="B27" s="99"/>
      <c r="C27" s="100"/>
      <c r="D27" s="155" t="s">
        <v>80</v>
      </c>
      <c r="E27" s="155"/>
      <c r="F27" s="155"/>
      <c r="G27" s="155"/>
      <c r="H27" s="155"/>
      <c r="I27" s="155"/>
      <c r="J27" s="155"/>
      <c r="K27" s="155"/>
      <c r="L27" s="155"/>
      <c r="M27" s="155"/>
      <c r="N27" s="155"/>
      <c r="O27" s="155"/>
      <c r="P27" s="156"/>
      <c r="R27" s="59"/>
      <c r="S27" s="88"/>
      <c r="T27" s="88"/>
    </row>
    <row r="28" spans="2:20" x14ac:dyDescent="0.25">
      <c r="B28" s="99"/>
      <c r="C28" s="100"/>
      <c r="D28" s="100"/>
      <c r="E28" s="100"/>
      <c r="F28" s="100"/>
      <c r="G28" s="100"/>
      <c r="H28" s="100"/>
      <c r="I28" s="100"/>
      <c r="J28" s="100"/>
      <c r="K28" s="100"/>
      <c r="L28" s="100"/>
      <c r="M28" s="100"/>
      <c r="N28" s="100"/>
      <c r="O28" s="100"/>
      <c r="P28" s="101"/>
      <c r="R28" s="59"/>
      <c r="S28" s="88"/>
      <c r="T28" s="88"/>
    </row>
    <row r="29" spans="2:20" x14ac:dyDescent="0.25">
      <c r="B29" s="99"/>
      <c r="C29" s="153" t="s">
        <v>39</v>
      </c>
      <c r="D29" s="153"/>
      <c r="E29" s="153"/>
      <c r="F29" s="153"/>
      <c r="G29" s="153"/>
      <c r="H29" s="153"/>
      <c r="I29" s="153"/>
      <c r="J29" s="153"/>
      <c r="K29" s="153"/>
      <c r="L29" s="153"/>
      <c r="M29" s="153"/>
      <c r="N29" s="153"/>
      <c r="O29" s="153"/>
      <c r="P29" s="154"/>
      <c r="R29" s="6"/>
      <c r="S29" s="88"/>
      <c r="T29" s="88"/>
    </row>
    <row r="30" spans="2:20" x14ac:dyDescent="0.25">
      <c r="B30" s="99"/>
      <c r="C30" s="100"/>
      <c r="D30" s="155" t="s">
        <v>81</v>
      </c>
      <c r="E30" s="155"/>
      <c r="F30" s="155"/>
      <c r="G30" s="155"/>
      <c r="H30" s="155"/>
      <c r="I30" s="155"/>
      <c r="J30" s="155"/>
      <c r="K30" s="155"/>
      <c r="L30" s="155"/>
      <c r="M30" s="155"/>
      <c r="N30" s="155"/>
      <c r="O30" s="155"/>
      <c r="P30" s="156"/>
      <c r="R30" s="6"/>
      <c r="S30" s="88"/>
      <c r="T30" s="88"/>
    </row>
    <row r="31" spans="2:20" x14ac:dyDescent="0.25">
      <c r="B31" s="99"/>
      <c r="C31" s="100"/>
      <c r="D31" s="155" t="s">
        <v>82</v>
      </c>
      <c r="E31" s="155"/>
      <c r="F31" s="155"/>
      <c r="G31" s="155"/>
      <c r="H31" s="155"/>
      <c r="I31" s="155"/>
      <c r="J31" s="155"/>
      <c r="K31" s="155"/>
      <c r="L31" s="155"/>
      <c r="M31" s="155"/>
      <c r="N31" s="155"/>
      <c r="O31" s="155"/>
      <c r="P31" s="156"/>
      <c r="R31" s="6"/>
      <c r="S31" s="88"/>
      <c r="T31" s="88"/>
    </row>
    <row r="32" spans="2:20" x14ac:dyDescent="0.25">
      <c r="B32" s="99"/>
      <c r="C32" s="100"/>
      <c r="D32" s="155" t="s">
        <v>57</v>
      </c>
      <c r="E32" s="155"/>
      <c r="F32" s="155"/>
      <c r="G32" s="155"/>
      <c r="H32" s="155"/>
      <c r="I32" s="155"/>
      <c r="J32" s="155"/>
      <c r="K32" s="155"/>
      <c r="L32" s="155"/>
      <c r="M32" s="155"/>
      <c r="N32" s="155"/>
      <c r="O32" s="155"/>
      <c r="P32" s="156"/>
      <c r="R32" s="6"/>
      <c r="S32" s="88"/>
      <c r="T32" s="88"/>
    </row>
    <row r="33" spans="2:20" x14ac:dyDescent="0.25">
      <c r="B33" s="99"/>
      <c r="C33" s="100"/>
      <c r="D33" s="155" t="s">
        <v>61</v>
      </c>
      <c r="E33" s="155"/>
      <c r="F33" s="155"/>
      <c r="G33" s="155"/>
      <c r="H33" s="155"/>
      <c r="I33" s="155"/>
      <c r="J33" s="155"/>
      <c r="K33" s="155"/>
      <c r="L33" s="155"/>
      <c r="M33" s="155"/>
      <c r="N33" s="155"/>
      <c r="O33" s="155"/>
      <c r="P33" s="156"/>
      <c r="R33" s="6"/>
      <c r="S33" s="6"/>
      <c r="T33" s="6"/>
    </row>
    <row r="34" spans="2:20" ht="24" customHeight="1" x14ac:dyDescent="0.25">
      <c r="B34" s="99"/>
      <c r="C34" s="100"/>
      <c r="D34" s="149" t="s">
        <v>58</v>
      </c>
      <c r="E34" s="149"/>
      <c r="F34" s="149"/>
      <c r="G34" s="149"/>
      <c r="H34" s="149"/>
      <c r="I34" s="149"/>
      <c r="J34" s="149"/>
      <c r="K34" s="149"/>
      <c r="L34" s="149"/>
      <c r="M34" s="149"/>
      <c r="N34" s="149"/>
      <c r="O34" s="149"/>
      <c r="P34" s="150"/>
      <c r="R34" s="6"/>
      <c r="S34" s="6"/>
      <c r="T34" s="6"/>
    </row>
    <row r="35" spans="2:20" ht="16.5" customHeight="1" x14ac:dyDescent="0.25">
      <c r="B35" s="99"/>
      <c r="C35" s="100"/>
      <c r="D35" s="149" t="s">
        <v>83</v>
      </c>
      <c r="E35" s="149"/>
      <c r="F35" s="149"/>
      <c r="G35" s="149"/>
      <c r="H35" s="149"/>
      <c r="I35" s="149"/>
      <c r="J35" s="149"/>
      <c r="K35" s="149"/>
      <c r="L35" s="149"/>
      <c r="M35" s="149"/>
      <c r="N35" s="149"/>
      <c r="O35" s="149"/>
      <c r="P35" s="150"/>
      <c r="R35" s="6"/>
      <c r="S35" s="6"/>
      <c r="T35" s="6"/>
    </row>
    <row r="36" spans="2:20" ht="15" customHeight="1" thickBot="1" x14ac:dyDescent="0.3">
      <c r="B36" s="105"/>
      <c r="C36" s="106"/>
      <c r="D36" s="151" t="s">
        <v>84</v>
      </c>
      <c r="E36" s="151"/>
      <c r="F36" s="151"/>
      <c r="G36" s="151"/>
      <c r="H36" s="151"/>
      <c r="I36" s="151"/>
      <c r="J36" s="151"/>
      <c r="K36" s="151"/>
      <c r="L36" s="151"/>
      <c r="M36" s="151"/>
      <c r="N36" s="151"/>
      <c r="O36" s="151"/>
      <c r="P36" s="152"/>
      <c r="R36" s="6"/>
      <c r="S36" s="6"/>
      <c r="T36" s="6"/>
    </row>
    <row r="37" spans="2:20" x14ac:dyDescent="0.25">
      <c r="R37" s="6"/>
      <c r="S37" s="6"/>
      <c r="T37" s="6"/>
    </row>
    <row r="38" spans="2:20" x14ac:dyDescent="0.25">
      <c r="R38" s="6"/>
      <c r="S38" s="6"/>
      <c r="T38" s="6"/>
    </row>
    <row r="39" spans="2:20" x14ac:dyDescent="0.25">
      <c r="R39" s="6"/>
      <c r="S39" s="6"/>
      <c r="T39" s="6"/>
    </row>
    <row r="40" spans="2:20" x14ac:dyDescent="0.25">
      <c r="R40" s="6"/>
      <c r="S40" s="6"/>
      <c r="T40" s="6"/>
    </row>
    <row r="41" spans="2:20" x14ac:dyDescent="0.25">
      <c r="R41" s="6"/>
      <c r="S41" s="6"/>
      <c r="T41" s="6"/>
    </row>
    <row r="42" spans="2:20" x14ac:dyDescent="0.25">
      <c r="R42" s="6"/>
      <c r="S42" s="6"/>
      <c r="T42" s="6"/>
    </row>
    <row r="43" spans="2:20" x14ac:dyDescent="0.25">
      <c r="R43" s="6"/>
      <c r="S43" s="6"/>
      <c r="T43" s="6"/>
    </row>
    <row r="44" spans="2:20" x14ac:dyDescent="0.25">
      <c r="R44" s="6"/>
      <c r="S44" s="6"/>
      <c r="T44" s="6"/>
    </row>
    <row r="45" spans="2:20" x14ac:dyDescent="0.25">
      <c r="R45" s="6"/>
      <c r="S45" s="6"/>
      <c r="T45" s="6"/>
    </row>
    <row r="46" spans="2:20" x14ac:dyDescent="0.25">
      <c r="R46" s="6"/>
      <c r="S46" s="6"/>
      <c r="T46" s="6"/>
    </row>
    <row r="47" spans="2:20" x14ac:dyDescent="0.25">
      <c r="R47" s="6"/>
      <c r="S47" s="6"/>
      <c r="T47" s="6"/>
    </row>
    <row r="48" spans="2:20" x14ac:dyDescent="0.25">
      <c r="R48" s="6"/>
      <c r="S48" s="6"/>
      <c r="T48" s="6"/>
    </row>
    <row r="49" spans="18:20" x14ac:dyDescent="0.25">
      <c r="R49" s="6"/>
      <c r="S49" s="6"/>
      <c r="T49" s="6"/>
    </row>
    <row r="50" spans="18:20" x14ac:dyDescent="0.25">
      <c r="R50" s="6"/>
      <c r="S50" s="6"/>
      <c r="T50" s="6"/>
    </row>
  </sheetData>
  <mergeCells count="32">
    <mergeCell ref="B14:P14"/>
    <mergeCell ref="B2:P2"/>
    <mergeCell ref="B3:P3"/>
    <mergeCell ref="C4:P4"/>
    <mergeCell ref="C5:P5"/>
    <mergeCell ref="D6:P6"/>
    <mergeCell ref="D7:P7"/>
    <mergeCell ref="D8:P8"/>
    <mergeCell ref="D9:P9"/>
    <mergeCell ref="D10:P10"/>
    <mergeCell ref="C11:P11"/>
    <mergeCell ref="C12:P12"/>
    <mergeCell ref="D27:P27"/>
    <mergeCell ref="C15:P15"/>
    <mergeCell ref="D16:P16"/>
    <mergeCell ref="D18:P18"/>
    <mergeCell ref="D19:P19"/>
    <mergeCell ref="D20:P20"/>
    <mergeCell ref="D21:P21"/>
    <mergeCell ref="D22:P22"/>
    <mergeCell ref="D23:P23"/>
    <mergeCell ref="D24:P24"/>
    <mergeCell ref="D25:P25"/>
    <mergeCell ref="D26:P26"/>
    <mergeCell ref="D35:P35"/>
    <mergeCell ref="D36:P36"/>
    <mergeCell ref="C29:P29"/>
    <mergeCell ref="D30:P30"/>
    <mergeCell ref="D31:P31"/>
    <mergeCell ref="D32:P32"/>
    <mergeCell ref="D33:P33"/>
    <mergeCell ref="D34:P3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TH-MV</vt:lpstr>
      <vt:lpstr>TH - BR</vt:lpstr>
      <vt:lpstr>Huong dan BR</vt:lpstr>
      <vt:lpstr>Huong dan MV</vt:lpstr>
      <vt:lpstr>DSBR</vt:lpstr>
      <vt:lpstr>DSMV</vt:lpstr>
      <vt:lpstr>'TH - BR'!Print_Area</vt:lpstr>
      <vt:lpstr>'TH-MV'!Print_Area</vt:lpstr>
      <vt:lpstr>'TH - BR'!Print_Titles</vt:lpstr>
      <vt:lpstr>'TH-MV'!Print_Titles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Anh</dc:creator>
  <cp:lastModifiedBy>User 1</cp:lastModifiedBy>
  <cp:lastPrinted>2017-02-23T04:58:21Z</cp:lastPrinted>
  <dcterms:created xsi:type="dcterms:W3CDTF">1996-10-14T23:33:28Z</dcterms:created>
  <dcterms:modified xsi:type="dcterms:W3CDTF">2017-03-03T04:18:57Z</dcterms:modified>
</cp:coreProperties>
</file>