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360" windowWidth="15135" windowHeight="9060" tabRatio="756"/>
  </bookViews>
  <sheets>
    <sheet name="TH-MV" sheetId="15" r:id="rId1"/>
    <sheet name="TH - BR" sheetId="16" r:id="rId2"/>
    <sheet name="CT - MV" sheetId="3" r:id="rId3"/>
    <sheet name="CT - BR" sheetId="1" r:id="rId4"/>
    <sheet name="Huong dan BR" sheetId="2" r:id="rId5"/>
    <sheet name="Huong dan MV" sheetId="4" r:id="rId6"/>
  </sheets>
  <externalReferences>
    <externalReference r:id="rId7"/>
  </externalReferences>
  <definedNames>
    <definedName name="_xlnm._FilterDatabase" localSheetId="3" hidden="1">'CT - BR'!$A$27:$L$31</definedName>
    <definedName name="_xlnm._FilterDatabase" localSheetId="2" hidden="1">'CT - MV'!$A$16:$O$30</definedName>
    <definedName name="_xlnm._FilterDatabase" localSheetId="1" hidden="1">'TH - BR'!$A$18:$L$22</definedName>
    <definedName name="_xlnm._FilterDatabase" localSheetId="0" hidden="1">'TH-MV'!$A$16:$O$56</definedName>
    <definedName name="Dong">IF(Loai='CT - MV'!$O$17,ROW(Loai)-1,"")</definedName>
    <definedName name="Dong1">IF(Loai='CT - BR'!$N$15,ROW(Loai)-1,"")</definedName>
    <definedName name="DSBR">'Huong dan BR'!$R$2:$S$34</definedName>
    <definedName name="DSMV">'Huong dan MV'!$R$2:$S$34</definedName>
    <definedName name="Loai">OFFSET('TH-MV'!$M$18,,,COUNTA('TH-MV'!$M$18:$M$38745))</definedName>
    <definedName name="Loai1">OFFSET('TH - BR'!$L$18,,,COUNTA('[1]TH-BR'!$L$18:$M$38745))</definedName>
  </definedNames>
  <calcPr calcId="144525" concurrentCalc="0"/>
</workbook>
</file>

<file path=xl/calcChain.xml><?xml version="1.0" encoding="utf-8"?>
<calcChain xmlns="http://schemas.openxmlformats.org/spreadsheetml/2006/main">
  <c r="G28" i="1" l="1"/>
  <c r="B28" i="1"/>
  <c r="C28" i="1"/>
  <c r="D28" i="1"/>
  <c r="E28" i="1"/>
  <c r="F28" i="1"/>
  <c r="H28" i="1"/>
  <c r="I28" i="1"/>
  <c r="J28" i="1"/>
  <c r="K28" i="1"/>
  <c r="G29" i="1"/>
  <c r="B29" i="1"/>
  <c r="C29" i="1"/>
  <c r="D29" i="1"/>
  <c r="E29" i="1"/>
  <c r="F29" i="1"/>
  <c r="H29" i="1"/>
  <c r="I29" i="1"/>
  <c r="J29" i="1"/>
  <c r="K29" i="1"/>
  <c r="G30" i="1"/>
  <c r="B30" i="1"/>
  <c r="C30" i="1"/>
  <c r="D30" i="1"/>
  <c r="E30" i="1"/>
  <c r="F30" i="1"/>
  <c r="H30" i="1"/>
  <c r="I30" i="1"/>
  <c r="J30" i="1"/>
  <c r="K30" i="1"/>
  <c r="G31" i="1"/>
  <c r="B31" i="1"/>
  <c r="C31" i="1"/>
  <c r="D31" i="1"/>
  <c r="E31" i="1"/>
  <c r="F31" i="1"/>
  <c r="H31" i="1"/>
  <c r="I31" i="1"/>
  <c r="J31" i="1"/>
  <c r="K31" i="1"/>
  <c r="G32" i="1"/>
  <c r="B32" i="1"/>
  <c r="C32" i="1"/>
  <c r="D32" i="1"/>
  <c r="E32" i="1"/>
  <c r="F32" i="1"/>
  <c r="H32" i="1"/>
  <c r="I32" i="1"/>
  <c r="J32" i="1"/>
  <c r="K32" i="1"/>
  <c r="G33" i="1"/>
  <c r="B33" i="1"/>
  <c r="C33" i="1"/>
  <c r="D33" i="1"/>
  <c r="E33" i="1"/>
  <c r="F33" i="1"/>
  <c r="H33" i="1"/>
  <c r="I33" i="1"/>
  <c r="J33" i="1"/>
  <c r="K33" i="1"/>
  <c r="G34" i="1"/>
  <c r="B34" i="1"/>
  <c r="C34" i="1"/>
  <c r="D34" i="1"/>
  <c r="E34" i="1"/>
  <c r="F34" i="1"/>
  <c r="H34" i="1"/>
  <c r="I34" i="1"/>
  <c r="J34" i="1"/>
  <c r="K34" i="1"/>
  <c r="G35" i="1"/>
  <c r="B35" i="1"/>
  <c r="C35" i="1"/>
  <c r="D35" i="1"/>
  <c r="E35" i="1"/>
  <c r="F35" i="1"/>
  <c r="H35" i="1"/>
  <c r="I35" i="1"/>
  <c r="J35" i="1"/>
  <c r="K35" i="1"/>
  <c r="G36" i="1"/>
  <c r="B36" i="1"/>
  <c r="C36" i="1"/>
  <c r="D36" i="1"/>
  <c r="E36" i="1"/>
  <c r="F36" i="1"/>
  <c r="H36" i="1"/>
  <c r="I36" i="1"/>
  <c r="J36" i="1"/>
  <c r="K36" i="1"/>
  <c r="G37" i="1"/>
  <c r="B37" i="1"/>
  <c r="C37" i="1"/>
  <c r="D37" i="1"/>
  <c r="E37" i="1"/>
  <c r="F37" i="1"/>
  <c r="H37" i="1"/>
  <c r="I37" i="1"/>
  <c r="J37" i="1"/>
  <c r="K37" i="1"/>
  <c r="G38" i="1"/>
  <c r="B38" i="1"/>
  <c r="C38" i="1"/>
  <c r="D38" i="1"/>
  <c r="E38" i="1"/>
  <c r="F38" i="1"/>
  <c r="H38" i="1"/>
  <c r="I38" i="1"/>
  <c r="J38" i="1"/>
  <c r="K38" i="1"/>
  <c r="D27" i="1"/>
  <c r="E27" i="1"/>
  <c r="F27" i="1"/>
  <c r="G27" i="1"/>
  <c r="H27" i="1"/>
  <c r="I27" i="1"/>
  <c r="J27" i="1"/>
  <c r="K27" i="1"/>
  <c r="C27" i="1"/>
  <c r="D18" i="3"/>
  <c r="G19" i="3"/>
  <c r="G20" i="3"/>
  <c r="G21" i="3"/>
  <c r="G22" i="3"/>
  <c r="G23" i="3"/>
  <c r="G24" i="3"/>
  <c r="G25" i="3"/>
  <c r="D26" i="3"/>
  <c r="E26" i="3"/>
  <c r="F26" i="3"/>
  <c r="G26" i="3"/>
  <c r="H26" i="3"/>
  <c r="I26" i="3"/>
  <c r="J26" i="3"/>
  <c r="K26" i="3"/>
  <c r="L26" i="3"/>
  <c r="D19" i="3"/>
  <c r="E19" i="3"/>
  <c r="F19" i="3"/>
  <c r="H19" i="3"/>
  <c r="I19" i="3"/>
  <c r="J19" i="3"/>
  <c r="K19" i="3"/>
  <c r="L19" i="3"/>
  <c r="D20" i="3"/>
  <c r="E20" i="3"/>
  <c r="F20" i="3"/>
  <c r="H20" i="3"/>
  <c r="I20" i="3"/>
  <c r="J20" i="3"/>
  <c r="K20" i="3"/>
  <c r="L20" i="3"/>
  <c r="D21" i="3"/>
  <c r="E21" i="3"/>
  <c r="F21" i="3"/>
  <c r="H21" i="3"/>
  <c r="I21" i="3"/>
  <c r="J21" i="3"/>
  <c r="K21" i="3"/>
  <c r="L21" i="3"/>
  <c r="D22" i="3"/>
  <c r="E22" i="3"/>
  <c r="F22" i="3"/>
  <c r="H22" i="3"/>
  <c r="I22" i="3"/>
  <c r="J22" i="3"/>
  <c r="K22" i="3"/>
  <c r="L22" i="3"/>
  <c r="D23" i="3"/>
  <c r="E23" i="3"/>
  <c r="F23" i="3"/>
  <c r="H23" i="3"/>
  <c r="I23" i="3"/>
  <c r="J23" i="3"/>
  <c r="K23" i="3"/>
  <c r="L23" i="3"/>
  <c r="D24" i="3"/>
  <c r="E24" i="3"/>
  <c r="F24" i="3"/>
  <c r="H24" i="3"/>
  <c r="I24" i="3"/>
  <c r="J24" i="3"/>
  <c r="K24" i="3"/>
  <c r="L24" i="3"/>
  <c r="D25" i="3"/>
  <c r="E25" i="3"/>
  <c r="F25" i="3"/>
  <c r="H25" i="3"/>
  <c r="I25" i="3"/>
  <c r="J25" i="3"/>
  <c r="K25" i="3"/>
  <c r="L25" i="3"/>
  <c r="E18" i="3"/>
  <c r="F18" i="3"/>
  <c r="G18" i="3"/>
  <c r="H18" i="3"/>
  <c r="I18" i="3"/>
  <c r="J18" i="3"/>
  <c r="K18" i="3"/>
  <c r="L18" i="3"/>
  <c r="L19" i="16"/>
  <c r="L20" i="16"/>
  <c r="L21" i="16"/>
  <c r="L22" i="16"/>
  <c r="L23" i="16"/>
  <c r="L24" i="16"/>
  <c r="L25" i="16"/>
  <c r="L26" i="16"/>
  <c r="L27" i="16"/>
  <c r="L28" i="16"/>
  <c r="L29" i="16"/>
  <c r="L30" i="16"/>
  <c r="L31" i="16"/>
  <c r="L32" i="16"/>
  <c r="L33" i="16"/>
  <c r="L34" i="16"/>
  <c r="L35" i="16"/>
  <c r="L36" i="16"/>
  <c r="L37" i="16"/>
  <c r="L38" i="16"/>
  <c r="L39" i="16"/>
  <c r="L40" i="16"/>
  <c r="L41" i="16"/>
  <c r="L42" i="16"/>
  <c r="L18" i="16"/>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42" i="16"/>
  <c r="H41" i="16"/>
  <c r="H40" i="16"/>
  <c r="H39" i="16"/>
  <c r="H38" i="16"/>
  <c r="H37" i="16"/>
  <c r="H36" i="16"/>
  <c r="H35" i="16"/>
  <c r="H34" i="16"/>
  <c r="H33" i="16"/>
  <c r="H32" i="16"/>
  <c r="H31" i="16"/>
  <c r="H30" i="16"/>
  <c r="H29" i="16"/>
  <c r="H28" i="16"/>
  <c r="H27" i="16"/>
  <c r="H26" i="16"/>
  <c r="H25" i="16"/>
  <c r="H24" i="16"/>
  <c r="H23" i="16"/>
  <c r="B23" i="16"/>
  <c r="B24" i="16"/>
  <c r="B25" i="16"/>
  <c r="B26" i="16"/>
  <c r="B27" i="16"/>
  <c r="B28" i="16"/>
  <c r="B29" i="16"/>
  <c r="B30" i="16"/>
  <c r="B31" i="16"/>
  <c r="B32" i="16"/>
  <c r="B33" i="16"/>
  <c r="B34" i="16"/>
  <c r="B35" i="16"/>
  <c r="B36" i="16"/>
  <c r="B37" i="16"/>
  <c r="B38" i="16"/>
  <c r="B39" i="16"/>
  <c r="B40" i="16"/>
  <c r="B41" i="16"/>
  <c r="B42" i="16"/>
  <c r="B19" i="16"/>
  <c r="B20" i="16"/>
  <c r="B21" i="16"/>
  <c r="B22" i="16"/>
  <c r="B18" i="16"/>
  <c r="K44" i="16"/>
  <c r="J44" i="16"/>
  <c r="H22" i="16"/>
  <c r="H21" i="16"/>
  <c r="H20" i="16"/>
  <c r="H19" i="16"/>
  <c r="H18" i="16"/>
  <c r="L18" i="15"/>
  <c r="L19" i="15"/>
  <c r="L20" i="15"/>
  <c r="L21" i="15"/>
  <c r="L22" i="15"/>
  <c r="L23" i="15"/>
  <c r="L24" i="15"/>
  <c r="L25" i="15"/>
  <c r="L53" i="15"/>
  <c r="J53" i="15"/>
  <c r="H52" i="15"/>
  <c r="H25" i="15"/>
  <c r="D25" i="15"/>
  <c r="B25" i="15"/>
  <c r="H24" i="15"/>
  <c r="D24" i="15"/>
  <c r="B24" i="15"/>
  <c r="H23" i="15"/>
  <c r="D23" i="15"/>
  <c r="B23" i="15"/>
  <c r="H22" i="15"/>
  <c r="D22" i="15"/>
  <c r="B22" i="15"/>
  <c r="H21" i="15"/>
  <c r="D21" i="15"/>
  <c r="B21" i="15"/>
  <c r="H20" i="15"/>
  <c r="D20" i="15"/>
  <c r="B20" i="15"/>
  <c r="H19" i="15"/>
  <c r="D19" i="15"/>
  <c r="B19" i="15"/>
  <c r="H18" i="15"/>
  <c r="D18" i="15"/>
  <c r="B18" i="15"/>
  <c r="B27" i="1"/>
  <c r="B18" i="3"/>
  <c r="B20" i="3"/>
  <c r="B21" i="3"/>
  <c r="B22" i="3"/>
  <c r="B23" i="3"/>
  <c r="B24" i="3"/>
  <c r="B25" i="3"/>
  <c r="B26" i="3"/>
  <c r="B19" i="3"/>
  <c r="J27" i="3"/>
  <c r="K39" i="1"/>
  <c r="J39" i="1"/>
  <c r="L27" i="3"/>
</calcChain>
</file>

<file path=xl/comments1.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H13" authorId="0">
      <text>
        <r>
          <rPr>
            <sz val="8"/>
            <color indexed="81"/>
            <rFont val="Tahoma"/>
            <family val="2"/>
          </rPr>
          <t>Mã sô thuế theo hóa đơn mua hàng</t>
        </r>
      </text>
    </comment>
    <comment ref="I13" authorId="0">
      <text>
        <r>
          <rPr>
            <sz val="8"/>
            <color indexed="81"/>
            <rFont val="Tahoma"/>
            <family val="2"/>
          </rPr>
          <t>Tên loại mặt hàng</t>
        </r>
      </text>
    </comment>
    <comment ref="K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ký hiệu hóa đơn</t>
        </r>
      </text>
    </comment>
    <comment ref="E15" authorId="0">
      <text>
        <r>
          <rPr>
            <sz val="8"/>
            <color indexed="81"/>
            <rFont val="Tahoma"/>
            <family val="2"/>
          </rPr>
          <t>Nhập số hóa đơn</t>
        </r>
      </text>
    </comment>
    <comment ref="F15"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3.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H13" authorId="0">
      <text>
        <r>
          <rPr>
            <sz val="8"/>
            <color indexed="81"/>
            <rFont val="Tahoma"/>
            <family val="2"/>
          </rPr>
          <t>Mã sô thuế theo hóa đơn mua hàng</t>
        </r>
      </text>
    </comment>
    <comment ref="I13" authorId="0">
      <text>
        <r>
          <rPr>
            <sz val="8"/>
            <color indexed="81"/>
            <rFont val="Tahoma"/>
            <family val="2"/>
          </rPr>
          <t>Tên loại mặt hàng</t>
        </r>
      </text>
    </comment>
    <comment ref="K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ký hiệu hóa đơn</t>
        </r>
      </text>
    </comment>
    <comment ref="E15" authorId="0">
      <text>
        <r>
          <rPr>
            <sz val="8"/>
            <color indexed="81"/>
            <rFont val="Tahoma"/>
            <family val="2"/>
          </rPr>
          <t>Nhập số hóa đơn</t>
        </r>
      </text>
    </comment>
    <comment ref="F15" authorId="0">
      <text>
        <r>
          <rPr>
            <sz val="8"/>
            <color indexed="81"/>
            <rFont val="Tahoma"/>
            <family val="2"/>
          </rPr>
          <t>Nhập ngày tháng năm phát hành hóa đơn theo đúng định dạng sau DD/MM/YYYY</t>
        </r>
      </text>
    </comment>
  </commentList>
</comments>
</file>

<file path=xl/comments4.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<sst xmlns="http://schemas.openxmlformats.org/spreadsheetml/2006/main" count="495" uniqueCount="185">
  <si>
    <t>(Kèm theo tờ khai thuế GTGT theo mẫu số 01/GTGT)</t>
  </si>
  <si>
    <t xml:space="preserve">Người nộp thuế:........................................................................................       </t>
  </si>
  <si>
    <t>Mã số thuế: ...............................................................................................</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</si>
  <si>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</si>
  <si>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</si>
  <si>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</si>
  <si>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</si>
  <si>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</si>
  <si>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</si>
  <si>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</si>
  <si>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</si>
  <si>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</si>
  <si>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</si>
  <si>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</si>
  <si>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</si>
  <si>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</si>
  <si>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</si>
  <si>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Tổng doanh thu hàng hoá, dịch vụ bán ra:             ............................</t>
  </si>
  <si>
    <t>Tổng thuế GTGT của hàng hóa, dịch vụ bán ra:    ............................</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</si>
  <si>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</si>
  <si>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</si>
  <si>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</si>
  <si>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</si>
  <si>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</si>
  <si>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</si>
  <si>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</si>
  <si>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</si>
  <si>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</si>
  <si>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</si>
  <si>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</si>
  <si>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</si>
  <si>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</si>
  <si>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</si>
  <si>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 ngày......... tháng........... năm..........</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</si>
  <si>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</si>
  <si>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</si>
  <si>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</si>
  <si>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</si>
  <si>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</si>
  <si>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</si>
  <si>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</si>
  <si>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</si>
  <si>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</si>
  <si>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</si>
  <si>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</si>
  <si>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</si>
  <si>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</si>
  <si>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</si>
  <si>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</si>
  <si>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</si>
  <si>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</si>
  <si>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Kỳ tính thuế: Tháng....... năm ........../ Quý ….. Năm……</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</si>
  <si>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</si>
  <si>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</si>
  <si>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</si>
  <si>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</si>
  <si>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</si>
  <si>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</si>
  <si>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</si>
  <si>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</si>
  <si>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</si>
  <si>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</si>
  <si>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</si>
  <si>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</si>
  <si>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</si>
  <si>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</si>
  <si>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</si>
  <si>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</si>
  <si>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</si>
  <si>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</si>
  <si>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Kỳ tính thuế: Tháng....... năm ........../ Quý …. Năm….</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</si>
  <si>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</si>
  <si>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</si>
  <si>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</si>
  <si>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</si>
  <si>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</si>
  <si>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</si>
  <si>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</si>
  <si>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</si>
  <si>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</si>
  <si>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Tổng giá trị hàng hoá, dịch vụ mua vào:             ............................</t>
  </si>
  <si>
    <t>Tổng thuế GTGT của hàng hoá, dịch vụ mua vào:    ............................</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</si>
  <si>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</si>
  <si>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</si>
  <si>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</si>
  <si>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</si>
  <si>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</si>
  <si>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</si>
  <si>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</si>
  <si>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</si>
  <si>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</si>
  <si>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</si>
  <si>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</si>
  <si>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</si>
  <si>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9</t>
  </si>
  <si>
    <t>THUNG CARTON</t>
  </si>
  <si>
    <t>01GTKT3/001</t>
  </si>
  <si>
    <t>KN/12P</t>
  </si>
  <si>
    <t>0000391</t>
  </si>
  <si>
    <t>Chi phí tiếp khách</t>
  </si>
  <si>
    <t>Vật dụng phòng khách</t>
  </si>
  <si>
    <t>Vietcombank</t>
  </si>
  <si>
    <t>Cty TNHH Phan Hoàng Phát</t>
  </si>
  <si>
    <t>Cty TNHH Nhựa Hưng Phú</t>
  </si>
  <si>
    <t>Cty TNHH TM Lê Gia Phát</t>
  </si>
  <si>
    <t>Cty TNHH Chánh Kiết</t>
  </si>
  <si>
    <t>Cty TNHH SX TM Nhật Quang Phát</t>
  </si>
  <si>
    <t>Cty TNHH TM DV SX Thiên Xứng</t>
  </si>
  <si>
    <t>Cty TNHH MTV SX TM Tân Thịnh Phát</t>
  </si>
  <si>
    <t>Cty TNHH SX Vạn Phú</t>
  </si>
  <si>
    <t>Cty TNHH MTV SX TM Tôn Hiệp Hưng</t>
  </si>
  <si>
    <t>Cty TNHH SX TM Và Dịch Vụ Phúc Vinh</t>
  </si>
  <si>
    <t>Cty TNHH SX TM Bao Bì Giấy Nam Long</t>
  </si>
  <si>
    <t>Cty TNHH Tân Kim Thành</t>
  </si>
  <si>
    <t>Cty TNHH Thiết Kế In Ấn Minh Hùng</t>
  </si>
  <si>
    <t>Tập Đoàn Viễn Thông Quân Đội</t>
  </si>
  <si>
    <t>0000424</t>
  </si>
  <si>
    <t>0000231</t>
  </si>
  <si>
    <t>0000762</t>
  </si>
  <si>
    <t>0000763</t>
  </si>
  <si>
    <t>0000767</t>
  </si>
  <si>
    <t>0000781</t>
  </si>
  <si>
    <t>3295876, 875</t>
  </si>
  <si>
    <t>0000786</t>
  </si>
  <si>
    <t xml:space="preserve">Giấy tấm </t>
  </si>
  <si>
    <t>Thanh toán tiền viễn thông</t>
  </si>
  <si>
    <t>Dây mạ kẽm</t>
  </si>
  <si>
    <t>Tiền đặt in hóa đơn</t>
  </si>
  <si>
    <t>0000001</t>
  </si>
  <si>
    <t>0000003</t>
  </si>
  <si>
    <t>0000004</t>
  </si>
  <si>
    <t>0000005</t>
  </si>
  <si>
    <t>0000006</t>
  </si>
  <si>
    <t>0000007</t>
  </si>
  <si>
    <t>0000008</t>
  </si>
  <si>
    <t>0000009</t>
  </si>
  <si>
    <t>0000010</t>
  </si>
  <si>
    <t>0000011</t>
  </si>
  <si>
    <t>0000012</t>
  </si>
  <si>
    <t>0000013</t>
  </si>
  <si>
    <t>0000014</t>
  </si>
  <si>
    <t>0000015</t>
  </si>
  <si>
    <t>0000016</t>
  </si>
  <si>
    <t>0000017</t>
  </si>
  <si>
    <t>0000018</t>
  </si>
  <si>
    <t>0000019</t>
  </si>
  <si>
    <t>0000020</t>
  </si>
  <si>
    <t>0000021</t>
  </si>
  <si>
    <t>0000022</t>
  </si>
  <si>
    <t>0000023</t>
  </si>
  <si>
    <t>0000024</t>
  </si>
  <si>
    <t>0000025</t>
  </si>
  <si>
    <t>0000026</t>
  </si>
  <si>
    <t>Cty TNHH MTV Ba Mươi Tháng Tư</t>
  </si>
  <si>
    <t>Cty CP Gạch Ngói Nhị Hiệp</t>
  </si>
  <si>
    <t>Cty TNHH MTV Hòa Phương Linh</t>
  </si>
  <si>
    <t>CN Cty CP Đại Việt Trí Tuệ</t>
  </si>
  <si>
    <t>Cty TNHH DV Vận Tải TM Cơ Khí Chế Tạo Máy Hải Linh</t>
  </si>
  <si>
    <t>VCB</t>
  </si>
  <si>
    <t>0000817</t>
  </si>
  <si>
    <t>0000819</t>
  </si>
  <si>
    <t>4589476; 459477</t>
  </si>
  <si>
    <t>0000831</t>
  </si>
  <si>
    <t>0000832</t>
  </si>
  <si>
    <t>0005938</t>
  </si>
  <si>
    <t>0000866</t>
  </si>
  <si>
    <t>0000867</t>
  </si>
  <si>
    <t>0003987</t>
  </si>
  <si>
    <t>0009069</t>
  </si>
  <si>
    <t>0000884</t>
  </si>
  <si>
    <t>6362440; 5362438</t>
  </si>
  <si>
    <t>0000887</t>
  </si>
  <si>
    <t>0000888</t>
  </si>
  <si>
    <t>0000597</t>
  </si>
  <si>
    <t>0000918</t>
  </si>
  <si>
    <t>0000925</t>
  </si>
  <si>
    <t>6372781; 6372782</t>
  </si>
  <si>
    <t>0010852</t>
  </si>
  <si>
    <t>0010885</t>
  </si>
  <si>
    <t>0000956</t>
  </si>
  <si>
    <t>0010895</t>
  </si>
  <si>
    <t>Phí cấp sec</t>
  </si>
  <si>
    <t>Giấy tấm</t>
  </si>
  <si>
    <t>Vật liệu xây dựng</t>
  </si>
  <si>
    <t>Cước vận chuyển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</si>
</sst>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70" formatCode="dd/mm/yyyy;@"/>
    <numFmt numFmtId="173" formatCode="_(* #,##0_);_(* \(#,##0\);_(* &quot;-&quot;??_);_(@_)"/>
  </numFmts>
  <fonts count="11" x14ac:knownFonts="1">
    <font>
      <sz val="10"/>
      <name val="Arial"/>
    </font>
    <font>
      <sz val="10"/>
      <name val="Arial"/>
    </font>
    <font>
      <b/>
      <sz val="11"/>
      <color indexed="12"/>
      <name val="Arial"/>
      <family val="2"/>
    </font>
    <font>
      <sz val="8"/>
      <name val="Arial"/>
      <family val="2"/>
    </font>
    <font>
      <sz val="10"/>
      <name val="Arial"/>
      <family val="2"/>
    </font>
    <font>
      <b/>
      <sz val="9"/>
      <name val="Arial"/>
      <family val="2"/>
    </font>
    <font>
      <sz val="8"/>
      <color indexed="81"/>
      <name val="Tahoma"/>
      <family val="2"/>
    </font>
    <font>
      <b/>
      <sz val="10"/>
      <name val="Arial"/>
      <family val="2"/>
    </font>
    <font>
      <sz val="11"/>
      <name val="Arial"/>
      <family val="2"/>
    </font>
    <font>
      <b/>
      <sz val="11"/>
      <name val="Arial"/>
      <family val="2"/>
    </font>
    <font>
      <sz val="9"/>
      <name val="VNI-Times"/>
    </font>
  </fonts>
  <fills count="3">
    <fill>
      <patternFill patternType="none"/>
    </fill>
    <fill>
      <patternFill patternType="gray125"/>
    </fill>
    <fill>
      <patternFill patternType="solid">
        <fgColor rgb="FFFFFF00"/>
        <bgColor indexed="64"/>
      </patternFill>
    </fill>
  </fills>
  <borders count="25">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43" fontId="4" fillId="0" borderId="0" applyFont="0" applyFill="0" applyBorder="0" applyAlignment="0" applyProtection="0"/>
    <xf numFmtId="3" fontId="10" fillId="0" borderId="1"/>
    <xf numFmtId="0" fontId="4" fillId="0" borderId="0"/>
  </cellStyleXfs>
  <cellXfs count="192">
    <xf numFmtId="0" fontId="0" fillId="0" borderId="0" xfId="0"/>
    <xf numFmtId="0" fontId="4" fillId="0" borderId="0" xfId="0" applyFont="1"/>
    <xf numFmtId="49" fontId="5" fillId="0" borderId="2" xfId="0" applyNumberFormat="1" applyFont="1" applyBorder="1" applyAlignment="1">
      <alignment horizontal="center" vertical="center" wrapText="1"/>
    </xf>
    <xf numFmtId="0" fontId="4" fillId="0" borderId="2" xfId="0" applyFont="1" applyBorder="1" applyAlignment="1">
      <alignment horizontal="center" wrapText="1"/>
    </xf>
    <xf numFmtId="49" fontId="4" fillId="0" borderId="2" xfId="0" applyNumberFormat="1" applyFont="1" applyBorder="1" applyAlignment="1">
      <alignment vertical="top" wrapText="1"/>
    </xf>
    <xf numFmtId="3" fontId="4" fillId="0" borderId="2" xfId="0" applyNumberFormat="1" applyFont="1" applyBorder="1" applyAlignment="1">
      <alignment vertical="top" wrapText="1"/>
    </xf>
    <xf numFmtId="49" fontId="4" fillId="0" borderId="0" xfId="0" applyNumberFormat="1" applyFont="1"/>
    <xf numFmtId="49" fontId="4" fillId="0" borderId="2" xfId="0" applyNumberFormat="1" applyFont="1" applyBorder="1" applyAlignment="1">
      <alignment horizontal="center" wrapText="1"/>
    </xf>
    <xf numFmtId="49" fontId="4" fillId="0" borderId="2" xfId="0" applyNumberFormat="1" applyFont="1" applyBorder="1" applyAlignment="1">
      <alignment horizontal="center" vertical="top" wrapText="1"/>
    </xf>
    <xf numFmtId="49" fontId="4" fillId="0" borderId="2" xfId="0" applyNumberFormat="1" applyFont="1" applyBorder="1" applyAlignment="1">
      <alignment horizontal="center" vertical="center" wrapText="1"/>
    </xf>
    <xf numFmtId="0" fontId="4" fillId="0" borderId="3" xfId="0" applyFont="1" applyBorder="1" applyAlignment="1">
      <alignment vertical="top" wrapText="1"/>
    </xf>
    <xf numFmtId="49" fontId="4" fillId="0" borderId="3" xfId="0" applyNumberFormat="1" applyFont="1" applyBorder="1" applyAlignment="1">
      <alignment vertical="top" wrapText="1"/>
    </xf>
    <xf numFmtId="3" fontId="4" fillId="0" borderId="4" xfId="0" applyNumberFormat="1" applyFont="1" applyBorder="1" applyAlignment="1">
      <alignment vertical="top" wrapText="1"/>
    </xf>
    <xf numFmtId="49" fontId="2" fillId="0" borderId="0" xfId="0" applyNumberFormat="1" applyFont="1" applyAlignment="1">
      <alignment horizontal="center"/>
    </xf>
    <xf numFmtId="49" fontId="4" fillId="0" borderId="0" xfId="0" applyNumberFormat="1" applyFont="1" applyAlignment="1">
      <alignment horizontal="center"/>
    </xf>
    <xf numFmtId="49" fontId="4" fillId="0" borderId="0" xfId="0" applyNumberFormat="1" applyFont="1" applyAlignment="1">
      <alignment horizontal="left" indent="4"/>
    </xf>
    <xf numFmtId="49" fontId="4" fillId="0" borderId="0" xfId="0" applyNumberFormat="1" applyFont="1" applyAlignment="1">
      <alignment horizontal="left" indent="15"/>
    </xf>
    <xf numFmtId="49" fontId="4" fillId="0" borderId="0" xfId="0" applyNumberFormat="1" applyFont="1" applyAlignment="1">
      <alignment horizontal="justify"/>
    </xf>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49" fontId="7" fillId="0" borderId="2" xfId="0" applyNumberFormat="1" applyFont="1" applyBorder="1" applyAlignment="1">
      <alignment vertical="top" wrapText="1"/>
    </xf>
    <xf numFmtId="3" fontId="7" fillId="0" borderId="2" xfId="0" applyNumberFormat="1" applyFont="1" applyBorder="1" applyAlignment="1">
      <alignment vertical="top" wrapText="1"/>
    </xf>
    <xf numFmtId="0" fontId="7" fillId="0" borderId="0" xfId="0" applyFont="1"/>
    <xf numFmtId="170" fontId="4" fillId="0" borderId="2" xfId="0" applyNumberFormat="1" applyFont="1" applyBorder="1" applyAlignment="1">
      <alignment vertical="top" wrapText="1"/>
    </xf>
    <xf numFmtId="0" fontId="0" fillId="0" borderId="0" xfId="0" applyBorder="1" applyAlignment="1">
      <alignment horizontal="left"/>
    </xf>
    <xf numFmtId="0" fontId="0" fillId="0" borderId="0" xfId="0" quotePrefix="1" applyBorder="1" applyAlignment="1">
      <alignment horizontal="left"/>
    </xf>
    <xf numFmtId="0" fontId="0" fillId="0" borderId="6" xfId="0" quotePrefix="1" applyBorder="1" applyAlignment="1">
      <alignment horizontal="left"/>
    </xf>
    <xf numFmtId="0" fontId="4" fillId="0" borderId="0" xfId="0" quotePrefix="1" applyFont="1" applyBorder="1" applyAlignment="1">
      <alignment horizontal="left"/>
    </xf>
    <xf numFmtId="0" fontId="4" fillId="0" borderId="0" xfId="0" applyFont="1" applyAlignment="1">
      <alignment vertical="top" wrapText="1"/>
    </xf>
    <xf numFmtId="0" fontId="4" fillId="0" borderId="2" xfId="0" applyFont="1" applyBorder="1" applyAlignment="1">
      <alignment vertical="center" wrapText="1"/>
    </xf>
    <xf numFmtId="49" fontId="4" fillId="0" borderId="2" xfId="0" applyNumberFormat="1" applyFont="1" applyBorder="1" applyAlignment="1">
      <alignment vertical="center" wrapText="1"/>
    </xf>
    <xf numFmtId="170" fontId="4" fillId="0" borderId="2" xfId="0" applyNumberFormat="1" applyFont="1" applyBorder="1" applyAlignment="1">
      <alignment vertical="center" wrapText="1"/>
    </xf>
    <xf numFmtId="3" fontId="4" fillId="0" borderId="2" xfId="0" applyNumberFormat="1" applyFont="1" applyBorder="1" applyAlignment="1">
      <alignment vertical="center" wrapText="1"/>
    </xf>
    <xf numFmtId="49" fontId="4" fillId="0" borderId="2" xfId="0" applyNumberFormat="1" applyFont="1" applyBorder="1" applyAlignment="1">
      <alignment horizontal="left" vertical="center" wrapText="1"/>
    </xf>
    <xf numFmtId="49" fontId="4" fillId="0" borderId="2" xfId="0" quotePrefix="1" applyNumberFormat="1" applyFont="1" applyBorder="1" applyAlignment="1">
      <alignment horizontal="center" vertical="center" wrapText="1"/>
    </xf>
    <xf numFmtId="173" fontId="7" fillId="0" borderId="2" xfId="1" applyNumberFormat="1" applyFont="1" applyBorder="1" applyAlignment="1">
      <alignment vertical="top" wrapText="1"/>
    </xf>
    <xf numFmtId="0" fontId="8" fillId="0" borderId="0" xfId="4" applyFont="1" applyAlignment="1">
      <alignment vertical="center"/>
    </xf>
    <xf numFmtId="0" fontId="9" fillId="0" borderId="0" xfId="4" applyFont="1" applyAlignment="1">
      <alignment horizontal="center" vertical="center"/>
    </xf>
    <xf numFmtId="49" fontId="8" fillId="0" borderId="0" xfId="4" applyNumberFormat="1" applyFont="1" applyAlignment="1">
      <alignment vertical="center"/>
    </xf>
    <xf numFmtId="0" fontId="8" fillId="0" borderId="0" xfId="4" applyFont="1" applyAlignment="1">
      <alignment horizontal="center" vertical="center"/>
    </xf>
    <xf numFmtId="1" fontId="8" fillId="0" borderId="0" xfId="4" applyNumberFormat="1" applyFont="1" applyAlignment="1">
      <alignment vertical="center"/>
    </xf>
    <xf numFmtId="0" fontId="8" fillId="0" borderId="0" xfId="4" applyFont="1" applyAlignment="1">
      <alignment horizontal="left" vertical="center"/>
    </xf>
    <xf numFmtId="49" fontId="9" fillId="0" borderId="2" xfId="4" applyNumberFormat="1" applyFont="1" applyBorder="1" applyAlignment="1">
      <alignment horizontal="center" vertical="center" wrapText="1"/>
    </xf>
    <xf numFmtId="0" fontId="8" fillId="0" borderId="2" xfId="4" applyFont="1" applyBorder="1" applyAlignment="1">
      <alignment horizontal="center" vertical="center"/>
    </xf>
    <xf numFmtId="49" fontId="8" fillId="0" borderId="2" xfId="4" applyNumberFormat="1" applyFont="1" applyBorder="1" applyAlignment="1">
      <alignment horizontal="center" vertical="center" wrapText="1"/>
    </xf>
    <xf numFmtId="0" fontId="8" fillId="0" borderId="2" xfId="4"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9" xfId="4" applyNumberFormat="1" applyFont="1" applyBorder="1" applyAlignment="1">
      <alignment vertical="center"/>
    </xf>
    <xf numFmtId="49" fontId="8" fillId="0" borderId="4" xfId="4" applyNumberFormat="1" applyFont="1" applyBorder="1" applyAlignment="1">
      <alignment vertical="center"/>
    </xf>
    <xf numFmtId="49" fontId="8" fillId="0" borderId="3" xfId="4" applyNumberFormat="1" applyFont="1" applyBorder="1" applyAlignment="1">
      <alignment vertical="center"/>
    </xf>
    <xf numFmtId="49" fontId="8" fillId="0" borderId="10" xfId="4" applyNumberFormat="1" applyFont="1" applyBorder="1" applyAlignment="1">
      <alignment horizontal="center" vertical="center" wrapText="1"/>
    </xf>
    <xf numFmtId="170" fontId="8" fillId="0" borderId="10" xfId="4" applyNumberFormat="1" applyFont="1" applyBorder="1" applyAlignment="1">
      <alignment vertical="center" wrapText="1"/>
    </xf>
    <xf numFmtId="49" fontId="8" fillId="0" borderId="10" xfId="4" applyNumberFormat="1" applyFont="1" applyBorder="1" applyAlignment="1">
      <alignment horizontal="left" vertical="center" wrapText="1"/>
    </xf>
    <xf numFmtId="2" fontId="8" fillId="0" borderId="10" xfId="4" applyNumberFormat="1" applyFont="1" applyFill="1" applyBorder="1" applyAlignment="1" applyProtection="1">
      <alignment horizontal="center" vertical="center" wrapText="1"/>
      <protection hidden="1"/>
    </xf>
    <xf numFmtId="49" fontId="8" fillId="0" borderId="11" xfId="4" applyNumberFormat="1" applyFont="1" applyBorder="1" applyAlignment="1">
      <alignment horizontal="center" vertical="center" wrapText="1"/>
    </xf>
    <xf numFmtId="49" fontId="8" fillId="0" borderId="12" xfId="4" applyNumberFormat="1" applyFont="1" applyBorder="1" applyAlignment="1">
      <alignment horizontal="center" vertical="center" wrapText="1"/>
    </xf>
    <xf numFmtId="173" fontId="8" fillId="0" borderId="0" xfId="2" applyNumberFormat="1" applyFont="1" applyAlignment="1">
      <alignment vertical="center"/>
    </xf>
    <xf numFmtId="49" fontId="8" fillId="0" borderId="10" xfId="4" quotePrefix="1" applyNumberFormat="1" applyFont="1" applyBorder="1" applyAlignment="1">
      <alignment horizontal="center" vertical="center" wrapText="1"/>
    </xf>
    <xf numFmtId="49" fontId="8" fillId="0" borderId="10" xfId="4" applyNumberFormat="1" applyFont="1" applyBorder="1" applyAlignment="1">
      <alignment vertical="center" wrapText="1"/>
    </xf>
    <xf numFmtId="173" fontId="8" fillId="0" borderId="0" xfId="2" quotePrefix="1" applyNumberFormat="1" applyFont="1" applyAlignment="1">
      <alignment vertical="center"/>
    </xf>
    <xf numFmtId="49" fontId="8" fillId="0" borderId="13" xfId="4" applyNumberFormat="1" applyFont="1" applyBorder="1" applyAlignment="1">
      <alignment horizontal="center" vertical="center" wrapText="1"/>
    </xf>
    <xf numFmtId="0" fontId="8" fillId="0" borderId="0" xfId="4" quotePrefix="1" applyFont="1" applyAlignment="1">
      <alignment vertical="center"/>
    </xf>
    <xf numFmtId="0" fontId="9" fillId="0" borderId="2" xfId="4" applyFont="1" applyBorder="1" applyAlignment="1">
      <alignment vertical="center"/>
    </xf>
    <xf numFmtId="0" fontId="9" fillId="0" borderId="2" xfId="4" applyFont="1" applyBorder="1" applyAlignment="1">
      <alignment vertical="center" wrapText="1"/>
    </xf>
    <xf numFmtId="49" fontId="9" fillId="0" borderId="2" xfId="4" applyNumberFormat="1" applyFont="1" applyBorder="1" applyAlignment="1">
      <alignment vertical="center" wrapText="1"/>
    </xf>
    <xf numFmtId="0" fontId="9" fillId="0" borderId="2" xfId="4" applyFont="1" applyBorder="1" applyAlignment="1">
      <alignment horizontal="center" vertical="center" wrapText="1"/>
    </xf>
    <xf numFmtId="3" fontId="9" fillId="0" borderId="2" xfId="4" applyNumberFormat="1" applyFont="1" applyBorder="1" applyAlignment="1">
      <alignment vertical="center" wrapText="1"/>
    </xf>
    <xf numFmtId="0" fontId="9" fillId="0" borderId="0" xfId="4" applyFont="1" applyAlignment="1">
      <alignment vertical="center"/>
    </xf>
    <xf numFmtId="49" fontId="8" fillId="0" borderId="9" xfId="4" applyNumberFormat="1" applyFont="1" applyBorder="1" applyAlignment="1">
      <alignment horizontal="left" vertical="center"/>
    </xf>
    <xf numFmtId="49" fontId="8" fillId="0" borderId="4" xfId="4" applyNumberFormat="1" applyFont="1" applyBorder="1" applyAlignment="1">
      <alignment horizontal="left" vertical="center" wrapText="1"/>
    </xf>
    <xf numFmtId="3" fontId="8" fillId="0" borderId="4" xfId="4" applyNumberFormat="1" applyFont="1" applyBorder="1" applyAlignment="1">
      <alignment vertical="center" wrapText="1"/>
    </xf>
    <xf numFmtId="49" fontId="8" fillId="0" borderId="4" xfId="4" applyNumberFormat="1" applyFont="1" applyBorder="1" applyAlignment="1">
      <alignment vertical="center" wrapText="1"/>
    </xf>
    <xf numFmtId="0" fontId="8" fillId="0" borderId="3" xfId="4" applyFont="1" applyBorder="1" applyAlignment="1">
      <alignment vertical="center" wrapText="1"/>
    </xf>
    <xf numFmtId="49" fontId="8" fillId="0" borderId="2" xfId="4" applyNumberFormat="1" applyFont="1" applyBorder="1" applyAlignment="1">
      <alignment vertical="center"/>
    </xf>
    <xf numFmtId="49" fontId="8" fillId="0" borderId="2" xfId="4" applyNumberFormat="1" applyFont="1" applyBorder="1" applyAlignment="1">
      <alignment vertical="center" wrapText="1"/>
    </xf>
    <xf numFmtId="170" fontId="8" fillId="0" borderId="2" xfId="4" applyNumberFormat="1" applyFont="1" applyBorder="1" applyAlignment="1">
      <alignment vertical="center" wrapText="1"/>
    </xf>
    <xf numFmtId="3" fontId="8" fillId="0" borderId="2" xfId="4" applyNumberFormat="1" applyFont="1" applyBorder="1" applyAlignment="1">
      <alignment vertical="center" wrapText="1"/>
    </xf>
    <xf numFmtId="173" fontId="9" fillId="0" borderId="0" xfId="2" applyNumberFormat="1" applyFont="1" applyAlignment="1">
      <alignment vertical="center"/>
    </xf>
    <xf numFmtId="0" fontId="8" fillId="0" borderId="0" xfId="4" applyFont="1" applyAlignment="1">
      <alignment horizontal="justify" vertical="center"/>
    </xf>
    <xf numFmtId="0" fontId="4" fillId="0" borderId="0" xfId="4"/>
    <xf numFmtId="0" fontId="4" fillId="0" borderId="5" xfId="4" applyBorder="1"/>
    <xf numFmtId="0" fontId="4" fillId="0" borderId="0" xfId="4" applyBorder="1" applyAlignment="1">
      <alignment horizontal="left"/>
    </xf>
    <xf numFmtId="0" fontId="4" fillId="0" borderId="0" xfId="4" applyBorder="1"/>
    <xf numFmtId="0" fontId="4" fillId="0" borderId="0" xfId="4" quotePrefix="1" applyBorder="1" applyAlignment="1">
      <alignment horizontal="left"/>
    </xf>
    <xf numFmtId="0" fontId="4" fillId="0" borderId="6" xfId="4" quotePrefix="1" applyBorder="1" applyAlignment="1">
      <alignment horizontal="left"/>
    </xf>
    <xf numFmtId="0" fontId="4" fillId="0" borderId="6" xfId="4" applyBorder="1"/>
    <xf numFmtId="0" fontId="4" fillId="0" borderId="0" xfId="4" quotePrefix="1" applyFont="1" applyBorder="1" applyAlignment="1">
      <alignment horizontal="left"/>
    </xf>
    <xf numFmtId="0" fontId="4" fillId="0" borderId="7" xfId="4" applyBorder="1"/>
    <xf numFmtId="0" fontId="4" fillId="0" borderId="8" xfId="4" applyBorder="1"/>
    <xf numFmtId="173" fontId="8" fillId="0" borderId="10" xfId="1" applyNumberFormat="1" applyFont="1" applyBorder="1" applyAlignment="1">
      <alignment horizontal="right" vertical="center" wrapText="1"/>
    </xf>
    <xf numFmtId="173" fontId="8" fillId="0" borderId="10" xfId="1" applyNumberFormat="1" applyFont="1" applyBorder="1" applyAlignment="1">
      <alignment horizontal="center" vertical="center" wrapText="1"/>
    </xf>
    <xf numFmtId="173" fontId="8" fillId="0" borderId="10" xfId="1" applyNumberFormat="1" applyFont="1" applyBorder="1" applyAlignment="1">
      <alignment vertical="center" wrapText="1"/>
    </xf>
    <xf numFmtId="173" fontId="9" fillId="0" borderId="2" xfId="1" applyNumberFormat="1" applyFont="1" applyBorder="1" applyAlignment="1">
      <alignment vertical="center" wrapText="1"/>
    </xf>
    <xf numFmtId="9" fontId="8" fillId="0" borderId="11" xfId="1" applyNumberFormat="1" applyFont="1" applyBorder="1" applyAlignment="1">
      <alignment horizontal="center" vertical="center" wrapText="1"/>
    </xf>
    <xf numFmtId="0" fontId="0" fillId="0" borderId="2" xfId="0" applyBorder="1" applyAlignment="1">
      <alignment vertical="center"/>
    </xf>
    <xf numFmtId="0" fontId="4" fillId="0" borderId="2" xfId="0" applyFont="1" applyBorder="1" applyAlignment="1">
      <alignment vertical="center"/>
    </xf>
    <xf numFmtId="0" fontId="4" fillId="0" borderId="2" xfId="0" quotePrefix="1" applyFont="1" applyBorder="1" applyAlignment="1">
      <alignment vertical="center"/>
    </xf>
    <xf numFmtId="0" fontId="0" fillId="0" borderId="2" xfId="0" quotePrefix="1" applyFont="1" applyBorder="1" applyAlignment="1">
      <alignment vertical="center"/>
    </xf>
    <xf numFmtId="0" fontId="0" fillId="0" borderId="2" xfId="0" quotePrefix="1" applyBorder="1" applyAlignment="1">
      <alignment vertical="center"/>
    </xf>
    <xf numFmtId="173" fontId="8" fillId="0" borderId="0" xfId="1" applyNumberFormat="1" applyFont="1" applyAlignment="1">
      <alignment vertical="center"/>
    </xf>
    <xf numFmtId="173" fontId="8" fillId="0" borderId="0" xfId="4" applyNumberFormat="1" applyFont="1" applyAlignment="1">
      <alignment vertical="center"/>
    </xf>
    <xf numFmtId="0" fontId="8" fillId="0" borderId="10" xfId="4" applyNumberFormat="1" applyFont="1" applyBorder="1" applyAlignment="1">
      <alignment horizontal="center" vertical="center" wrapText="1"/>
    </xf>
    <xf numFmtId="0" fontId="8" fillId="0" borderId="12" xfId="4" applyNumberFormat="1" applyFont="1" applyBorder="1" applyAlignment="1">
      <alignment horizontal="center" vertical="center"/>
    </xf>
    <xf numFmtId="0" fontId="8" fillId="0" borderId="10" xfId="4" applyNumberFormat="1" applyFont="1" applyBorder="1" applyAlignment="1">
      <alignment horizontal="center" vertical="center"/>
    </xf>
    <xf numFmtId="0" fontId="8" fillId="0" borderId="12" xfId="0" applyFont="1" applyBorder="1" applyAlignment="1">
      <alignment vertical="center"/>
    </xf>
    <xf numFmtId="0" fontId="8" fillId="0" borderId="10" xfId="0" applyFont="1" applyBorder="1" applyAlignment="1">
      <alignment vertical="center"/>
    </xf>
    <xf numFmtId="0" fontId="9" fillId="2" borderId="22" xfId="4" applyFont="1" applyFill="1" applyBorder="1" applyAlignment="1">
      <alignment vertical="center"/>
    </xf>
    <xf numFmtId="49" fontId="9" fillId="2" borderId="22" xfId="4" quotePrefix="1" applyNumberFormat="1" applyFont="1" applyFill="1" applyBorder="1" applyAlignment="1">
      <alignment vertical="center"/>
    </xf>
    <xf numFmtId="0" fontId="8" fillId="0" borderId="10" xfId="4" applyNumberFormat="1" applyFont="1" applyBorder="1" applyAlignment="1">
      <alignment horizontal="left" vertical="center" wrapText="1"/>
    </xf>
    <xf numFmtId="170" fontId="8" fillId="0" borderId="10" xfId="4" applyNumberFormat="1" applyFont="1" applyBorder="1" applyAlignment="1">
      <alignment horizontal="center" vertical="center" wrapText="1"/>
    </xf>
    <xf numFmtId="0" fontId="4" fillId="0" borderId="10" xfId="0" applyNumberFormat="1" applyFont="1" applyBorder="1" applyAlignment="1">
      <alignment horizontal="center" vertical="center" wrapText="1"/>
    </xf>
    <xf numFmtId="0" fontId="4" fillId="0" borderId="10" xfId="0" applyFont="1" applyBorder="1" applyAlignment="1">
      <alignment vertical="center" wrapText="1"/>
    </xf>
    <xf numFmtId="49" fontId="4" fillId="0" borderId="10" xfId="0" quotePrefix="1" applyNumberFormat="1" applyFont="1" applyBorder="1" applyAlignment="1">
      <alignment horizontal="center" vertical="center" wrapText="1"/>
    </xf>
    <xf numFmtId="170" fontId="4" fillId="0" borderId="10" xfId="0" applyNumberFormat="1" applyFont="1" applyBorder="1" applyAlignment="1">
      <alignment vertical="center" wrapText="1"/>
    </xf>
    <xf numFmtId="0" fontId="0" fillId="0" borderId="10" xfId="0" applyBorder="1" applyAlignment="1">
      <alignment vertical="center"/>
    </xf>
    <xf numFmtId="49" fontId="4" fillId="0" borderId="10" xfId="0" applyNumberFormat="1" applyFont="1" applyBorder="1" applyAlignment="1">
      <alignment horizontal="left" vertical="center" wrapText="1"/>
    </xf>
    <xf numFmtId="173" fontId="4" fillId="0" borderId="10" xfId="1" applyNumberFormat="1" applyFont="1" applyBorder="1" applyAlignment="1">
      <alignment vertical="center" wrapText="1"/>
    </xf>
    <xf numFmtId="49" fontId="4" fillId="0" borderId="10" xfId="0" applyNumberFormat="1" applyFont="1" applyBorder="1" applyAlignment="1">
      <alignment vertical="center" wrapText="1"/>
    </xf>
    <xf numFmtId="3" fontId="4" fillId="0" borderId="14" xfId="0" applyNumberFormat="1" applyFont="1" applyBorder="1" applyAlignment="1">
      <alignment vertical="top" wrapText="1"/>
    </xf>
    <xf numFmtId="0" fontId="4" fillId="0" borderId="15" xfId="0" applyFont="1" applyBorder="1" applyAlignment="1">
      <alignment vertical="top" wrapText="1"/>
    </xf>
    <xf numFmtId="49" fontId="7" fillId="0" borderId="24" xfId="0" applyNumberFormat="1" applyFont="1" applyBorder="1" applyAlignment="1">
      <alignment vertical="top" wrapText="1"/>
    </xf>
    <xf numFmtId="173" fontId="7" fillId="0" borderId="24" xfId="1" applyNumberFormat="1" applyFont="1" applyBorder="1" applyAlignment="1">
      <alignment vertical="top" wrapText="1"/>
    </xf>
    <xf numFmtId="0" fontId="4" fillId="0" borderId="10" xfId="0" applyNumberFormat="1" applyFont="1" applyBorder="1" applyAlignment="1">
      <alignment horizontal="left" vertical="center"/>
    </xf>
    <xf numFmtId="0" fontId="4" fillId="0" borderId="10" xfId="0" applyNumberFormat="1" applyFont="1" applyBorder="1" applyAlignment="1">
      <alignment vertical="center" wrapText="1"/>
    </xf>
    <xf numFmtId="0" fontId="4" fillId="0" borderId="11" xfId="0" applyNumberFormat="1" applyFont="1" applyBorder="1" applyAlignment="1">
      <alignment horizontal="center" vertical="center" wrapText="1"/>
    </xf>
    <xf numFmtId="0" fontId="4" fillId="0" borderId="11" xfId="0" applyFont="1" applyBorder="1" applyAlignment="1">
      <alignment vertical="center" wrapText="1"/>
    </xf>
    <xf numFmtId="0" fontId="4" fillId="0" borderId="11" xfId="0" applyFont="1" applyBorder="1" applyAlignment="1">
      <alignment horizontal="center" vertical="center" wrapText="1"/>
    </xf>
    <xf numFmtId="173" fontId="4" fillId="0" borderId="11" xfId="1" applyNumberFormat="1" applyFont="1" applyBorder="1" applyAlignment="1">
      <alignment vertical="center" wrapText="1"/>
    </xf>
    <xf numFmtId="0" fontId="4" fillId="0" borderId="2" xfId="0" applyFont="1" applyBorder="1" applyAlignment="1">
      <alignment vertical="top" wrapText="1"/>
    </xf>
    <xf numFmtId="49" fontId="9" fillId="0" borderId="2" xfId="4" applyNumberFormat="1" applyFont="1" applyBorder="1" applyAlignment="1">
      <alignment horizontal="center" vertical="center" wrapText="1"/>
    </xf>
    <xf numFmtId="1" fontId="9" fillId="0" borderId="2" xfId="4" applyNumberFormat="1" applyFont="1" applyBorder="1" applyAlignment="1">
      <alignment horizontal="center" vertical="center" wrapText="1"/>
    </xf>
    <xf numFmtId="0" fontId="9" fillId="0" borderId="0" xfId="4" applyFont="1" applyAlignment="1">
      <alignment horizontal="center" vertical="center"/>
    </xf>
    <xf numFmtId="0" fontId="8" fillId="0" borderId="0" xfId="4" applyFont="1" applyAlignment="1">
      <alignment horizontal="center" vertical="center"/>
    </xf>
    <xf numFmtId="0" fontId="8" fillId="0" borderId="0" xfId="4" applyFont="1" applyAlignment="1">
      <alignment horizontal="left" vertical="center"/>
    </xf>
    <xf numFmtId="0" fontId="8" fillId="0" borderId="0" xfId="4" applyFont="1" applyBorder="1" applyAlignment="1">
      <alignment horizontal="right" vertical="center"/>
    </xf>
    <xf numFmtId="49" fontId="9" fillId="0" borderId="2" xfId="4" applyNumberFormat="1" applyFont="1" applyBorder="1" applyAlignment="1">
      <alignment horizontal="center" vertical="center"/>
    </xf>
    <xf numFmtId="49" fontId="9" fillId="0" borderId="14" xfId="4" applyNumberFormat="1" applyFont="1" applyBorder="1" applyAlignment="1">
      <alignment horizontal="center" vertical="center" wrapText="1"/>
    </xf>
    <xf numFmtId="49" fontId="9" fillId="0" borderId="15" xfId="4" applyNumberFormat="1" applyFont="1" applyBorder="1" applyAlignment="1">
      <alignment horizontal="center" vertical="center" wrapText="1"/>
    </xf>
    <xf numFmtId="49" fontId="9" fillId="0" borderId="16" xfId="4" applyNumberFormat="1" applyFont="1" applyBorder="1" applyAlignment="1">
      <alignment horizontal="center" vertical="center" wrapText="1"/>
    </xf>
    <xf numFmtId="49" fontId="9" fillId="0" borderId="17" xfId="4" applyNumberFormat="1" applyFont="1" applyBorder="1" applyAlignment="1">
      <alignment horizontal="center" vertical="center" wrapText="1"/>
    </xf>
    <xf numFmtId="0" fontId="2" fillId="0" borderId="0" xfId="0" applyFont="1" applyAlignment="1">
      <alignment horizontal="center"/>
    </xf>
    <xf numFmtId="0" fontId="4" fillId="0" borderId="0" xfId="0" applyFont="1" applyAlignment="1">
      <alignment horizontal="center"/>
    </xf>
    <xf numFmtId="0" fontId="4" fillId="0" borderId="0" xfId="0" applyFont="1" applyAlignment="1">
      <alignment horizontal="left"/>
    </xf>
    <xf numFmtId="0" fontId="4" fillId="0" borderId="0" xfId="0" applyFont="1" applyBorder="1" applyAlignment="1">
      <alignment horizontal="right"/>
    </xf>
    <xf numFmtId="49" fontId="5" fillId="0" borderId="2" xfId="0" applyNumberFormat="1" applyFont="1" applyBorder="1" applyAlignment="1">
      <alignment horizontal="center" vertical="center" wrapText="1"/>
    </xf>
    <xf numFmtId="49" fontId="5" fillId="0" borderId="14" xfId="0" applyNumberFormat="1" applyFont="1" applyBorder="1" applyAlignment="1">
      <alignment horizontal="center" vertical="center" wrapText="1"/>
    </xf>
    <xf numFmtId="49" fontId="5" fillId="0" borderId="15" xfId="0" applyNumberFormat="1" applyFont="1" applyBorder="1" applyAlignment="1">
      <alignment horizontal="center" vertical="center" wrapText="1"/>
    </xf>
    <xf numFmtId="49" fontId="5" fillId="0" borderId="16" xfId="0" applyNumberFormat="1" applyFont="1" applyBorder="1" applyAlignment="1">
      <alignment horizontal="center" vertical="center" wrapText="1"/>
    </xf>
    <xf numFmtId="49" fontId="5" fillId="0" borderId="17" xfId="0" applyNumberFormat="1" applyFont="1" applyBorder="1" applyAlignment="1">
      <alignment horizontal="center" vertical="center" wrapText="1"/>
    </xf>
    <xf numFmtId="49" fontId="4" fillId="0" borderId="23" xfId="0" applyNumberFormat="1" applyFont="1" applyBorder="1" applyAlignment="1">
      <alignment horizontal="left" vertical="top" wrapText="1"/>
    </xf>
    <xf numFmtId="49" fontId="4" fillId="0" borderId="14" xfId="0" applyNumberFormat="1" applyFont="1" applyBorder="1" applyAlignment="1">
      <alignment horizontal="left" vertical="top" wrapText="1"/>
    </xf>
    <xf numFmtId="49" fontId="4" fillId="0" borderId="9" xfId="0" applyNumberFormat="1" applyFont="1" applyBorder="1" applyAlignment="1">
      <alignment horizontal="left" vertical="top" wrapText="1"/>
    </xf>
    <xf numFmtId="49" fontId="4" fillId="0" borderId="4" xfId="0" applyNumberFormat="1" applyFont="1" applyBorder="1" applyAlignment="1">
      <alignment horizontal="left" vertical="top" wrapText="1"/>
    </xf>
    <xf numFmtId="49" fontId="4" fillId="0" borderId="2" xfId="0" applyNumberFormat="1" applyFont="1" applyBorder="1" applyAlignment="1">
      <alignment horizontal="left" vertical="top" wrapText="1"/>
    </xf>
    <xf numFmtId="0" fontId="4" fillId="0" borderId="0" xfId="0" quotePrefix="1" applyFont="1" applyBorder="1" applyAlignment="1">
      <alignment horizontal="left"/>
    </xf>
    <xf numFmtId="0" fontId="0" fillId="0" borderId="0" xfId="0" quotePrefix="1" applyBorder="1" applyAlignment="1">
      <alignment horizontal="left"/>
    </xf>
    <xf numFmtId="0" fontId="0" fillId="0" borderId="6" xfId="0" quotePrefix="1" applyBorder="1" applyAlignment="1">
      <alignment horizontal="left"/>
    </xf>
    <xf numFmtId="0" fontId="4" fillId="0" borderId="0" xfId="0" quotePrefix="1" applyFont="1" applyBorder="1" applyAlignment="1">
      <alignment horizontal="left" wrapText="1"/>
    </xf>
    <xf numFmtId="0" fontId="0" fillId="0" borderId="0" xfId="0" quotePrefix="1" applyBorder="1" applyAlignment="1">
      <alignment horizontal="left" wrapText="1"/>
    </xf>
    <xf numFmtId="0" fontId="0" fillId="0" borderId="6" xfId="0" quotePrefix="1" applyBorder="1" applyAlignment="1">
      <alignment horizontal="left" wrapText="1"/>
    </xf>
    <xf numFmtId="0" fontId="0" fillId="0" borderId="0" xfId="0" applyBorder="1" applyAlignment="1">
      <alignment horizontal="left"/>
    </xf>
    <xf numFmtId="0" fontId="4" fillId="0" borderId="8" xfId="0" quotePrefix="1" applyFont="1" applyBorder="1" applyAlignment="1">
      <alignment horizontal="left"/>
    </xf>
    <xf numFmtId="0" fontId="0" fillId="0" borderId="8" xfId="0" quotePrefix="1" applyBorder="1" applyAlignment="1">
      <alignment horizontal="left"/>
    </xf>
    <xf numFmtId="0" fontId="0" fillId="0" borderId="21" xfId="0" quotePrefix="1" applyBorder="1" applyAlignment="1">
      <alignment horizontal="left"/>
    </xf>
    <xf numFmtId="0" fontId="0" fillId="0" borderId="6" xfId="0" applyBorder="1" applyAlignment="1">
      <alignment horizontal="left"/>
    </xf>
    <xf numFmtId="0" fontId="7" fillId="0" borderId="18" xfId="0" applyFont="1" applyBorder="1" applyAlignment="1">
      <alignment horizontal="center" vertical="center"/>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7" fillId="0" borderId="5" xfId="0" applyFont="1" applyBorder="1" applyAlignment="1">
      <alignment horizontal="left" vertical="center"/>
    </xf>
    <xf numFmtId="0" fontId="7" fillId="0" borderId="0" xfId="0" applyFont="1" applyBorder="1" applyAlignment="1">
      <alignment horizontal="left" vertical="center"/>
    </xf>
    <xf numFmtId="0" fontId="7" fillId="0" borderId="6" xfId="0" applyFont="1" applyBorder="1" applyAlignment="1">
      <alignment horizontal="left" vertical="center"/>
    </xf>
    <xf numFmtId="0" fontId="7" fillId="0" borderId="18" xfId="4" applyFont="1" applyBorder="1" applyAlignment="1">
      <alignment horizontal="center" vertical="center"/>
    </xf>
    <xf numFmtId="0" fontId="7" fillId="0" borderId="19" xfId="4" applyFont="1" applyBorder="1" applyAlignment="1">
      <alignment horizontal="center" vertical="center"/>
    </xf>
    <xf numFmtId="0" fontId="7" fillId="0" borderId="20" xfId="4" applyFont="1" applyBorder="1" applyAlignment="1">
      <alignment horizontal="center" vertical="center"/>
    </xf>
    <xf numFmtId="0" fontId="7" fillId="0" borderId="5" xfId="4" applyFont="1" applyBorder="1" applyAlignment="1">
      <alignment horizontal="left" vertical="center"/>
    </xf>
    <xf numFmtId="0" fontId="7" fillId="0" borderId="0" xfId="4" applyFont="1" applyBorder="1" applyAlignment="1">
      <alignment horizontal="left" vertical="center"/>
    </xf>
    <xf numFmtId="0" fontId="7" fillId="0" borderId="6" xfId="4" applyFont="1" applyBorder="1" applyAlignment="1">
      <alignment horizontal="left" vertical="center"/>
    </xf>
    <xf numFmtId="0" fontId="4" fillId="0" borderId="0" xfId="4" applyBorder="1" applyAlignment="1">
      <alignment horizontal="left"/>
    </xf>
    <xf numFmtId="0" fontId="4" fillId="0" borderId="6" xfId="4" applyBorder="1" applyAlignment="1">
      <alignment horizontal="left"/>
    </xf>
    <xf numFmtId="0" fontId="4" fillId="0" borderId="0" xfId="4" quotePrefix="1" applyBorder="1" applyAlignment="1">
      <alignment horizontal="left"/>
    </xf>
    <xf numFmtId="0" fontId="4" fillId="0" borderId="6" xfId="4" quotePrefix="1" applyBorder="1" applyAlignment="1">
      <alignment horizontal="left"/>
    </xf>
    <xf numFmtId="0" fontId="4" fillId="0" borderId="0" xfId="4" quotePrefix="1" applyFont="1" applyBorder="1" applyAlignment="1">
      <alignment horizontal="left"/>
    </xf>
    <xf numFmtId="0" fontId="4" fillId="0" borderId="0" xfId="4" quotePrefix="1" applyFont="1" applyBorder="1" applyAlignment="1">
      <alignment horizontal="left" wrapText="1"/>
    </xf>
    <xf numFmtId="0" fontId="4" fillId="0" borderId="6" xfId="4" quotePrefix="1" applyFont="1" applyBorder="1" applyAlignment="1">
      <alignment horizontal="left" wrapText="1"/>
    </xf>
    <xf numFmtId="0" fontId="4" fillId="0" borderId="8" xfId="4" quotePrefix="1" applyFont="1" applyBorder="1" applyAlignment="1">
      <alignment horizontal="left"/>
    </xf>
    <xf numFmtId="0" fontId="4" fillId="0" borderId="8" xfId="4" quotePrefix="1" applyBorder="1" applyAlignment="1">
      <alignment horizontal="left"/>
    </xf>
    <xf numFmtId="0" fontId="4" fillId="0" borderId="21" xfId="4" quotePrefix="1" applyBorder="1" applyAlignment="1">
      <alignment horizontal="left"/>
    </xf>
    <xf numFmtId="0" fontId="4" fillId="0" borderId="0" xfId="4" quotePrefix="1" applyBorder="1" applyAlignment="1">
      <alignment horizontal="left" wrapText="1"/>
    </xf>
    <xf numFmtId="0" fontId="4" fillId="0" borderId="6" xfId="4" quotePrefix="1" applyBorder="1" applyAlignment="1">
      <alignment horizontal="left" wrapText="1"/>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3</xdr:col>
      <xdr:colOff>476250</xdr:colOff>
      <xdr:row>5</xdr:row>
      <xdr:rowOff>114300</xdr:rowOff>
    </xdr:to>
    <xdr:sp macro="" textlink="">
      <xdr:nvSpPr>
        <xdr:cNvPr id="2" name="Text Box 1"/>
        <xdr:cNvSpPr txBox="1">
          <a:spLocks noChangeArrowheads="1"/>
        </xdr:cNvSpPr>
      </xdr:nvSpPr>
      <xdr:spPr bwMode="auto">
        <a:xfrm>
          <a:off x="152400" y="133350"/>
          <a:ext cx="885825" cy="7620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0</xdr:row>
      <xdr:rowOff>133350</xdr:rowOff>
    </xdr:from>
    <xdr:to>
      <xdr:col>3</xdr:col>
      <xdr:colOff>476250</xdr:colOff>
      <xdr:row>5</xdr:row>
      <xdr:rowOff>114300</xdr:rowOff>
    </xdr:to>
    <xdr:sp macro="" textlink="">
      <xdr:nvSpPr>
        <xdr:cNvPr id="2" name="Text Box 1"/>
        <xdr:cNvSpPr txBox="1">
          <a:spLocks noChangeArrowheads="1"/>
        </xdr:cNvSpPr>
      </xdr:nvSpPr>
      <xdr:spPr bwMode="auto">
        <a:xfrm>
          <a:off x="152400" y="133350"/>
          <a:ext cx="885825" cy="7620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1025" name="Text Box 1"/>
        <xdr:cNvSpPr txBox="1">
          <a:spLocks noChangeArrowheads="1"/>
        </xdr:cNvSpPr>
      </xdr:nvSpPr>
      <xdr:spPr bwMode="auto">
        <a:xfrm>
          <a:off x="152400" y="133349"/>
          <a:ext cx="192404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3:Q153"/>
  <sheetViews>
    <sheetView tabSelected="1" topLeftCell="B13" zoomScale="85" workbookViewId="0">
      <pane ySplit="4" topLeftCell="A17" activePane="bottomLeft" state="frozen"/>
      <selection activeCell="F24" sqref="F24"/>
      <selection pane="bottomLeft" activeCell="I20" sqref="I20"/>
    </sheetView>
  </sheetViews>
  <sheetFormatPr defaultRowHeight="14.25" x14ac:dyDescent="0.2"/>
  <cols>
    <col min="1" max="1" width="2.140625" style="39" customWidth="1"/>
    <col min="2" max="2" width="6.28515625" style="39" customWidth="1"/>
    <col min="3" max="3" width="12.85546875" style="39" hidden="1" customWidth="1"/>
    <col min="4" max="4" width="8" style="41" customWidth="1"/>
    <col min="5" max="5" width="14.140625" style="42" customWidth="1"/>
    <col min="6" max="6" width="12.5703125" style="41" customWidth="1"/>
    <col min="7" max="7" width="38.42578125" style="41" customWidth="1"/>
    <col min="8" max="8" width="16.85546875" style="41" customWidth="1"/>
    <col min="9" max="9" width="26.85546875" style="41" customWidth="1"/>
    <col min="10" max="10" width="15.5703125" style="39" customWidth="1"/>
    <col min="11" max="11" width="5.5703125" style="43" customWidth="1"/>
    <col min="12" max="12" width="15.28515625" style="39" customWidth="1"/>
    <col min="13" max="13" width="11.5703125" style="41" customWidth="1"/>
    <col min="14" max="14" width="15.140625" style="39" customWidth="1"/>
    <col min="15" max="15" width="13.140625" style="39" bestFit="1" customWidth="1"/>
    <col min="16" max="16" width="16" style="39" bestFit="1" customWidth="1"/>
    <col min="17" max="16384" width="9.140625" style="39"/>
  </cols>
  <sheetData>
    <row r="3" spans="1:13" ht="15" x14ac:dyDescent="0.2">
      <c r="B3" s="40"/>
      <c r="C3" s="40"/>
    </row>
    <row r="4" spans="1:13" ht="18" customHeight="1" x14ac:dyDescent="0.2">
      <c r="B4" s="134" t="s">
        <v>68</v>
      </c>
      <c r="C4" s="134"/>
      <c r="D4" s="134"/>
      <c r="E4" s="134"/>
      <c r="F4" s="134"/>
      <c r="G4" s="134"/>
      <c r="H4" s="134"/>
      <c r="I4" s="134"/>
      <c r="J4" s="134"/>
      <c r="K4" s="134"/>
      <c r="L4" s="134"/>
      <c r="M4" s="134"/>
    </row>
    <row r="5" spans="1:13" ht="15" hidden="1" x14ac:dyDescent="0.2">
      <c r="A5" s="39" t="s">
        <v>69</v>
      </c>
      <c r="B5" s="134"/>
      <c r="C5" s="134"/>
      <c r="D5" s="134"/>
      <c r="E5" s="134"/>
      <c r="F5" s="134"/>
      <c r="G5" s="134"/>
      <c r="H5" s="134"/>
      <c r="I5" s="134"/>
      <c r="J5" s="134"/>
      <c r="K5" s="134"/>
      <c r="L5" s="134"/>
      <c r="M5" s="134"/>
    </row>
    <row r="6" spans="1:13" ht="23.25" customHeight="1" x14ac:dyDescent="0.2">
      <c r="B6" s="135" t="s">
        <v>0</v>
      </c>
      <c r="C6" s="135"/>
      <c r="D6" s="135"/>
      <c r="E6" s="135"/>
      <c r="F6" s="135"/>
      <c r="G6" s="135"/>
      <c r="H6" s="135"/>
      <c r="I6" s="135"/>
      <c r="J6" s="135"/>
      <c r="K6" s="135"/>
      <c r="L6" s="135"/>
      <c r="M6" s="135"/>
    </row>
    <row r="7" spans="1:13" x14ac:dyDescent="0.2">
      <c r="B7" s="135" t="s">
        <v>70</v>
      </c>
      <c r="C7" s="135"/>
      <c r="D7" s="135"/>
      <c r="E7" s="135"/>
      <c r="F7" s="135"/>
      <c r="G7" s="135"/>
      <c r="H7" s="135"/>
      <c r="I7" s="135"/>
      <c r="J7" s="135"/>
      <c r="K7" s="135"/>
      <c r="L7" s="135"/>
      <c r="M7" s="135"/>
    </row>
    <row r="8" spans="1:13" x14ac:dyDescent="0.2">
      <c r="B8" s="42"/>
      <c r="C8" s="42"/>
    </row>
    <row r="9" spans="1:13" x14ac:dyDescent="0.2">
      <c r="B9" s="136" t="s">
        <v>1</v>
      </c>
      <c r="C9" s="136"/>
      <c r="D9" s="136"/>
      <c r="E9" s="136"/>
      <c r="F9" s="136"/>
      <c r="G9" s="136"/>
      <c r="H9" s="136"/>
      <c r="I9" s="136"/>
      <c r="J9" s="136"/>
      <c r="K9" s="136"/>
      <c r="L9" s="136"/>
      <c r="M9" s="136"/>
    </row>
    <row r="10" spans="1:13" x14ac:dyDescent="0.2">
      <c r="B10" s="136" t="s">
        <v>2</v>
      </c>
      <c r="C10" s="136"/>
      <c r="D10" s="136"/>
      <c r="E10" s="136"/>
      <c r="F10" s="136"/>
      <c r="G10" s="136"/>
      <c r="H10" s="136"/>
      <c r="I10" s="136"/>
      <c r="J10" s="136"/>
      <c r="K10" s="136"/>
      <c r="L10" s="136"/>
      <c r="M10" s="136"/>
    </row>
    <row r="11" spans="1:13" x14ac:dyDescent="0.2">
      <c r="B11" s="44"/>
      <c r="C11" s="44"/>
    </row>
    <row r="12" spans="1:13" x14ac:dyDescent="0.2">
      <c r="B12" s="137" t="s">
        <v>3</v>
      </c>
      <c r="C12" s="137"/>
      <c r="D12" s="137"/>
      <c r="E12" s="137"/>
      <c r="F12" s="137"/>
      <c r="G12" s="137"/>
      <c r="H12" s="137"/>
      <c r="I12" s="137"/>
      <c r="J12" s="137"/>
      <c r="K12" s="137"/>
      <c r="L12" s="137"/>
      <c r="M12" s="137"/>
    </row>
    <row r="13" spans="1:13" ht="12.75" customHeight="1" x14ac:dyDescent="0.2">
      <c r="B13" s="138" t="s">
        <v>4</v>
      </c>
      <c r="C13" s="139"/>
      <c r="D13" s="139"/>
      <c r="E13" s="139"/>
      <c r="F13" s="140"/>
      <c r="G13" s="132" t="s">
        <v>71</v>
      </c>
      <c r="H13" s="132" t="s">
        <v>72</v>
      </c>
      <c r="I13" s="132" t="s">
        <v>6</v>
      </c>
      <c r="J13" s="132" t="s">
        <v>73</v>
      </c>
      <c r="K13" s="133" t="s">
        <v>74</v>
      </c>
      <c r="L13" s="132" t="s">
        <v>7</v>
      </c>
      <c r="M13" s="132" t="s">
        <v>8</v>
      </c>
    </row>
    <row r="14" spans="1:13" ht="4.5" customHeight="1" x14ac:dyDescent="0.2">
      <c r="B14" s="138"/>
      <c r="C14" s="141"/>
      <c r="D14" s="141"/>
      <c r="E14" s="141"/>
      <c r="F14" s="142"/>
      <c r="G14" s="132"/>
      <c r="H14" s="132"/>
      <c r="I14" s="132"/>
      <c r="J14" s="132"/>
      <c r="K14" s="133"/>
      <c r="L14" s="132"/>
      <c r="M14" s="132"/>
    </row>
    <row r="15" spans="1:13" ht="62.25" customHeight="1" x14ac:dyDescent="0.2">
      <c r="B15" s="138"/>
      <c r="C15" s="45" t="s">
        <v>48</v>
      </c>
      <c r="D15" s="45" t="s">
        <v>9</v>
      </c>
      <c r="E15" s="45" t="s">
        <v>10</v>
      </c>
      <c r="F15" s="45" t="s">
        <v>11</v>
      </c>
      <c r="G15" s="132"/>
      <c r="H15" s="132"/>
      <c r="I15" s="132"/>
      <c r="J15" s="132"/>
      <c r="K15" s="133"/>
      <c r="L15" s="132"/>
      <c r="M15" s="132"/>
    </row>
    <row r="16" spans="1:13" x14ac:dyDescent="0.2">
      <c r="B16" s="46" t="s">
        <v>23</v>
      </c>
      <c r="C16" s="47" t="s">
        <v>24</v>
      </c>
      <c r="D16" s="48" t="s">
        <v>25</v>
      </c>
      <c r="E16" s="47" t="s">
        <v>26</v>
      </c>
      <c r="F16" s="47" t="s">
        <v>27</v>
      </c>
      <c r="G16" s="47" t="s">
        <v>28</v>
      </c>
      <c r="H16" s="47" t="s">
        <v>29</v>
      </c>
      <c r="I16" s="48" t="s">
        <v>30</v>
      </c>
      <c r="J16" s="49" t="s">
        <v>31</v>
      </c>
      <c r="K16" s="48" t="s">
        <v>32</v>
      </c>
      <c r="L16" s="47" t="s">
        <v>49</v>
      </c>
      <c r="M16" s="47" t="s">
        <v>75</v>
      </c>
    </row>
    <row r="17" spans="2:17" ht="24" customHeight="1" x14ac:dyDescent="0.2">
      <c r="B17" s="50" t="s">
        <v>76</v>
      </c>
      <c r="C17" s="51"/>
      <c r="D17" s="51"/>
      <c r="E17" s="51"/>
      <c r="F17" s="51"/>
      <c r="G17" s="51"/>
      <c r="H17" s="51"/>
      <c r="I17" s="51"/>
      <c r="J17" s="51"/>
      <c r="K17" s="51"/>
      <c r="L17" s="51"/>
      <c r="M17" s="52"/>
    </row>
    <row r="18" spans="2:17" ht="24" customHeight="1" x14ac:dyDescent="0.2">
      <c r="B18" s="105">
        <f>IF(G18&lt;&gt;"",ROW()-17,"")</f>
        <v>1</v>
      </c>
      <c r="C18" s="53"/>
      <c r="D18" s="104" t="e">
        <f t="shared" ref="D18:D50" si="0">IF(ISNA(VLOOKUP(G18,DSMV,3,0)),"",VLOOKUP(G18,DSMV,3,0))</f>
        <v>#REF!</v>
      </c>
      <c r="E18" s="60" t="s">
        <v>116</v>
      </c>
      <c r="F18" s="54">
        <v>41136</v>
      </c>
      <c r="G18" s="107" t="s">
        <v>113</v>
      </c>
      <c r="H18" s="56">
        <f>IF(ISNA(VLOOKUP(G18,DSMV,2,0)),"",VLOOKUP(G18,DSMV,2,0))</f>
        <v>0</v>
      </c>
      <c r="I18" s="55" t="s">
        <v>126</v>
      </c>
      <c r="J18" s="92">
        <v>2580000</v>
      </c>
      <c r="K18" s="96">
        <v>0.1</v>
      </c>
      <c r="L18" s="92">
        <f t="shared" ref="L18:L25" si="1">ROUND(J18*K18,0)</f>
        <v>258000</v>
      </c>
      <c r="M18" s="58" t="s">
        <v>94</v>
      </c>
      <c r="N18" s="102"/>
      <c r="O18" s="59"/>
      <c r="P18" s="102"/>
      <c r="Q18" s="103"/>
    </row>
    <row r="19" spans="2:17" ht="24" customHeight="1" x14ac:dyDescent="0.2">
      <c r="B19" s="106">
        <f>IF(G19&lt;&gt;"",ROW()-17,"")</f>
        <v>2</v>
      </c>
      <c r="C19" s="53"/>
      <c r="D19" s="104" t="e">
        <f t="shared" si="0"/>
        <v>#REF!</v>
      </c>
      <c r="E19" s="60" t="s">
        <v>117</v>
      </c>
      <c r="F19" s="54">
        <v>41142</v>
      </c>
      <c r="G19" s="108" t="s">
        <v>114</v>
      </c>
      <c r="H19" s="56">
        <f t="shared" ref="H19:H52" si="2">IF(ISNA(VLOOKUP(G19,DSMV,2,0)),"",VLOOKUP(G19,DSMV,2,0))</f>
        <v>0</v>
      </c>
      <c r="I19" s="55" t="s">
        <v>127</v>
      </c>
      <c r="J19" s="92">
        <v>3400000</v>
      </c>
      <c r="K19" s="96">
        <v>0.1</v>
      </c>
      <c r="L19" s="92">
        <f t="shared" si="1"/>
        <v>340000</v>
      </c>
      <c r="M19" s="53" t="s">
        <v>94</v>
      </c>
      <c r="N19" s="102"/>
      <c r="O19" s="59"/>
      <c r="P19" s="102"/>
      <c r="Q19" s="103"/>
    </row>
    <row r="20" spans="2:17" ht="24" customHeight="1" x14ac:dyDescent="0.2">
      <c r="B20" s="106">
        <f t="shared" ref="B20:B52" si="3">IF(G20&lt;&gt;"",ROW()-17,"")</f>
        <v>3</v>
      </c>
      <c r="C20" s="53"/>
      <c r="D20" s="104" t="e">
        <f t="shared" si="0"/>
        <v>#REF!</v>
      </c>
      <c r="E20" s="53" t="s">
        <v>118</v>
      </c>
      <c r="F20" s="54">
        <v>41153</v>
      </c>
      <c r="G20" s="55" t="s">
        <v>111</v>
      </c>
      <c r="H20" s="56">
        <f t="shared" si="2"/>
        <v>0</v>
      </c>
      <c r="I20" s="55" t="s">
        <v>124</v>
      </c>
      <c r="J20" s="92">
        <v>13135200</v>
      </c>
      <c r="K20" s="96">
        <v>0.1</v>
      </c>
      <c r="L20" s="92">
        <f>ROUND(J20*K20,0)</f>
        <v>1313520</v>
      </c>
      <c r="M20" s="53" t="s">
        <v>94</v>
      </c>
      <c r="N20" s="102"/>
      <c r="O20" s="59"/>
      <c r="P20" s="102"/>
    </row>
    <row r="21" spans="2:17" ht="24" customHeight="1" x14ac:dyDescent="0.2">
      <c r="B21" s="106">
        <f t="shared" si="3"/>
        <v>4</v>
      </c>
      <c r="C21" s="53"/>
      <c r="D21" s="104" t="e">
        <f t="shared" si="0"/>
        <v>#REF!</v>
      </c>
      <c r="E21" s="53" t="s">
        <v>119</v>
      </c>
      <c r="F21" s="54">
        <v>41155</v>
      </c>
      <c r="G21" s="55" t="s">
        <v>111</v>
      </c>
      <c r="H21" s="56">
        <f t="shared" si="2"/>
        <v>0</v>
      </c>
      <c r="I21" s="55" t="s">
        <v>124</v>
      </c>
      <c r="J21" s="92">
        <v>10954000</v>
      </c>
      <c r="K21" s="96">
        <v>0.1</v>
      </c>
      <c r="L21" s="92">
        <f t="shared" si="1"/>
        <v>1095400</v>
      </c>
      <c r="M21" s="53" t="s">
        <v>94</v>
      </c>
      <c r="N21" s="102"/>
      <c r="O21" s="59"/>
      <c r="P21" s="102"/>
    </row>
    <row r="22" spans="2:17" ht="24" customHeight="1" x14ac:dyDescent="0.2">
      <c r="B22" s="106">
        <f t="shared" si="3"/>
        <v>5</v>
      </c>
      <c r="C22" s="53"/>
      <c r="D22" s="104" t="e">
        <f t="shared" si="0"/>
        <v>#REF!</v>
      </c>
      <c r="E22" s="53" t="s">
        <v>120</v>
      </c>
      <c r="F22" s="54">
        <v>41156</v>
      </c>
      <c r="G22" s="55" t="s">
        <v>111</v>
      </c>
      <c r="H22" s="56">
        <f t="shared" si="2"/>
        <v>0</v>
      </c>
      <c r="I22" s="55" t="s">
        <v>124</v>
      </c>
      <c r="J22" s="94">
        <v>14208260</v>
      </c>
      <c r="K22" s="96">
        <v>0.1</v>
      </c>
      <c r="L22" s="92">
        <f t="shared" si="1"/>
        <v>1420826</v>
      </c>
      <c r="M22" s="53" t="s">
        <v>94</v>
      </c>
      <c r="N22" s="102"/>
      <c r="O22" s="59"/>
      <c r="P22" s="102"/>
    </row>
    <row r="23" spans="2:17" ht="24" customHeight="1" x14ac:dyDescent="0.2">
      <c r="B23" s="106">
        <f t="shared" si="3"/>
        <v>6</v>
      </c>
      <c r="C23" s="53"/>
      <c r="D23" s="104" t="e">
        <f t="shared" si="0"/>
        <v>#REF!</v>
      </c>
      <c r="E23" s="53" t="s">
        <v>121</v>
      </c>
      <c r="F23" s="54">
        <v>41160</v>
      </c>
      <c r="G23" s="55" t="s">
        <v>111</v>
      </c>
      <c r="H23" s="56">
        <f t="shared" si="2"/>
        <v>0</v>
      </c>
      <c r="I23" s="55" t="s">
        <v>124</v>
      </c>
      <c r="J23" s="92">
        <v>5133600</v>
      </c>
      <c r="K23" s="96">
        <v>0.1</v>
      </c>
      <c r="L23" s="92">
        <f t="shared" si="1"/>
        <v>513360</v>
      </c>
      <c r="M23" s="53" t="s">
        <v>94</v>
      </c>
      <c r="N23" s="102"/>
      <c r="O23" s="59"/>
      <c r="P23" s="102"/>
    </row>
    <row r="24" spans="2:17" ht="24" customHeight="1" x14ac:dyDescent="0.2">
      <c r="B24" s="106">
        <f t="shared" si="3"/>
        <v>7</v>
      </c>
      <c r="C24" s="53"/>
      <c r="D24" s="104" t="e">
        <f t="shared" si="0"/>
        <v>#REF!</v>
      </c>
      <c r="E24" s="53" t="s">
        <v>122</v>
      </c>
      <c r="F24" s="54">
        <v>41171</v>
      </c>
      <c r="G24" s="55" t="s">
        <v>115</v>
      </c>
      <c r="H24" s="56">
        <f t="shared" si="2"/>
        <v>0</v>
      </c>
      <c r="I24" s="55" t="s">
        <v>125</v>
      </c>
      <c r="J24" s="92">
        <v>233637</v>
      </c>
      <c r="K24" s="96">
        <v>0.1</v>
      </c>
      <c r="L24" s="92">
        <f>ROUND(J24*K24,0)-1</f>
        <v>23363</v>
      </c>
      <c r="M24" s="53" t="s">
        <v>94</v>
      </c>
      <c r="N24" s="102"/>
      <c r="O24" s="59"/>
      <c r="P24" s="102"/>
    </row>
    <row r="25" spans="2:17" ht="24" customHeight="1" x14ac:dyDescent="0.2">
      <c r="B25" s="106">
        <f t="shared" si="3"/>
        <v>8</v>
      </c>
      <c r="C25" s="53"/>
      <c r="D25" s="104" t="e">
        <f t="shared" si="0"/>
        <v>#REF!</v>
      </c>
      <c r="E25" s="53" t="s">
        <v>123</v>
      </c>
      <c r="F25" s="54">
        <v>41172</v>
      </c>
      <c r="G25" s="55" t="s">
        <v>111</v>
      </c>
      <c r="H25" s="56">
        <f t="shared" si="2"/>
        <v>0</v>
      </c>
      <c r="I25" s="55" t="s">
        <v>124</v>
      </c>
      <c r="J25" s="92">
        <v>5143000</v>
      </c>
      <c r="K25" s="96">
        <v>0.1</v>
      </c>
      <c r="L25" s="92">
        <f t="shared" si="1"/>
        <v>514300</v>
      </c>
      <c r="M25" s="53" t="s">
        <v>94</v>
      </c>
      <c r="N25" s="102"/>
      <c r="O25" s="59"/>
    </row>
    <row r="26" spans="2:17" ht="24" customHeight="1" x14ac:dyDescent="0.2">
      <c r="B26" s="106">
        <f t="shared" si="3"/>
        <v>9</v>
      </c>
      <c r="C26" s="63"/>
      <c r="D26" s="104" t="e">
        <f t="shared" si="0"/>
        <v>#REF!</v>
      </c>
      <c r="E26" s="53" t="s">
        <v>158</v>
      </c>
      <c r="F26" s="54">
        <v>41187</v>
      </c>
      <c r="G26" s="55" t="s">
        <v>101</v>
      </c>
      <c r="H26" s="56">
        <f t="shared" si="2"/>
        <v>0</v>
      </c>
      <c r="I26" s="55" t="s">
        <v>181</v>
      </c>
      <c r="J26" s="92">
        <v>20000</v>
      </c>
      <c r="K26" s="96">
        <v>0.1</v>
      </c>
      <c r="L26" s="92">
        <v>2000</v>
      </c>
      <c r="M26" s="53">
        <v>10</v>
      </c>
      <c r="N26" s="102"/>
      <c r="O26" s="59"/>
    </row>
    <row r="27" spans="2:17" ht="24" customHeight="1" x14ac:dyDescent="0.2">
      <c r="B27" s="106">
        <f t="shared" si="3"/>
        <v>10</v>
      </c>
      <c r="C27" s="63"/>
      <c r="D27" s="104" t="e">
        <f t="shared" si="0"/>
        <v>#REF!</v>
      </c>
      <c r="E27" s="53" t="s">
        <v>159</v>
      </c>
      <c r="F27" s="54">
        <v>41195</v>
      </c>
      <c r="G27" s="55" t="s">
        <v>111</v>
      </c>
      <c r="H27" s="56">
        <f t="shared" si="2"/>
        <v>0</v>
      </c>
      <c r="I27" s="55" t="s">
        <v>124</v>
      </c>
      <c r="J27" s="92"/>
      <c r="K27" s="96">
        <v>0.1</v>
      </c>
      <c r="L27" s="92">
        <v>637500</v>
      </c>
      <c r="M27" s="53">
        <v>10</v>
      </c>
      <c r="N27" s="102"/>
      <c r="O27" s="59"/>
    </row>
    <row r="28" spans="2:17" ht="24" customHeight="1" x14ac:dyDescent="0.2">
      <c r="B28" s="106">
        <f t="shared" si="3"/>
        <v>11</v>
      </c>
      <c r="C28" s="63"/>
      <c r="D28" s="104" t="e">
        <f t="shared" si="0"/>
        <v>#REF!</v>
      </c>
      <c r="E28" s="53" t="s">
        <v>160</v>
      </c>
      <c r="F28" s="54">
        <v>41201</v>
      </c>
      <c r="G28" s="55" t="s">
        <v>111</v>
      </c>
      <c r="H28" s="56">
        <f t="shared" si="2"/>
        <v>0</v>
      </c>
      <c r="I28" s="55" t="s">
        <v>124</v>
      </c>
      <c r="J28" s="92"/>
      <c r="K28" s="96">
        <v>0.1</v>
      </c>
      <c r="L28" s="92">
        <v>1008900</v>
      </c>
      <c r="M28" s="53">
        <v>10</v>
      </c>
      <c r="N28" s="102"/>
      <c r="O28" s="59"/>
    </row>
    <row r="29" spans="2:17" ht="24" customHeight="1" x14ac:dyDescent="0.2">
      <c r="B29" s="106">
        <f t="shared" si="3"/>
        <v>12</v>
      </c>
      <c r="C29" s="63"/>
      <c r="D29" s="104" t="e">
        <f t="shared" si="0"/>
        <v>#REF!</v>
      </c>
      <c r="E29" s="53" t="s">
        <v>161</v>
      </c>
      <c r="F29" s="54">
        <v>41202</v>
      </c>
      <c r="G29" s="55" t="s">
        <v>115</v>
      </c>
      <c r="H29" s="56">
        <f t="shared" si="2"/>
        <v>0</v>
      </c>
      <c r="I29" s="55" t="s">
        <v>125</v>
      </c>
      <c r="J29" s="92"/>
      <c r="K29" s="96">
        <v>0.1</v>
      </c>
      <c r="L29" s="92">
        <v>25000</v>
      </c>
      <c r="M29" s="53">
        <v>10</v>
      </c>
      <c r="N29" s="102"/>
      <c r="O29" s="59"/>
    </row>
    <row r="30" spans="2:17" ht="24" customHeight="1" x14ac:dyDescent="0.2">
      <c r="B30" s="106">
        <f t="shared" si="3"/>
        <v>13</v>
      </c>
      <c r="C30" s="63"/>
      <c r="D30" s="104" t="e">
        <f t="shared" si="0"/>
        <v>#REF!</v>
      </c>
      <c r="E30" s="53" t="s">
        <v>162</v>
      </c>
      <c r="F30" s="54">
        <v>41207</v>
      </c>
      <c r="G30" s="55" t="s">
        <v>111</v>
      </c>
      <c r="H30" s="56">
        <f t="shared" si="2"/>
        <v>0</v>
      </c>
      <c r="I30" s="55" t="s">
        <v>124</v>
      </c>
      <c r="J30" s="92"/>
      <c r="K30" s="96">
        <v>0.1</v>
      </c>
      <c r="L30" s="92">
        <v>1165300</v>
      </c>
      <c r="M30" s="53">
        <v>10</v>
      </c>
      <c r="N30" s="102"/>
      <c r="O30" s="59"/>
    </row>
    <row r="31" spans="2:17" ht="24" customHeight="1" x14ac:dyDescent="0.2">
      <c r="B31" s="106">
        <f t="shared" si="3"/>
        <v>14</v>
      </c>
      <c r="C31" s="63"/>
      <c r="D31" s="104" t="e">
        <f t="shared" si="0"/>
        <v>#REF!</v>
      </c>
      <c r="E31" s="53" t="s">
        <v>163</v>
      </c>
      <c r="F31" s="54">
        <v>41208</v>
      </c>
      <c r="G31" s="55" t="s">
        <v>111</v>
      </c>
      <c r="H31" s="56">
        <f t="shared" si="2"/>
        <v>0</v>
      </c>
      <c r="I31" s="55" t="s">
        <v>124</v>
      </c>
      <c r="J31" s="92"/>
      <c r="K31" s="96">
        <v>0.1</v>
      </c>
      <c r="L31" s="92">
        <v>612262</v>
      </c>
      <c r="M31" s="53">
        <v>10</v>
      </c>
      <c r="N31" s="102"/>
      <c r="O31" s="59"/>
    </row>
    <row r="32" spans="2:17" ht="24" customHeight="1" x14ac:dyDescent="0.2">
      <c r="B32" s="106">
        <f t="shared" si="3"/>
        <v>15</v>
      </c>
      <c r="C32" s="63"/>
      <c r="D32" s="104" t="e">
        <f t="shared" si="0"/>
        <v>#REF!</v>
      </c>
      <c r="E32" s="53" t="s">
        <v>164</v>
      </c>
      <c r="F32" s="54">
        <v>41209</v>
      </c>
      <c r="G32" s="55" t="s">
        <v>112</v>
      </c>
      <c r="H32" s="56">
        <f t="shared" si="2"/>
        <v>0</v>
      </c>
      <c r="I32" s="55" t="s">
        <v>182</v>
      </c>
      <c r="J32" s="92"/>
      <c r="K32" s="96">
        <v>0.1</v>
      </c>
      <c r="L32" s="92">
        <v>1231900</v>
      </c>
      <c r="M32" s="53">
        <v>10</v>
      </c>
      <c r="N32" s="102"/>
      <c r="O32" s="59"/>
    </row>
    <row r="33" spans="2:15" ht="24" customHeight="1" x14ac:dyDescent="0.2">
      <c r="B33" s="106">
        <f t="shared" si="3"/>
        <v>16</v>
      </c>
      <c r="C33" s="63"/>
      <c r="D33" s="104" t="e">
        <f t="shared" si="0"/>
        <v>#REF!</v>
      </c>
      <c r="E33" s="53" t="s">
        <v>165</v>
      </c>
      <c r="F33" s="54">
        <v>41215</v>
      </c>
      <c r="G33" s="55" t="s">
        <v>111</v>
      </c>
      <c r="H33" s="56">
        <f t="shared" si="2"/>
        <v>0</v>
      </c>
      <c r="I33" s="55" t="s">
        <v>124</v>
      </c>
      <c r="J33" s="92"/>
      <c r="K33" s="96">
        <v>0.1</v>
      </c>
      <c r="L33" s="92">
        <v>1275000</v>
      </c>
      <c r="M33" s="53">
        <v>11</v>
      </c>
      <c r="N33" s="102"/>
      <c r="O33" s="59"/>
    </row>
    <row r="34" spans="2:15" ht="24" customHeight="1" x14ac:dyDescent="0.2">
      <c r="B34" s="106">
        <f t="shared" si="3"/>
        <v>17</v>
      </c>
      <c r="C34" s="63"/>
      <c r="D34" s="104" t="e">
        <f t="shared" si="0"/>
        <v>#REF!</v>
      </c>
      <c r="E34" s="53" t="s">
        <v>166</v>
      </c>
      <c r="F34" s="54">
        <v>41215</v>
      </c>
      <c r="G34" s="55" t="s">
        <v>111</v>
      </c>
      <c r="H34" s="56">
        <f t="shared" si="2"/>
        <v>0</v>
      </c>
      <c r="I34" s="55" t="s">
        <v>124</v>
      </c>
      <c r="J34" s="92"/>
      <c r="K34" s="96">
        <v>0.1</v>
      </c>
      <c r="L34" s="92">
        <v>514900</v>
      </c>
      <c r="M34" s="53">
        <v>11</v>
      </c>
      <c r="N34" s="102"/>
      <c r="O34" s="59"/>
    </row>
    <row r="35" spans="2:15" ht="24" customHeight="1" x14ac:dyDescent="0.2">
      <c r="B35" s="106">
        <f t="shared" si="3"/>
        <v>18</v>
      </c>
      <c r="C35" s="63"/>
      <c r="D35" s="104" t="e">
        <f t="shared" si="0"/>
        <v>#REF!</v>
      </c>
      <c r="E35" s="53" t="s">
        <v>167</v>
      </c>
      <c r="F35" s="54">
        <v>41220</v>
      </c>
      <c r="G35" s="55" t="s">
        <v>153</v>
      </c>
      <c r="H35" s="56">
        <f t="shared" si="2"/>
        <v>0</v>
      </c>
      <c r="I35" s="55" t="s">
        <v>100</v>
      </c>
      <c r="J35" s="92"/>
      <c r="K35" s="96">
        <v>0.1</v>
      </c>
      <c r="L35" s="92">
        <v>484545</v>
      </c>
      <c r="M35" s="53">
        <v>11</v>
      </c>
      <c r="N35" s="102"/>
      <c r="O35" s="59"/>
    </row>
    <row r="36" spans="2:15" ht="24" customHeight="1" x14ac:dyDescent="0.2">
      <c r="B36" s="106">
        <f t="shared" si="3"/>
        <v>19</v>
      </c>
      <c r="C36" s="63"/>
      <c r="D36" s="104" t="e">
        <f t="shared" si="0"/>
        <v>#REF!</v>
      </c>
      <c r="E36" s="53" t="s">
        <v>168</v>
      </c>
      <c r="F36" s="54">
        <v>41221</v>
      </c>
      <c r="G36" s="55" t="s">
        <v>154</v>
      </c>
      <c r="H36" s="56">
        <f t="shared" si="2"/>
        <v>0</v>
      </c>
      <c r="I36" s="55" t="s">
        <v>183</v>
      </c>
      <c r="J36" s="92"/>
      <c r="K36" s="96">
        <v>0.1</v>
      </c>
      <c r="L36" s="92">
        <v>437255</v>
      </c>
      <c r="M36" s="53">
        <v>11</v>
      </c>
      <c r="N36" s="102"/>
      <c r="O36" s="59"/>
    </row>
    <row r="37" spans="2:15" ht="24" customHeight="1" x14ac:dyDescent="0.2">
      <c r="B37" s="106">
        <f t="shared" si="3"/>
        <v>20</v>
      </c>
      <c r="C37" s="63"/>
      <c r="D37" s="104" t="e">
        <f t="shared" si="0"/>
        <v>#REF!</v>
      </c>
      <c r="E37" s="53" t="s">
        <v>169</v>
      </c>
      <c r="F37" s="54">
        <v>41230</v>
      </c>
      <c r="G37" s="55" t="s">
        <v>111</v>
      </c>
      <c r="H37" s="56">
        <f t="shared" si="2"/>
        <v>0</v>
      </c>
      <c r="I37" s="55" t="s">
        <v>124</v>
      </c>
      <c r="J37" s="92"/>
      <c r="K37" s="96">
        <v>0.1</v>
      </c>
      <c r="L37" s="92">
        <v>1726515</v>
      </c>
      <c r="M37" s="53">
        <v>11</v>
      </c>
      <c r="N37" s="102"/>
      <c r="O37" s="59"/>
    </row>
    <row r="38" spans="2:15" ht="24" customHeight="1" x14ac:dyDescent="0.2">
      <c r="B38" s="106">
        <f t="shared" si="3"/>
        <v>21</v>
      </c>
      <c r="C38" s="63"/>
      <c r="D38" s="104" t="e">
        <f t="shared" si="0"/>
        <v>#REF!</v>
      </c>
      <c r="E38" s="53" t="s">
        <v>170</v>
      </c>
      <c r="F38" s="54">
        <v>41233</v>
      </c>
      <c r="G38" s="55" t="s">
        <v>115</v>
      </c>
      <c r="H38" s="56">
        <f t="shared" si="2"/>
        <v>0</v>
      </c>
      <c r="I38" s="55" t="s">
        <v>125</v>
      </c>
      <c r="J38" s="92"/>
      <c r="K38" s="96">
        <v>0.1</v>
      </c>
      <c r="L38" s="92">
        <v>25455</v>
      </c>
      <c r="M38" s="53">
        <v>11</v>
      </c>
      <c r="N38" s="102"/>
      <c r="O38" s="59"/>
    </row>
    <row r="39" spans="2:15" ht="24" customHeight="1" x14ac:dyDescent="0.2">
      <c r="B39" s="106">
        <f t="shared" si="3"/>
        <v>22</v>
      </c>
      <c r="C39" s="63"/>
      <c r="D39" s="104" t="e">
        <f t="shared" si="0"/>
        <v>#REF!</v>
      </c>
      <c r="E39" s="53" t="s">
        <v>171</v>
      </c>
      <c r="F39" s="54">
        <v>41235</v>
      </c>
      <c r="G39" s="55" t="s">
        <v>111</v>
      </c>
      <c r="H39" s="56">
        <f t="shared" si="2"/>
        <v>0</v>
      </c>
      <c r="I39" s="55" t="s">
        <v>124</v>
      </c>
      <c r="J39" s="92"/>
      <c r="K39" s="96">
        <v>0.1</v>
      </c>
      <c r="L39" s="92">
        <v>1546960</v>
      </c>
      <c r="M39" s="53">
        <v>11</v>
      </c>
      <c r="N39" s="102"/>
      <c r="O39" s="59"/>
    </row>
    <row r="40" spans="2:15" ht="24" customHeight="1" x14ac:dyDescent="0.2">
      <c r="B40" s="106">
        <f t="shared" si="3"/>
        <v>23</v>
      </c>
      <c r="C40" s="63"/>
      <c r="D40" s="104" t="e">
        <f t="shared" si="0"/>
        <v>#REF!</v>
      </c>
      <c r="E40" s="53" t="s">
        <v>172</v>
      </c>
      <c r="F40" s="54">
        <v>41237</v>
      </c>
      <c r="G40" s="55" t="s">
        <v>111</v>
      </c>
      <c r="H40" s="56">
        <f t="shared" si="2"/>
        <v>0</v>
      </c>
      <c r="I40" s="55" t="s">
        <v>124</v>
      </c>
      <c r="J40" s="92"/>
      <c r="K40" s="96">
        <v>0.1</v>
      </c>
      <c r="L40" s="92">
        <v>714987</v>
      </c>
      <c r="M40" s="53">
        <v>11</v>
      </c>
      <c r="N40" s="102"/>
      <c r="O40" s="59"/>
    </row>
    <row r="41" spans="2:15" ht="24" customHeight="1" x14ac:dyDescent="0.2">
      <c r="B41" s="106">
        <f t="shared" si="3"/>
        <v>24</v>
      </c>
      <c r="C41" s="63"/>
      <c r="D41" s="104" t="e">
        <f t="shared" si="0"/>
        <v>#REF!</v>
      </c>
      <c r="E41" s="53" t="s">
        <v>173</v>
      </c>
      <c r="F41" s="54">
        <v>41237</v>
      </c>
      <c r="G41" s="55" t="s">
        <v>113</v>
      </c>
      <c r="H41" s="56">
        <f t="shared" si="2"/>
        <v>0</v>
      </c>
      <c r="I41" s="55" t="s">
        <v>126</v>
      </c>
      <c r="J41" s="92"/>
      <c r="K41" s="96">
        <v>0.1</v>
      </c>
      <c r="L41" s="92">
        <v>252000</v>
      </c>
      <c r="M41" s="53">
        <v>11</v>
      </c>
      <c r="N41" s="102"/>
      <c r="O41" s="59"/>
    </row>
    <row r="42" spans="2:15" ht="24" customHeight="1" x14ac:dyDescent="0.2">
      <c r="B42" s="106">
        <f t="shared" si="3"/>
        <v>25</v>
      </c>
      <c r="C42" s="63"/>
      <c r="D42" s="104" t="e">
        <f t="shared" si="0"/>
        <v>#REF!</v>
      </c>
      <c r="E42" s="53" t="s">
        <v>133</v>
      </c>
      <c r="F42" s="54">
        <v>41242</v>
      </c>
      <c r="G42" s="55" t="s">
        <v>155</v>
      </c>
      <c r="H42" s="56">
        <f t="shared" si="2"/>
        <v>0</v>
      </c>
      <c r="I42" s="55" t="s">
        <v>184</v>
      </c>
      <c r="J42" s="92"/>
      <c r="K42" s="96">
        <v>0.1</v>
      </c>
      <c r="L42" s="92">
        <v>300000</v>
      </c>
      <c r="M42" s="53">
        <v>11</v>
      </c>
      <c r="N42" s="102"/>
      <c r="O42" s="59"/>
    </row>
    <row r="43" spans="2:15" ht="24" customHeight="1" x14ac:dyDescent="0.2">
      <c r="B43" s="106">
        <f t="shared" si="3"/>
        <v>26</v>
      </c>
      <c r="C43" s="63"/>
      <c r="D43" s="104" t="e">
        <f t="shared" si="0"/>
        <v>#REF!</v>
      </c>
      <c r="E43" s="53" t="s">
        <v>174</v>
      </c>
      <c r="F43" s="54">
        <v>41246</v>
      </c>
      <c r="G43" s="55" t="s">
        <v>111</v>
      </c>
      <c r="H43" s="56">
        <f t="shared" si="2"/>
        <v>0</v>
      </c>
      <c r="I43" s="55" t="s">
        <v>124</v>
      </c>
      <c r="J43" s="92"/>
      <c r="K43" s="96">
        <v>0.1</v>
      </c>
      <c r="L43" s="92">
        <v>1335100</v>
      </c>
      <c r="M43" s="53">
        <v>12</v>
      </c>
      <c r="N43" s="102"/>
      <c r="O43" s="59"/>
    </row>
    <row r="44" spans="2:15" ht="24" customHeight="1" x14ac:dyDescent="0.2">
      <c r="B44" s="106">
        <f t="shared" si="3"/>
        <v>27</v>
      </c>
      <c r="C44" s="63"/>
      <c r="D44" s="104" t="e">
        <f t="shared" si="0"/>
        <v>#REF!</v>
      </c>
      <c r="E44" s="53" t="s">
        <v>175</v>
      </c>
      <c r="F44" s="54">
        <v>41251</v>
      </c>
      <c r="G44" s="55" t="s">
        <v>111</v>
      </c>
      <c r="H44" s="56">
        <f t="shared" si="2"/>
        <v>0</v>
      </c>
      <c r="I44" s="55" t="s">
        <v>124</v>
      </c>
      <c r="J44" s="92"/>
      <c r="K44" s="96">
        <v>0.1</v>
      </c>
      <c r="L44" s="92">
        <v>1029200</v>
      </c>
      <c r="M44" s="53">
        <v>12</v>
      </c>
      <c r="N44" s="102"/>
      <c r="O44" s="59"/>
    </row>
    <row r="45" spans="2:15" ht="24" customHeight="1" x14ac:dyDescent="0.2">
      <c r="B45" s="106">
        <f t="shared" si="3"/>
        <v>28</v>
      </c>
      <c r="C45" s="63"/>
      <c r="D45" s="104" t="e">
        <f t="shared" si="0"/>
        <v>#REF!</v>
      </c>
      <c r="E45" s="53" t="s">
        <v>176</v>
      </c>
      <c r="F45" s="54">
        <v>41260</v>
      </c>
      <c r="G45" s="55" t="s">
        <v>115</v>
      </c>
      <c r="H45" s="56">
        <f t="shared" si="2"/>
        <v>0</v>
      </c>
      <c r="I45" s="55" t="s">
        <v>125</v>
      </c>
      <c r="J45" s="92"/>
      <c r="K45" s="96">
        <v>0.1</v>
      </c>
      <c r="L45" s="92">
        <v>7728</v>
      </c>
      <c r="M45" s="53">
        <v>12</v>
      </c>
      <c r="N45" s="102"/>
      <c r="O45" s="59"/>
    </row>
    <row r="46" spans="2:15" ht="24" customHeight="1" x14ac:dyDescent="0.2">
      <c r="B46" s="106">
        <f t="shared" si="3"/>
        <v>29</v>
      </c>
      <c r="C46" s="63"/>
      <c r="D46" s="104" t="e">
        <f t="shared" si="0"/>
        <v>#REF!</v>
      </c>
      <c r="E46" s="53" t="s">
        <v>177</v>
      </c>
      <c r="F46" s="54">
        <v>41269</v>
      </c>
      <c r="G46" s="55" t="s">
        <v>156</v>
      </c>
      <c r="H46" s="56">
        <f t="shared" si="2"/>
        <v>0</v>
      </c>
      <c r="I46" s="55" t="s">
        <v>99</v>
      </c>
      <c r="J46" s="92"/>
      <c r="K46" s="96">
        <v>0.1</v>
      </c>
      <c r="L46" s="92">
        <v>318182</v>
      </c>
      <c r="M46" s="53">
        <v>12</v>
      </c>
      <c r="N46" s="102"/>
      <c r="O46" s="59"/>
    </row>
    <row r="47" spans="2:15" ht="24" customHeight="1" x14ac:dyDescent="0.2">
      <c r="B47" s="106">
        <f t="shared" si="3"/>
        <v>30</v>
      </c>
      <c r="C47" s="63"/>
      <c r="D47" s="104" t="e">
        <f t="shared" si="0"/>
        <v>#REF!</v>
      </c>
      <c r="E47" s="53" t="s">
        <v>178</v>
      </c>
      <c r="F47" s="54">
        <v>41271</v>
      </c>
      <c r="G47" s="55" t="s">
        <v>156</v>
      </c>
      <c r="H47" s="56">
        <f t="shared" si="2"/>
        <v>0</v>
      </c>
      <c r="I47" s="55" t="s">
        <v>99</v>
      </c>
      <c r="J47" s="92"/>
      <c r="K47" s="96">
        <v>0.1</v>
      </c>
      <c r="L47" s="92">
        <v>336364</v>
      </c>
      <c r="M47" s="53">
        <v>12</v>
      </c>
      <c r="N47" s="102"/>
      <c r="O47" s="59"/>
    </row>
    <row r="48" spans="2:15" ht="24" customHeight="1" x14ac:dyDescent="0.2">
      <c r="B48" s="106">
        <f t="shared" si="3"/>
        <v>31</v>
      </c>
      <c r="C48" s="63"/>
      <c r="D48" s="104" t="e">
        <f t="shared" si="0"/>
        <v>#REF!</v>
      </c>
      <c r="E48" s="53" t="s">
        <v>179</v>
      </c>
      <c r="F48" s="54">
        <v>41273</v>
      </c>
      <c r="G48" s="55" t="s">
        <v>111</v>
      </c>
      <c r="H48" s="56">
        <f t="shared" si="2"/>
        <v>0</v>
      </c>
      <c r="I48" s="55" t="s">
        <v>124</v>
      </c>
      <c r="J48" s="92"/>
      <c r="K48" s="96">
        <v>0.1</v>
      </c>
      <c r="L48" s="92">
        <v>1619740</v>
      </c>
      <c r="M48" s="53">
        <v>12</v>
      </c>
      <c r="N48" s="102"/>
      <c r="O48" s="59"/>
    </row>
    <row r="49" spans="2:15" ht="24" customHeight="1" x14ac:dyDescent="0.2">
      <c r="B49" s="106">
        <f t="shared" si="3"/>
        <v>32</v>
      </c>
      <c r="C49" s="63"/>
      <c r="D49" s="104" t="e">
        <f t="shared" si="0"/>
        <v>#REF!</v>
      </c>
      <c r="E49" s="53" t="s">
        <v>180</v>
      </c>
      <c r="F49" s="54">
        <v>41273</v>
      </c>
      <c r="G49" s="55" t="s">
        <v>156</v>
      </c>
      <c r="H49" s="56">
        <f t="shared" si="2"/>
        <v>0</v>
      </c>
      <c r="I49" s="55" t="s">
        <v>99</v>
      </c>
      <c r="J49" s="92"/>
      <c r="K49" s="96">
        <v>0.1</v>
      </c>
      <c r="L49" s="92">
        <v>254545</v>
      </c>
      <c r="M49" s="53">
        <v>12</v>
      </c>
      <c r="N49" s="102"/>
      <c r="O49" s="59"/>
    </row>
    <row r="50" spans="2:15" ht="24" customHeight="1" x14ac:dyDescent="0.2">
      <c r="B50" s="106">
        <f t="shared" si="3"/>
        <v>33</v>
      </c>
      <c r="C50" s="63"/>
      <c r="D50" s="104" t="e">
        <f t="shared" si="0"/>
        <v>#REF!</v>
      </c>
      <c r="E50" s="53" t="s">
        <v>98</v>
      </c>
      <c r="F50" s="54">
        <v>41274</v>
      </c>
      <c r="G50" s="55" t="s">
        <v>157</v>
      </c>
      <c r="H50" s="56">
        <f t="shared" si="2"/>
        <v>0</v>
      </c>
      <c r="I50" s="55" t="s">
        <v>184</v>
      </c>
      <c r="J50" s="92"/>
      <c r="K50" s="96">
        <v>0.1</v>
      </c>
      <c r="L50" s="92">
        <v>300000</v>
      </c>
      <c r="M50" s="53">
        <v>12</v>
      </c>
      <c r="N50" s="102"/>
      <c r="O50" s="59"/>
    </row>
    <row r="51" spans="2:15" ht="24" customHeight="1" x14ac:dyDescent="0.2">
      <c r="B51" s="106" t="str">
        <f t="shared" si="3"/>
        <v/>
      </c>
      <c r="C51" s="63"/>
      <c r="D51" s="104"/>
      <c r="E51" s="53"/>
      <c r="F51" s="54"/>
      <c r="G51" s="55"/>
      <c r="H51" s="56"/>
      <c r="I51" s="55"/>
      <c r="J51" s="92"/>
      <c r="K51" s="96"/>
      <c r="L51" s="92"/>
      <c r="M51" s="53"/>
      <c r="N51" s="102"/>
      <c r="O51" s="59"/>
    </row>
    <row r="52" spans="2:15" ht="24" customHeight="1" x14ac:dyDescent="0.2">
      <c r="B52" s="106" t="str">
        <f t="shared" si="3"/>
        <v/>
      </c>
      <c r="C52" s="63"/>
      <c r="D52" s="53"/>
      <c r="E52" s="60"/>
      <c r="F52" s="54"/>
      <c r="G52" s="55"/>
      <c r="H52" s="56" t="str">
        <f t="shared" si="2"/>
        <v/>
      </c>
      <c r="I52" s="55"/>
      <c r="J52" s="92"/>
      <c r="K52" s="96"/>
      <c r="L52" s="93"/>
      <c r="M52" s="61"/>
      <c r="N52" s="64"/>
      <c r="O52" s="62"/>
    </row>
    <row r="53" spans="2:15" s="70" customFormat="1" ht="24" customHeight="1" x14ac:dyDescent="0.2">
      <c r="B53" s="65" t="s">
        <v>13</v>
      </c>
      <c r="C53" s="66"/>
      <c r="D53" s="67"/>
      <c r="E53" s="68"/>
      <c r="F53" s="67"/>
      <c r="G53" s="67"/>
      <c r="H53" s="67"/>
      <c r="I53" s="67"/>
      <c r="J53" s="95">
        <f>SUM(J18:J52)</f>
        <v>54807697</v>
      </c>
      <c r="K53" s="95"/>
      <c r="L53" s="95">
        <f>SUM(L18:L52)</f>
        <v>22640107</v>
      </c>
      <c r="M53" s="67"/>
      <c r="N53" s="59"/>
    </row>
    <row r="54" spans="2:15" ht="24" customHeight="1" x14ac:dyDescent="0.2">
      <c r="B54" s="71" t="s">
        <v>77</v>
      </c>
      <c r="C54" s="72"/>
      <c r="D54" s="72"/>
      <c r="E54" s="72"/>
      <c r="F54" s="72"/>
      <c r="G54" s="72"/>
      <c r="H54" s="72"/>
      <c r="I54" s="72"/>
      <c r="J54" s="73"/>
      <c r="K54" s="74"/>
      <c r="L54" s="73"/>
      <c r="M54" s="75"/>
      <c r="N54" s="59"/>
    </row>
    <row r="55" spans="2:15" s="70" customFormat="1" ht="24" customHeight="1" x14ac:dyDescent="0.2">
      <c r="B55" s="65" t="s">
        <v>13</v>
      </c>
      <c r="C55" s="66"/>
      <c r="D55" s="67"/>
      <c r="E55" s="68"/>
      <c r="F55" s="67"/>
      <c r="G55" s="67"/>
      <c r="H55" s="67"/>
      <c r="I55" s="67"/>
      <c r="J55" s="69"/>
      <c r="K55" s="69"/>
      <c r="L55" s="69"/>
      <c r="M55" s="67"/>
      <c r="N55" s="59"/>
    </row>
    <row r="56" spans="2:15" ht="24" customHeight="1" x14ac:dyDescent="0.2">
      <c r="B56" s="71" t="s">
        <v>78</v>
      </c>
      <c r="C56" s="72"/>
      <c r="D56" s="72"/>
      <c r="E56" s="72"/>
      <c r="F56" s="72"/>
      <c r="G56" s="72"/>
      <c r="H56" s="72"/>
      <c r="I56" s="72"/>
      <c r="J56" s="73"/>
      <c r="K56" s="74"/>
      <c r="L56" s="73"/>
      <c r="M56" s="75"/>
      <c r="N56" s="59"/>
    </row>
    <row r="57" spans="2:15" ht="24" customHeight="1" x14ac:dyDescent="0.2">
      <c r="B57" s="76"/>
      <c r="C57" s="77"/>
      <c r="D57" s="77"/>
      <c r="E57" s="47"/>
      <c r="F57" s="78"/>
      <c r="G57" s="77"/>
      <c r="H57" s="47"/>
      <c r="I57" s="77"/>
      <c r="J57" s="79"/>
      <c r="K57" s="77"/>
      <c r="L57" s="79"/>
      <c r="M57" s="77"/>
      <c r="N57" s="59"/>
    </row>
    <row r="58" spans="2:15" s="70" customFormat="1" ht="24" customHeight="1" x14ac:dyDescent="0.2">
      <c r="B58" s="65" t="s">
        <v>13</v>
      </c>
      <c r="C58" s="66"/>
      <c r="D58" s="67"/>
      <c r="E58" s="68"/>
      <c r="F58" s="67"/>
      <c r="G58" s="67"/>
      <c r="H58" s="67"/>
      <c r="I58" s="67"/>
      <c r="J58" s="69"/>
      <c r="K58" s="67"/>
      <c r="L58" s="69"/>
      <c r="M58" s="67"/>
      <c r="N58" s="59"/>
    </row>
    <row r="59" spans="2:15" s="70" customFormat="1" ht="24" customHeight="1" x14ac:dyDescent="0.2">
      <c r="B59" s="71" t="s">
        <v>79</v>
      </c>
      <c r="C59" s="72"/>
      <c r="D59" s="72"/>
      <c r="E59" s="72"/>
      <c r="F59" s="72"/>
      <c r="G59" s="72"/>
      <c r="H59" s="72"/>
      <c r="I59" s="72"/>
      <c r="J59" s="73"/>
      <c r="K59" s="74"/>
      <c r="L59" s="73"/>
      <c r="M59" s="75"/>
      <c r="N59" s="59"/>
    </row>
    <row r="60" spans="2:15" s="70" customFormat="1" ht="24" customHeight="1" x14ac:dyDescent="0.2">
      <c r="B60" s="76"/>
      <c r="C60" s="77"/>
      <c r="D60" s="77"/>
      <c r="E60" s="47"/>
      <c r="F60" s="78"/>
      <c r="G60" s="77"/>
      <c r="H60" s="47"/>
      <c r="I60" s="77"/>
      <c r="J60" s="79"/>
      <c r="K60" s="77"/>
      <c r="L60" s="79"/>
      <c r="M60" s="77"/>
      <c r="N60" s="59"/>
    </row>
    <row r="61" spans="2:15" s="70" customFormat="1" ht="24" customHeight="1" x14ac:dyDescent="0.2">
      <c r="B61" s="65" t="s">
        <v>13</v>
      </c>
      <c r="C61" s="66"/>
      <c r="D61" s="67"/>
      <c r="E61" s="68"/>
      <c r="F61" s="67"/>
      <c r="G61" s="67"/>
      <c r="H61" s="67"/>
      <c r="I61" s="67"/>
      <c r="J61" s="69"/>
      <c r="K61" s="67"/>
      <c r="L61" s="69"/>
      <c r="M61" s="67"/>
      <c r="N61" s="59"/>
    </row>
    <row r="62" spans="2:15" ht="24" customHeight="1" x14ac:dyDescent="0.2">
      <c r="B62" s="71" t="s">
        <v>45</v>
      </c>
      <c r="C62" s="72"/>
      <c r="D62" s="72"/>
      <c r="E62" s="72"/>
      <c r="F62" s="72"/>
      <c r="G62" s="72"/>
      <c r="H62" s="72"/>
      <c r="I62" s="72"/>
      <c r="J62" s="73"/>
      <c r="K62" s="74"/>
      <c r="L62" s="73"/>
      <c r="M62" s="75"/>
      <c r="N62" s="59"/>
    </row>
    <row r="63" spans="2:15" ht="24" customHeight="1" x14ac:dyDescent="0.2">
      <c r="B63" s="76"/>
      <c r="C63" s="77"/>
      <c r="D63" s="77"/>
      <c r="E63" s="47"/>
      <c r="F63" s="78"/>
      <c r="G63" s="77"/>
      <c r="H63" s="47"/>
      <c r="I63" s="77"/>
      <c r="J63" s="79"/>
      <c r="K63" s="77"/>
      <c r="L63" s="79"/>
      <c r="M63" s="77"/>
      <c r="N63" s="59"/>
    </row>
    <row r="64" spans="2:15" s="70" customFormat="1" ht="24" customHeight="1" x14ac:dyDescent="0.2">
      <c r="B64" s="65" t="s">
        <v>13</v>
      </c>
      <c r="C64" s="66"/>
      <c r="D64" s="67"/>
      <c r="E64" s="68"/>
      <c r="F64" s="67"/>
      <c r="G64" s="67"/>
      <c r="H64" s="67"/>
      <c r="I64" s="67"/>
      <c r="J64" s="69"/>
      <c r="K64" s="67"/>
      <c r="L64" s="69"/>
      <c r="M64" s="67"/>
      <c r="N64" s="80"/>
    </row>
    <row r="65" spans="2:14" x14ac:dyDescent="0.2">
      <c r="B65" s="44"/>
      <c r="C65" s="44"/>
      <c r="N65" s="59"/>
    </row>
    <row r="66" spans="2:14" x14ac:dyDescent="0.2">
      <c r="B66" s="39" t="s">
        <v>80</v>
      </c>
      <c r="N66" s="59"/>
    </row>
    <row r="67" spans="2:14" x14ac:dyDescent="0.2">
      <c r="B67" s="39" t="s">
        <v>81</v>
      </c>
      <c r="N67" s="59"/>
    </row>
    <row r="68" spans="2:14" x14ac:dyDescent="0.2">
      <c r="B68" s="81"/>
      <c r="C68" s="81"/>
      <c r="N68" s="59"/>
    </row>
    <row r="69" spans="2:14" x14ac:dyDescent="0.2">
      <c r="B69" s="81"/>
      <c r="C69" s="81"/>
      <c r="J69" s="135" t="s">
        <v>33</v>
      </c>
      <c r="K69" s="135"/>
      <c r="L69" s="135"/>
      <c r="M69" s="135"/>
      <c r="N69" s="59"/>
    </row>
    <row r="70" spans="2:14" x14ac:dyDescent="0.2">
      <c r="J70" s="135" t="s">
        <v>19</v>
      </c>
      <c r="K70" s="135"/>
      <c r="L70" s="135"/>
      <c r="M70" s="135"/>
    </row>
    <row r="71" spans="2:14" x14ac:dyDescent="0.2">
      <c r="J71" s="135" t="s">
        <v>20</v>
      </c>
      <c r="K71" s="135"/>
      <c r="L71" s="135"/>
      <c r="M71" s="135"/>
    </row>
    <row r="72" spans="2:14" x14ac:dyDescent="0.2">
      <c r="J72" s="135" t="s">
        <v>21</v>
      </c>
      <c r="K72" s="135"/>
      <c r="L72" s="135"/>
      <c r="M72" s="135"/>
    </row>
    <row r="77" spans="2:14" x14ac:dyDescent="0.2">
      <c r="H77" s="102"/>
      <c r="I77" s="102"/>
    </row>
    <row r="78" spans="2:14" x14ac:dyDescent="0.2">
      <c r="H78" s="102"/>
      <c r="I78" s="102"/>
    </row>
    <row r="79" spans="2:14" x14ac:dyDescent="0.2">
      <c r="H79" s="102"/>
      <c r="I79" s="102"/>
    </row>
    <row r="80" spans="2:14" x14ac:dyDescent="0.2">
      <c r="H80" s="102"/>
      <c r="I80" s="102"/>
    </row>
    <row r="81" spans="8:9" x14ac:dyDescent="0.2">
      <c r="H81" s="102"/>
      <c r="I81" s="102"/>
    </row>
    <row r="82" spans="8:9" x14ac:dyDescent="0.2">
      <c r="H82" s="102"/>
      <c r="I82" s="102"/>
    </row>
    <row r="83" spans="8:9" x14ac:dyDescent="0.2">
      <c r="H83" s="102"/>
      <c r="I83" s="102"/>
    </row>
    <row r="84" spans="8:9" x14ac:dyDescent="0.2">
      <c r="H84" s="102"/>
      <c r="I84" s="102"/>
    </row>
    <row r="85" spans="8:9" x14ac:dyDescent="0.2">
      <c r="H85" s="102"/>
      <c r="I85" s="102"/>
    </row>
    <row r="86" spans="8:9" x14ac:dyDescent="0.2">
      <c r="H86" s="102"/>
      <c r="I86" s="102"/>
    </row>
    <row r="87" spans="8:9" x14ac:dyDescent="0.2">
      <c r="H87" s="102"/>
      <c r="I87" s="102"/>
    </row>
    <row r="88" spans="8:9" x14ac:dyDescent="0.2">
      <c r="H88" s="102"/>
      <c r="I88" s="102"/>
    </row>
    <row r="89" spans="8:9" x14ac:dyDescent="0.2">
      <c r="H89" s="102"/>
      <c r="I89" s="102"/>
    </row>
    <row r="90" spans="8:9" x14ac:dyDescent="0.2">
      <c r="H90" s="102"/>
      <c r="I90" s="102"/>
    </row>
    <row r="91" spans="8:9" x14ac:dyDescent="0.2">
      <c r="H91" s="102"/>
      <c r="I91" s="102"/>
    </row>
    <row r="92" spans="8:9" x14ac:dyDescent="0.2">
      <c r="H92" s="102"/>
      <c r="I92" s="102"/>
    </row>
    <row r="93" spans="8:9" x14ac:dyDescent="0.2">
      <c r="H93" s="102"/>
      <c r="I93" s="102"/>
    </row>
    <row r="94" spans="8:9" x14ac:dyDescent="0.2">
      <c r="H94" s="102"/>
      <c r="I94" s="102"/>
    </row>
    <row r="95" spans="8:9" x14ac:dyDescent="0.2">
      <c r="H95" s="102"/>
      <c r="I95" s="102"/>
    </row>
    <row r="96" spans="8:9" x14ac:dyDescent="0.2">
      <c r="I96" s="102"/>
    </row>
    <row r="97" spans="8:9" x14ac:dyDescent="0.2">
      <c r="I97" s="102"/>
    </row>
    <row r="98" spans="8:9" x14ac:dyDescent="0.2">
      <c r="I98" s="102"/>
    </row>
    <row r="99" spans="8:9" x14ac:dyDescent="0.2">
      <c r="H99" s="102"/>
      <c r="I99" s="102"/>
    </row>
    <row r="100" spans="8:9" x14ac:dyDescent="0.2">
      <c r="H100" s="102"/>
      <c r="I100" s="102"/>
    </row>
    <row r="101" spans="8:9" x14ac:dyDescent="0.2">
      <c r="H101" s="102"/>
      <c r="I101" s="102"/>
    </row>
    <row r="102" spans="8:9" x14ac:dyDescent="0.2">
      <c r="H102" s="102"/>
      <c r="I102" s="102"/>
    </row>
    <row r="103" spans="8:9" x14ac:dyDescent="0.2">
      <c r="H103" s="102"/>
      <c r="I103" s="102"/>
    </row>
    <row r="104" spans="8:9" x14ac:dyDescent="0.2">
      <c r="I104" s="102"/>
    </row>
    <row r="105" spans="8:9" x14ac:dyDescent="0.2">
      <c r="I105" s="102"/>
    </row>
    <row r="106" spans="8:9" x14ac:dyDescent="0.2">
      <c r="I106" s="102"/>
    </row>
    <row r="107" spans="8:9" x14ac:dyDescent="0.2">
      <c r="I107" s="102"/>
    </row>
    <row r="108" spans="8:9" x14ac:dyDescent="0.2">
      <c r="I108" s="102"/>
    </row>
    <row r="109" spans="8:9" x14ac:dyDescent="0.2">
      <c r="I109" s="102"/>
    </row>
    <row r="110" spans="8:9" x14ac:dyDescent="0.2">
      <c r="I110" s="102"/>
    </row>
    <row r="117" spans="1:17" x14ac:dyDescent="0.2">
      <c r="I117" s="102"/>
    </row>
    <row r="126" spans="1:17" s="41" customFormat="1" x14ac:dyDescent="0.2">
      <c r="A126" s="39"/>
      <c r="B126" s="39"/>
      <c r="C126" s="39"/>
      <c r="E126" s="42"/>
      <c r="H126" s="102"/>
      <c r="J126" s="39"/>
      <c r="K126" s="43"/>
      <c r="L126" s="39"/>
      <c r="N126" s="39"/>
      <c r="O126" s="39"/>
      <c r="P126" s="39"/>
      <c r="Q126" s="39"/>
    </row>
    <row r="127" spans="1:17" s="41" customFormat="1" x14ac:dyDescent="0.2">
      <c r="A127" s="39"/>
      <c r="B127" s="39"/>
      <c r="C127" s="39"/>
      <c r="E127" s="42"/>
      <c r="H127" s="102"/>
      <c r="J127" s="39"/>
      <c r="K127" s="43"/>
      <c r="L127" s="39"/>
      <c r="N127" s="39"/>
      <c r="O127" s="39"/>
      <c r="P127" s="39"/>
      <c r="Q127" s="39"/>
    </row>
    <row r="128" spans="1:17" s="41" customFormat="1" x14ac:dyDescent="0.2">
      <c r="A128" s="39"/>
      <c r="B128" s="39"/>
      <c r="C128" s="39"/>
      <c r="E128" s="42"/>
      <c r="H128" s="102"/>
      <c r="J128" s="39"/>
      <c r="K128" s="43"/>
      <c r="L128" s="39"/>
      <c r="N128" s="39"/>
      <c r="O128" s="39"/>
      <c r="P128" s="39"/>
      <c r="Q128" s="39"/>
    </row>
    <row r="129" spans="1:17" s="41" customFormat="1" x14ac:dyDescent="0.2">
      <c r="A129" s="39"/>
      <c r="B129" s="39"/>
      <c r="C129" s="39"/>
      <c r="E129" s="42"/>
      <c r="H129" s="102"/>
      <c r="J129" s="39"/>
      <c r="K129" s="43"/>
      <c r="L129" s="39"/>
      <c r="N129" s="39"/>
      <c r="O129" s="39"/>
      <c r="P129" s="39"/>
      <c r="Q129" s="39"/>
    </row>
    <row r="130" spans="1:17" s="41" customFormat="1" x14ac:dyDescent="0.2">
      <c r="A130" s="39"/>
      <c r="B130" s="39"/>
      <c r="C130" s="39"/>
      <c r="E130" s="42"/>
      <c r="H130" s="102"/>
      <c r="J130" s="39"/>
      <c r="K130" s="43"/>
      <c r="L130" s="39"/>
      <c r="N130" s="39"/>
      <c r="O130" s="39"/>
      <c r="P130" s="39"/>
      <c r="Q130" s="39"/>
    </row>
    <row r="131" spans="1:17" s="41" customFormat="1" x14ac:dyDescent="0.2">
      <c r="A131" s="39"/>
      <c r="B131" s="39"/>
      <c r="C131" s="39"/>
      <c r="E131" s="42"/>
      <c r="H131" s="102"/>
      <c r="J131" s="39"/>
      <c r="K131" s="43"/>
      <c r="L131" s="39"/>
      <c r="N131" s="39"/>
      <c r="O131" s="39"/>
      <c r="P131" s="39"/>
      <c r="Q131" s="39"/>
    </row>
    <row r="132" spans="1:17" s="41" customFormat="1" x14ac:dyDescent="0.2">
      <c r="A132" s="39"/>
      <c r="B132" s="39"/>
      <c r="C132" s="39"/>
      <c r="E132" s="42"/>
      <c r="H132" s="102"/>
      <c r="J132" s="39"/>
      <c r="K132" s="43"/>
      <c r="L132" s="39"/>
      <c r="N132" s="39"/>
      <c r="O132" s="39"/>
      <c r="P132" s="39"/>
      <c r="Q132" s="39"/>
    </row>
    <row r="133" spans="1:17" s="41" customFormat="1" x14ac:dyDescent="0.2">
      <c r="A133" s="39"/>
      <c r="B133" s="39"/>
      <c r="C133" s="39"/>
      <c r="E133" s="42"/>
      <c r="H133" s="102"/>
      <c r="J133" s="39"/>
      <c r="K133" s="43"/>
      <c r="L133" s="39"/>
      <c r="N133" s="39"/>
      <c r="O133" s="39"/>
      <c r="P133" s="39"/>
      <c r="Q133" s="39"/>
    </row>
    <row r="134" spans="1:17" s="41" customFormat="1" x14ac:dyDescent="0.2">
      <c r="A134" s="39"/>
      <c r="B134" s="39"/>
      <c r="C134" s="39"/>
      <c r="E134" s="42"/>
      <c r="H134" s="102"/>
      <c r="J134" s="39"/>
      <c r="K134" s="43"/>
      <c r="L134" s="39"/>
      <c r="N134" s="39"/>
      <c r="O134" s="39"/>
      <c r="P134" s="39"/>
      <c r="Q134" s="39"/>
    </row>
    <row r="135" spans="1:17" s="41" customFormat="1" x14ac:dyDescent="0.2">
      <c r="A135" s="39"/>
      <c r="B135" s="39"/>
      <c r="C135" s="39"/>
      <c r="E135" s="42"/>
      <c r="H135" s="102"/>
      <c r="J135" s="39"/>
      <c r="K135" s="43"/>
      <c r="L135" s="39"/>
      <c r="N135" s="39"/>
      <c r="O135" s="39"/>
      <c r="P135" s="39"/>
      <c r="Q135" s="39"/>
    </row>
    <row r="136" spans="1:17" s="41" customFormat="1" x14ac:dyDescent="0.2">
      <c r="A136" s="39"/>
      <c r="B136" s="39"/>
      <c r="C136" s="39"/>
      <c r="E136" s="42"/>
      <c r="H136" s="102"/>
      <c r="J136" s="39"/>
      <c r="K136" s="43"/>
      <c r="L136" s="39"/>
      <c r="N136" s="39"/>
      <c r="O136" s="39"/>
      <c r="P136" s="39"/>
      <c r="Q136" s="39"/>
    </row>
    <row r="137" spans="1:17" s="41" customFormat="1" x14ac:dyDescent="0.2">
      <c r="A137" s="39"/>
      <c r="B137" s="39"/>
      <c r="C137" s="39"/>
      <c r="E137" s="42"/>
      <c r="H137" s="102"/>
      <c r="J137" s="39"/>
      <c r="K137" s="43"/>
      <c r="L137" s="39"/>
      <c r="N137" s="39"/>
      <c r="O137" s="39"/>
      <c r="P137" s="39"/>
      <c r="Q137" s="39"/>
    </row>
    <row r="138" spans="1:17" s="41" customFormat="1" x14ac:dyDescent="0.2">
      <c r="A138" s="39"/>
      <c r="B138" s="39"/>
      <c r="C138" s="39"/>
      <c r="E138" s="42"/>
      <c r="H138" s="102"/>
      <c r="J138" s="39"/>
      <c r="K138" s="43"/>
      <c r="L138" s="39"/>
      <c r="N138" s="39"/>
      <c r="O138" s="39"/>
      <c r="P138" s="39"/>
      <c r="Q138" s="39"/>
    </row>
    <row r="139" spans="1:17" s="41" customFormat="1" x14ac:dyDescent="0.2">
      <c r="A139" s="39"/>
      <c r="B139" s="39"/>
      <c r="C139" s="39"/>
      <c r="E139" s="42"/>
      <c r="H139" s="102"/>
      <c r="J139" s="39"/>
      <c r="K139" s="43"/>
      <c r="L139" s="39"/>
      <c r="N139" s="39"/>
      <c r="O139" s="39"/>
      <c r="P139" s="39"/>
      <c r="Q139" s="39"/>
    </row>
    <row r="140" spans="1:17" s="41" customFormat="1" x14ac:dyDescent="0.2">
      <c r="A140" s="39"/>
      <c r="B140" s="39"/>
      <c r="C140" s="39"/>
      <c r="E140" s="42"/>
      <c r="H140" s="102"/>
      <c r="J140" s="39"/>
      <c r="K140" s="43"/>
      <c r="L140" s="39"/>
      <c r="N140" s="39"/>
      <c r="O140" s="39"/>
      <c r="P140" s="39"/>
      <c r="Q140" s="39"/>
    </row>
    <row r="141" spans="1:17" s="41" customFormat="1" x14ac:dyDescent="0.2">
      <c r="A141" s="39"/>
      <c r="B141" s="39"/>
      <c r="C141" s="39"/>
      <c r="E141" s="42"/>
      <c r="H141" s="102"/>
      <c r="J141" s="39"/>
      <c r="K141" s="43"/>
      <c r="L141" s="39"/>
      <c r="N141" s="39"/>
      <c r="O141" s="39"/>
      <c r="P141" s="39"/>
      <c r="Q141" s="39"/>
    </row>
    <row r="142" spans="1:17" s="41" customFormat="1" x14ac:dyDescent="0.2">
      <c r="A142" s="39"/>
      <c r="B142" s="39"/>
      <c r="C142" s="39"/>
      <c r="E142" s="42"/>
      <c r="H142" s="102"/>
      <c r="J142" s="39"/>
      <c r="K142" s="43"/>
      <c r="L142" s="39"/>
      <c r="N142" s="39"/>
      <c r="O142" s="39"/>
      <c r="P142" s="39"/>
      <c r="Q142" s="39"/>
    </row>
    <row r="143" spans="1:17" s="41" customFormat="1" x14ac:dyDescent="0.2">
      <c r="A143" s="39"/>
      <c r="B143" s="39"/>
      <c r="C143" s="39"/>
      <c r="E143" s="42"/>
      <c r="H143" s="102"/>
      <c r="J143" s="39"/>
      <c r="K143" s="43"/>
      <c r="L143" s="39"/>
      <c r="N143" s="39"/>
      <c r="O143" s="39"/>
      <c r="P143" s="39"/>
      <c r="Q143" s="39"/>
    </row>
    <row r="144" spans="1:17" s="41" customFormat="1" x14ac:dyDescent="0.2">
      <c r="A144" s="39"/>
      <c r="B144" s="39"/>
      <c r="C144" s="39"/>
      <c r="E144" s="42"/>
      <c r="H144" s="102"/>
      <c r="J144" s="39"/>
      <c r="K144" s="43"/>
      <c r="L144" s="39"/>
      <c r="N144" s="39"/>
      <c r="O144" s="39"/>
      <c r="P144" s="39"/>
      <c r="Q144" s="39"/>
    </row>
    <row r="145" spans="1:17" s="41" customFormat="1" x14ac:dyDescent="0.2">
      <c r="A145" s="39"/>
      <c r="B145" s="39"/>
      <c r="C145" s="39"/>
      <c r="E145" s="42"/>
      <c r="H145" s="102"/>
      <c r="J145" s="39"/>
      <c r="K145" s="43"/>
      <c r="L145" s="39"/>
      <c r="N145" s="39"/>
      <c r="O145" s="39"/>
      <c r="P145" s="39"/>
      <c r="Q145" s="39"/>
    </row>
    <row r="146" spans="1:17" s="41" customFormat="1" x14ac:dyDescent="0.2">
      <c r="A146" s="39"/>
      <c r="B146" s="39"/>
      <c r="C146" s="39"/>
      <c r="E146" s="42"/>
      <c r="H146" s="102"/>
      <c r="J146" s="39"/>
      <c r="K146" s="43"/>
      <c r="L146" s="39"/>
      <c r="N146" s="39"/>
      <c r="O146" s="39"/>
      <c r="P146" s="39"/>
      <c r="Q146" s="39"/>
    </row>
    <row r="147" spans="1:17" s="41" customFormat="1" x14ac:dyDescent="0.2">
      <c r="A147" s="39"/>
      <c r="B147" s="39"/>
      <c r="C147" s="39"/>
      <c r="E147" s="42"/>
      <c r="H147" s="102"/>
      <c r="J147" s="39"/>
      <c r="K147" s="43"/>
      <c r="L147" s="39"/>
      <c r="N147" s="39"/>
      <c r="O147" s="39"/>
      <c r="P147" s="39"/>
      <c r="Q147" s="39"/>
    </row>
    <row r="148" spans="1:17" s="41" customFormat="1" x14ac:dyDescent="0.2">
      <c r="A148" s="39"/>
      <c r="B148" s="39"/>
      <c r="C148" s="39"/>
      <c r="E148" s="42"/>
      <c r="H148" s="102"/>
      <c r="J148" s="39"/>
      <c r="K148" s="43"/>
      <c r="L148" s="39"/>
      <c r="N148" s="39"/>
      <c r="O148" s="39"/>
      <c r="P148" s="39"/>
      <c r="Q148" s="39"/>
    </row>
    <row r="149" spans="1:17" s="41" customFormat="1" x14ac:dyDescent="0.2">
      <c r="A149" s="39"/>
      <c r="B149" s="39"/>
      <c r="C149" s="39"/>
      <c r="E149" s="42"/>
      <c r="H149" s="102"/>
      <c r="J149" s="39"/>
      <c r="K149" s="43"/>
      <c r="L149" s="39"/>
      <c r="N149" s="39"/>
      <c r="O149" s="39"/>
      <c r="P149" s="39"/>
      <c r="Q149" s="39"/>
    </row>
    <row r="150" spans="1:17" s="41" customFormat="1" x14ac:dyDescent="0.2">
      <c r="A150" s="39"/>
      <c r="B150" s="39"/>
      <c r="C150" s="39"/>
      <c r="E150" s="42"/>
      <c r="H150" s="102"/>
      <c r="J150" s="39"/>
      <c r="K150" s="43"/>
      <c r="L150" s="39"/>
      <c r="N150" s="39"/>
      <c r="O150" s="39"/>
      <c r="P150" s="39"/>
      <c r="Q150" s="39"/>
    </row>
    <row r="151" spans="1:17" s="41" customFormat="1" x14ac:dyDescent="0.2">
      <c r="A151" s="39"/>
      <c r="B151" s="39"/>
      <c r="C151" s="39"/>
      <c r="E151" s="42"/>
      <c r="H151" s="102"/>
      <c r="J151" s="39"/>
      <c r="K151" s="43"/>
      <c r="L151" s="39"/>
      <c r="N151" s="39"/>
      <c r="O151" s="39"/>
      <c r="P151" s="39"/>
      <c r="Q151" s="39"/>
    </row>
    <row r="152" spans="1:17" s="41" customFormat="1" x14ac:dyDescent="0.2">
      <c r="A152" s="39"/>
      <c r="B152" s="39"/>
      <c r="C152" s="39"/>
      <c r="E152" s="42"/>
      <c r="H152" s="102"/>
      <c r="J152" s="39"/>
      <c r="K152" s="43"/>
      <c r="L152" s="39"/>
      <c r="N152" s="39"/>
      <c r="O152" s="39"/>
      <c r="P152" s="39"/>
      <c r="Q152" s="39"/>
    </row>
    <row r="153" spans="1:17" s="41" customFormat="1" x14ac:dyDescent="0.2">
      <c r="A153" s="39"/>
      <c r="B153" s="39"/>
      <c r="C153" s="39"/>
      <c r="E153" s="42"/>
      <c r="H153" s="102"/>
      <c r="J153" s="39"/>
      <c r="K153" s="43"/>
      <c r="L153" s="39"/>
      <c r="N153" s="39"/>
      <c r="O153" s="39"/>
      <c r="P153" s="39"/>
      <c r="Q153" s="39"/>
    </row>
  </sheetData>
  <autoFilter ref="A16:O56"/>
  <mergeCells count="20">
    <mergeCell ref="J69:M69"/>
    <mergeCell ref="J70:M70"/>
    <mergeCell ref="J71:M71"/>
    <mergeCell ref="J72:M72"/>
    <mergeCell ref="B12:M12"/>
    <mergeCell ref="B13:B15"/>
    <mergeCell ref="C13:F14"/>
    <mergeCell ref="G13:G15"/>
    <mergeCell ref="H13:H15"/>
    <mergeCell ref="I13:I15"/>
    <mergeCell ref="J13:J15"/>
    <mergeCell ref="K13:K15"/>
    <mergeCell ref="L13:L15"/>
    <mergeCell ref="M13:M15"/>
    <mergeCell ref="B4:M4"/>
    <mergeCell ref="B5:M5"/>
    <mergeCell ref="B6:M6"/>
    <mergeCell ref="B7:M7"/>
    <mergeCell ref="B9:M9"/>
    <mergeCell ref="B10:M10"/>
  </mergeCells>
  <printOptions horizontalCentered="1"/>
  <pageMargins left="0" right="0" top="0"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3:L55"/>
  <sheetViews>
    <sheetView topLeftCell="A13" workbookViewId="0">
      <pane ySplit="4" topLeftCell="A17" activePane="bottomLeft" state="frozen"/>
      <selection activeCell="F24" sqref="F24"/>
      <selection pane="bottomLeft" activeCell="B18" sqref="B18:L43"/>
    </sheetView>
  </sheetViews>
  <sheetFormatPr defaultRowHeight="12.75" x14ac:dyDescent="0.2"/>
  <cols>
    <col min="1" max="1" width="2.140625" style="1" customWidth="1"/>
    <col min="2" max="2" width="5.5703125" style="6" customWidth="1"/>
    <col min="3" max="3" width="13.85546875" style="6" customWidth="1"/>
    <col min="4" max="4" width="8.28515625" style="6" customWidth="1"/>
    <col min="5" max="5" width="10.140625" style="6" customWidth="1"/>
    <col min="6" max="6" width="12.28515625" style="6" customWidth="1"/>
    <col min="7" max="7" width="36.42578125" style="6" customWidth="1"/>
    <col min="8" max="8" width="15.7109375" style="6" customWidth="1"/>
    <col min="9" max="9" width="19.7109375" style="6" customWidth="1"/>
    <col min="10" max="10" width="13.7109375" style="1" customWidth="1"/>
    <col min="11" max="11" width="12.28515625" style="1" customWidth="1"/>
    <col min="12" max="12" width="7.28515625" style="6" customWidth="1"/>
    <col min="13" max="16384" width="9.140625" style="1"/>
  </cols>
  <sheetData>
    <row r="3" spans="1:12" ht="15" x14ac:dyDescent="0.25">
      <c r="B3" s="13"/>
      <c r="C3" s="13"/>
    </row>
    <row r="4" spans="1:12" ht="15" x14ac:dyDescent="0.25">
      <c r="B4" s="143" t="s">
        <v>22</v>
      </c>
      <c r="C4" s="143"/>
      <c r="D4" s="143"/>
      <c r="E4" s="143"/>
      <c r="F4" s="143"/>
      <c r="G4" s="143"/>
      <c r="H4" s="143"/>
      <c r="I4" s="143"/>
      <c r="J4" s="143"/>
      <c r="K4" s="143"/>
      <c r="L4" s="143"/>
    </row>
    <row r="5" spans="1:12" ht="15" hidden="1" x14ac:dyDescent="0.25">
      <c r="A5" s="1" t="s">
        <v>36</v>
      </c>
      <c r="B5" s="143"/>
      <c r="C5" s="143"/>
      <c r="D5" s="143"/>
      <c r="E5" s="143"/>
      <c r="F5" s="143"/>
      <c r="G5" s="143"/>
      <c r="H5" s="143"/>
      <c r="I5" s="143"/>
      <c r="J5" s="143"/>
      <c r="K5" s="143"/>
      <c r="L5" s="143"/>
    </row>
    <row r="6" spans="1:12" x14ac:dyDescent="0.2">
      <c r="B6" s="144" t="s">
        <v>0</v>
      </c>
      <c r="C6" s="144"/>
      <c r="D6" s="144"/>
      <c r="E6" s="144"/>
      <c r="F6" s="144"/>
      <c r="G6" s="144"/>
      <c r="H6" s="144"/>
      <c r="I6" s="144"/>
      <c r="J6" s="144"/>
      <c r="K6" s="144"/>
      <c r="L6" s="144"/>
    </row>
    <row r="7" spans="1:12" x14ac:dyDescent="0.2">
      <c r="B7" s="144" t="s">
        <v>51</v>
      </c>
      <c r="C7" s="144"/>
      <c r="D7" s="144"/>
      <c r="E7" s="144"/>
      <c r="F7" s="144"/>
      <c r="G7" s="144"/>
      <c r="H7" s="144"/>
      <c r="I7" s="144"/>
      <c r="J7" s="144"/>
      <c r="K7" s="144"/>
      <c r="L7" s="144"/>
    </row>
    <row r="8" spans="1:12" x14ac:dyDescent="0.2">
      <c r="B8" s="14"/>
      <c r="C8" s="14"/>
    </row>
    <row r="9" spans="1:12" x14ac:dyDescent="0.2">
      <c r="B9" s="145" t="s">
        <v>1</v>
      </c>
      <c r="C9" s="145"/>
      <c r="D9" s="145"/>
      <c r="E9" s="145"/>
      <c r="F9" s="145"/>
      <c r="G9" s="145"/>
      <c r="H9" s="145"/>
      <c r="I9" s="145"/>
      <c r="J9" s="145"/>
      <c r="K9" s="145"/>
      <c r="L9" s="145"/>
    </row>
    <row r="10" spans="1:12" x14ac:dyDescent="0.2">
      <c r="B10" s="145" t="s">
        <v>2</v>
      </c>
      <c r="C10" s="145"/>
      <c r="D10" s="145"/>
      <c r="E10" s="145"/>
      <c r="F10" s="145"/>
      <c r="G10" s="145"/>
      <c r="H10" s="145"/>
      <c r="I10" s="145"/>
      <c r="J10" s="145"/>
      <c r="K10" s="145"/>
      <c r="L10" s="145"/>
    </row>
    <row r="11" spans="1:12" x14ac:dyDescent="0.2">
      <c r="B11" s="15"/>
      <c r="C11" s="15"/>
    </row>
    <row r="12" spans="1:12" x14ac:dyDescent="0.2">
      <c r="B12" s="146" t="s">
        <v>3</v>
      </c>
      <c r="C12" s="146"/>
      <c r="D12" s="146"/>
      <c r="E12" s="146"/>
      <c r="F12" s="146"/>
      <c r="G12" s="146"/>
      <c r="H12" s="146"/>
      <c r="I12" s="146"/>
      <c r="J12" s="146"/>
      <c r="K12" s="146"/>
      <c r="L12" s="146"/>
    </row>
    <row r="13" spans="1:12" ht="12.75" customHeight="1" x14ac:dyDescent="0.2">
      <c r="B13" s="147" t="s">
        <v>4</v>
      </c>
      <c r="C13" s="148"/>
      <c r="D13" s="148"/>
      <c r="E13" s="148"/>
      <c r="F13" s="149"/>
      <c r="G13" s="147" t="s">
        <v>5</v>
      </c>
      <c r="H13" s="147" t="s">
        <v>34</v>
      </c>
      <c r="I13" s="147" t="s">
        <v>6</v>
      </c>
      <c r="J13" s="147" t="s">
        <v>35</v>
      </c>
      <c r="K13" s="147" t="s">
        <v>7</v>
      </c>
      <c r="L13" s="147" t="s">
        <v>8</v>
      </c>
    </row>
    <row r="14" spans="1:12" ht="4.5" customHeight="1" x14ac:dyDescent="0.2">
      <c r="B14" s="147"/>
      <c r="C14" s="150"/>
      <c r="D14" s="150"/>
      <c r="E14" s="150"/>
      <c r="F14" s="151"/>
      <c r="G14" s="147"/>
      <c r="H14" s="147"/>
      <c r="I14" s="147"/>
      <c r="J14" s="147"/>
      <c r="K14" s="147"/>
      <c r="L14" s="147"/>
    </row>
    <row r="15" spans="1:12" ht="35.25" customHeight="1" x14ac:dyDescent="0.2">
      <c r="B15" s="147"/>
      <c r="C15" s="2" t="s">
        <v>48</v>
      </c>
      <c r="D15" s="2" t="s">
        <v>9</v>
      </c>
      <c r="E15" s="2" t="s">
        <v>10</v>
      </c>
      <c r="F15" s="2" t="s">
        <v>11</v>
      </c>
      <c r="G15" s="147"/>
      <c r="H15" s="147"/>
      <c r="I15" s="147"/>
      <c r="J15" s="147"/>
      <c r="K15" s="147"/>
      <c r="L15" s="147"/>
    </row>
    <row r="16" spans="1:12" x14ac:dyDescent="0.2">
      <c r="B16" s="7" t="s">
        <v>23</v>
      </c>
      <c r="C16" s="7" t="s">
        <v>24</v>
      </c>
      <c r="D16" s="7" t="s">
        <v>25</v>
      </c>
      <c r="E16" s="7" t="s">
        <v>26</v>
      </c>
      <c r="F16" s="7" t="s">
        <v>27</v>
      </c>
      <c r="G16" s="8" t="s">
        <v>28</v>
      </c>
      <c r="H16" s="8" t="s">
        <v>29</v>
      </c>
      <c r="I16" s="3" t="s">
        <v>30</v>
      </c>
      <c r="J16" s="3" t="s">
        <v>31</v>
      </c>
      <c r="K16" s="7" t="s">
        <v>32</v>
      </c>
      <c r="L16" s="7" t="s">
        <v>49</v>
      </c>
    </row>
    <row r="17" spans="2:12" s="25" customFormat="1" ht="16.5" customHeight="1" x14ac:dyDescent="0.2">
      <c r="B17" s="152" t="s">
        <v>16</v>
      </c>
      <c r="C17" s="153"/>
      <c r="D17" s="153"/>
      <c r="E17" s="153"/>
      <c r="F17" s="153"/>
      <c r="G17" s="153"/>
      <c r="H17" s="153"/>
      <c r="I17" s="153"/>
      <c r="J17" s="121"/>
      <c r="K17" s="121"/>
      <c r="L17" s="122"/>
    </row>
    <row r="18" spans="2:12" ht="18.75" customHeight="1" x14ac:dyDescent="0.2">
      <c r="B18" s="113">
        <f>IF(G18&lt;&gt;"",ROW()-17,"")</f>
        <v>1</v>
      </c>
      <c r="C18" s="114" t="s">
        <v>96</v>
      </c>
      <c r="D18" s="114" t="s">
        <v>97</v>
      </c>
      <c r="E18" s="115" t="s">
        <v>128</v>
      </c>
      <c r="F18" s="116">
        <v>41167</v>
      </c>
      <c r="G18" s="117" t="s">
        <v>109</v>
      </c>
      <c r="H18" s="125">
        <f t="shared" ref="H18:H42" si="0">IF(ISNA(VLOOKUP(G18,DSBR,2,0)),"",VLOOKUP(G18,DSBR,2,0))</f>
        <v>0</v>
      </c>
      <c r="I18" s="118" t="s">
        <v>95</v>
      </c>
      <c r="J18" s="119">
        <v>18666000</v>
      </c>
      <c r="K18" s="119">
        <v>1866600</v>
      </c>
      <c r="L18" s="126">
        <f>MONTH(F18)</f>
        <v>9</v>
      </c>
    </row>
    <row r="19" spans="2:12" ht="18.75" customHeight="1" x14ac:dyDescent="0.2">
      <c r="B19" s="113">
        <f>IF(G19&lt;&gt;"",ROW()-17,"")</f>
        <v>2</v>
      </c>
      <c r="C19" s="114" t="s">
        <v>96</v>
      </c>
      <c r="D19" s="114" t="s">
        <v>97</v>
      </c>
      <c r="E19" s="115" t="s">
        <v>129</v>
      </c>
      <c r="F19" s="116">
        <v>41167</v>
      </c>
      <c r="G19" s="117" t="s">
        <v>102</v>
      </c>
      <c r="H19" s="125">
        <f t="shared" si="0"/>
        <v>0</v>
      </c>
      <c r="I19" s="118" t="s">
        <v>95</v>
      </c>
      <c r="J19" s="119">
        <v>7294920</v>
      </c>
      <c r="K19" s="119">
        <v>729492</v>
      </c>
      <c r="L19" s="126">
        <f t="shared" ref="L19:L42" si="1">MONTH(F19)</f>
        <v>9</v>
      </c>
    </row>
    <row r="20" spans="2:12" ht="18.75" customHeight="1" x14ac:dyDescent="0.2">
      <c r="B20" s="113">
        <f>IF(G20&lt;&gt;"",ROW()-17,"")</f>
        <v>3</v>
      </c>
      <c r="C20" s="114" t="s">
        <v>96</v>
      </c>
      <c r="D20" s="114" t="s">
        <v>97</v>
      </c>
      <c r="E20" s="115" t="s">
        <v>130</v>
      </c>
      <c r="F20" s="116">
        <v>41167</v>
      </c>
      <c r="G20" s="117" t="s">
        <v>103</v>
      </c>
      <c r="H20" s="125">
        <f t="shared" si="0"/>
        <v>0</v>
      </c>
      <c r="I20" s="118" t="s">
        <v>95</v>
      </c>
      <c r="J20" s="119">
        <v>20665648</v>
      </c>
      <c r="K20" s="119">
        <v>2066564</v>
      </c>
      <c r="L20" s="126">
        <f t="shared" si="1"/>
        <v>9</v>
      </c>
    </row>
    <row r="21" spans="2:12" ht="18.75" customHeight="1" x14ac:dyDescent="0.2">
      <c r="B21" s="113">
        <f>IF(G21&lt;&gt;"",ROW()-17,"")</f>
        <v>4</v>
      </c>
      <c r="C21" s="114" t="s">
        <v>96</v>
      </c>
      <c r="D21" s="114" t="s">
        <v>97</v>
      </c>
      <c r="E21" s="115" t="s">
        <v>131</v>
      </c>
      <c r="F21" s="116">
        <v>41169</v>
      </c>
      <c r="G21" s="117" t="s">
        <v>103</v>
      </c>
      <c r="H21" s="125">
        <f t="shared" si="0"/>
        <v>0</v>
      </c>
      <c r="I21" s="118" t="s">
        <v>95</v>
      </c>
      <c r="J21" s="119">
        <v>6180000</v>
      </c>
      <c r="K21" s="119">
        <v>618000</v>
      </c>
      <c r="L21" s="126">
        <f t="shared" si="1"/>
        <v>9</v>
      </c>
    </row>
    <row r="22" spans="2:12" ht="18.75" customHeight="1" x14ac:dyDescent="0.2">
      <c r="B22" s="113">
        <f>IF(G22&lt;&gt;"",ROW()-17,"")</f>
        <v>5</v>
      </c>
      <c r="C22" s="114" t="s">
        <v>96</v>
      </c>
      <c r="D22" s="114" t="s">
        <v>97</v>
      </c>
      <c r="E22" s="115" t="s">
        <v>132</v>
      </c>
      <c r="F22" s="116">
        <v>41178</v>
      </c>
      <c r="G22" s="117" t="s">
        <v>103</v>
      </c>
      <c r="H22" s="125">
        <f t="shared" si="0"/>
        <v>0</v>
      </c>
      <c r="I22" s="118" t="s">
        <v>95</v>
      </c>
      <c r="J22" s="119">
        <v>6324000</v>
      </c>
      <c r="K22" s="119">
        <v>632400</v>
      </c>
      <c r="L22" s="126">
        <f t="shared" si="1"/>
        <v>9</v>
      </c>
    </row>
    <row r="23" spans="2:12" ht="18.75" customHeight="1" x14ac:dyDescent="0.2">
      <c r="B23" s="113">
        <f t="shared" ref="B23:B42" si="2">IF(G23&lt;&gt;"",ROW()-17,"")</f>
        <v>6</v>
      </c>
      <c r="C23" s="114" t="s">
        <v>96</v>
      </c>
      <c r="D23" s="114" t="s">
        <v>97</v>
      </c>
      <c r="E23" s="115" t="s">
        <v>133</v>
      </c>
      <c r="F23" s="116">
        <v>41193</v>
      </c>
      <c r="G23" s="117" t="s">
        <v>104</v>
      </c>
      <c r="H23" s="125">
        <f t="shared" si="0"/>
        <v>0</v>
      </c>
      <c r="I23" s="118" t="s">
        <v>95</v>
      </c>
      <c r="J23" s="119">
        <v>7540000</v>
      </c>
      <c r="K23" s="119">
        <v>754000</v>
      </c>
      <c r="L23" s="126">
        <f t="shared" si="1"/>
        <v>10</v>
      </c>
    </row>
    <row r="24" spans="2:12" ht="18.75" customHeight="1" x14ac:dyDescent="0.2">
      <c r="B24" s="113">
        <f t="shared" si="2"/>
        <v>7</v>
      </c>
      <c r="C24" s="114" t="s">
        <v>96</v>
      </c>
      <c r="D24" s="114" t="s">
        <v>97</v>
      </c>
      <c r="E24" s="115" t="s">
        <v>134</v>
      </c>
      <c r="F24" s="116">
        <v>41198</v>
      </c>
      <c r="G24" s="117" t="s">
        <v>105</v>
      </c>
      <c r="H24" s="125">
        <f t="shared" si="0"/>
        <v>0</v>
      </c>
      <c r="I24" s="118" t="s">
        <v>95</v>
      </c>
      <c r="J24" s="119">
        <v>7660000</v>
      </c>
      <c r="K24" s="119">
        <v>766000</v>
      </c>
      <c r="L24" s="126">
        <f t="shared" si="1"/>
        <v>10</v>
      </c>
    </row>
    <row r="25" spans="2:12" ht="18.75" customHeight="1" x14ac:dyDescent="0.2">
      <c r="B25" s="113">
        <f t="shared" si="2"/>
        <v>8</v>
      </c>
      <c r="C25" s="114" t="s">
        <v>96</v>
      </c>
      <c r="D25" s="114" t="s">
        <v>97</v>
      </c>
      <c r="E25" s="115" t="s">
        <v>135</v>
      </c>
      <c r="F25" s="116">
        <v>41205</v>
      </c>
      <c r="G25" s="117" t="s">
        <v>103</v>
      </c>
      <c r="H25" s="125">
        <f t="shared" si="0"/>
        <v>0</v>
      </c>
      <c r="I25" s="118" t="s">
        <v>95</v>
      </c>
      <c r="J25" s="119">
        <v>12330600</v>
      </c>
      <c r="K25" s="119">
        <v>1233060</v>
      </c>
      <c r="L25" s="126">
        <f t="shared" si="1"/>
        <v>10</v>
      </c>
    </row>
    <row r="26" spans="2:12" ht="18.75" customHeight="1" x14ac:dyDescent="0.2">
      <c r="B26" s="113">
        <f t="shared" si="2"/>
        <v>9</v>
      </c>
      <c r="C26" s="114" t="s">
        <v>96</v>
      </c>
      <c r="D26" s="114" t="s">
        <v>97</v>
      </c>
      <c r="E26" s="115" t="s">
        <v>136</v>
      </c>
      <c r="F26" s="116">
        <v>41207</v>
      </c>
      <c r="G26" s="117" t="s">
        <v>103</v>
      </c>
      <c r="H26" s="125">
        <f t="shared" si="0"/>
        <v>0</v>
      </c>
      <c r="I26" s="118" t="s">
        <v>95</v>
      </c>
      <c r="J26" s="119">
        <v>6262000</v>
      </c>
      <c r="K26" s="119">
        <v>626200</v>
      </c>
      <c r="L26" s="126">
        <f t="shared" si="1"/>
        <v>10</v>
      </c>
    </row>
    <row r="27" spans="2:12" ht="18.75" customHeight="1" x14ac:dyDescent="0.2">
      <c r="B27" s="113">
        <f t="shared" si="2"/>
        <v>10</v>
      </c>
      <c r="C27" s="114" t="s">
        <v>96</v>
      </c>
      <c r="D27" s="114" t="s">
        <v>97</v>
      </c>
      <c r="E27" s="115" t="s">
        <v>137</v>
      </c>
      <c r="F27" s="116">
        <v>41211</v>
      </c>
      <c r="G27" s="117" t="s">
        <v>105</v>
      </c>
      <c r="H27" s="125">
        <f t="shared" si="0"/>
        <v>0</v>
      </c>
      <c r="I27" s="118" t="s">
        <v>95</v>
      </c>
      <c r="J27" s="119">
        <v>7750000</v>
      </c>
      <c r="K27" s="119">
        <v>775000</v>
      </c>
      <c r="L27" s="126">
        <f t="shared" si="1"/>
        <v>10</v>
      </c>
    </row>
    <row r="28" spans="2:12" ht="18.75" customHeight="1" x14ac:dyDescent="0.2">
      <c r="B28" s="113">
        <f t="shared" si="2"/>
        <v>11</v>
      </c>
      <c r="C28" s="114" t="s">
        <v>96</v>
      </c>
      <c r="D28" s="114" t="s">
        <v>97</v>
      </c>
      <c r="E28" s="115" t="s">
        <v>138</v>
      </c>
      <c r="F28" s="116">
        <v>41213</v>
      </c>
      <c r="G28" s="117" t="s">
        <v>103</v>
      </c>
      <c r="H28" s="125">
        <f t="shared" si="0"/>
        <v>0</v>
      </c>
      <c r="I28" s="118" t="s">
        <v>95</v>
      </c>
      <c r="J28" s="119">
        <v>10440000</v>
      </c>
      <c r="K28" s="119">
        <v>1044000</v>
      </c>
      <c r="L28" s="126">
        <f t="shared" si="1"/>
        <v>10</v>
      </c>
    </row>
    <row r="29" spans="2:12" ht="18.75" customHeight="1" x14ac:dyDescent="0.2">
      <c r="B29" s="113">
        <f t="shared" si="2"/>
        <v>12</v>
      </c>
      <c r="C29" s="114" t="s">
        <v>96</v>
      </c>
      <c r="D29" s="114" t="s">
        <v>97</v>
      </c>
      <c r="E29" s="115" t="s">
        <v>139</v>
      </c>
      <c r="F29" s="116">
        <v>41214</v>
      </c>
      <c r="G29" s="117" t="s">
        <v>109</v>
      </c>
      <c r="H29" s="125">
        <f t="shared" si="0"/>
        <v>0</v>
      </c>
      <c r="I29" s="118" t="s">
        <v>95</v>
      </c>
      <c r="J29" s="119">
        <v>10466750</v>
      </c>
      <c r="K29" s="119">
        <v>1046675</v>
      </c>
      <c r="L29" s="126">
        <f t="shared" si="1"/>
        <v>11</v>
      </c>
    </row>
    <row r="30" spans="2:12" ht="18.75" customHeight="1" x14ac:dyDescent="0.2">
      <c r="B30" s="113">
        <f t="shared" si="2"/>
        <v>13</v>
      </c>
      <c r="C30" s="114" t="s">
        <v>96</v>
      </c>
      <c r="D30" s="114" t="s">
        <v>97</v>
      </c>
      <c r="E30" s="115" t="s">
        <v>140</v>
      </c>
      <c r="F30" s="116">
        <v>41215</v>
      </c>
      <c r="G30" s="117" t="s">
        <v>109</v>
      </c>
      <c r="H30" s="125">
        <f t="shared" si="0"/>
        <v>0</v>
      </c>
      <c r="I30" s="118" t="s">
        <v>95</v>
      </c>
      <c r="J30" s="119">
        <v>9945000</v>
      </c>
      <c r="K30" s="119">
        <v>994500</v>
      </c>
      <c r="L30" s="126">
        <f t="shared" si="1"/>
        <v>11</v>
      </c>
    </row>
    <row r="31" spans="2:12" ht="18.75" customHeight="1" x14ac:dyDescent="0.2">
      <c r="B31" s="113">
        <f t="shared" si="2"/>
        <v>14</v>
      </c>
      <c r="C31" s="114" t="s">
        <v>96</v>
      </c>
      <c r="D31" s="114" t="s">
        <v>97</v>
      </c>
      <c r="E31" s="115" t="s">
        <v>141</v>
      </c>
      <c r="F31" s="116">
        <v>41219</v>
      </c>
      <c r="G31" s="117" t="s">
        <v>110</v>
      </c>
      <c r="H31" s="125">
        <f t="shared" si="0"/>
        <v>0</v>
      </c>
      <c r="I31" s="118" t="s">
        <v>95</v>
      </c>
      <c r="J31" s="119">
        <v>5725000</v>
      </c>
      <c r="K31" s="119">
        <v>572500</v>
      </c>
      <c r="L31" s="126">
        <f t="shared" si="1"/>
        <v>11</v>
      </c>
    </row>
    <row r="32" spans="2:12" ht="18.75" customHeight="1" x14ac:dyDescent="0.2">
      <c r="B32" s="113">
        <f t="shared" si="2"/>
        <v>15</v>
      </c>
      <c r="C32" s="114" t="s">
        <v>96</v>
      </c>
      <c r="D32" s="114" t="s">
        <v>97</v>
      </c>
      <c r="E32" s="115" t="s">
        <v>142</v>
      </c>
      <c r="F32" s="116">
        <v>41220</v>
      </c>
      <c r="G32" s="117" t="s">
        <v>105</v>
      </c>
      <c r="H32" s="125">
        <f t="shared" si="0"/>
        <v>0</v>
      </c>
      <c r="I32" s="118" t="s">
        <v>95</v>
      </c>
      <c r="J32" s="119">
        <v>7660000</v>
      </c>
      <c r="K32" s="119">
        <v>766000</v>
      </c>
      <c r="L32" s="126">
        <f t="shared" si="1"/>
        <v>11</v>
      </c>
    </row>
    <row r="33" spans="2:12" ht="18.75" customHeight="1" x14ac:dyDescent="0.2">
      <c r="B33" s="113">
        <f t="shared" si="2"/>
        <v>16</v>
      </c>
      <c r="C33" s="114" t="s">
        <v>96</v>
      </c>
      <c r="D33" s="114" t="s">
        <v>97</v>
      </c>
      <c r="E33" s="115" t="s">
        <v>143</v>
      </c>
      <c r="F33" s="116">
        <v>41221</v>
      </c>
      <c r="G33" s="117" t="s">
        <v>103</v>
      </c>
      <c r="H33" s="125">
        <f t="shared" si="0"/>
        <v>0</v>
      </c>
      <c r="I33" s="118" t="s">
        <v>95</v>
      </c>
      <c r="J33" s="119">
        <v>6342000</v>
      </c>
      <c r="K33" s="119">
        <v>634200</v>
      </c>
      <c r="L33" s="126">
        <f t="shared" si="1"/>
        <v>11</v>
      </c>
    </row>
    <row r="34" spans="2:12" ht="18.75" customHeight="1" x14ac:dyDescent="0.2">
      <c r="B34" s="113">
        <f t="shared" si="2"/>
        <v>17</v>
      </c>
      <c r="C34" s="114" t="s">
        <v>96</v>
      </c>
      <c r="D34" s="114" t="s">
        <v>97</v>
      </c>
      <c r="E34" s="115" t="s">
        <v>144</v>
      </c>
      <c r="F34" s="116">
        <v>41229</v>
      </c>
      <c r="G34" s="117" t="s">
        <v>103</v>
      </c>
      <c r="H34" s="125">
        <f t="shared" si="0"/>
        <v>0</v>
      </c>
      <c r="I34" s="118" t="s">
        <v>95</v>
      </c>
      <c r="J34" s="119">
        <v>6200000</v>
      </c>
      <c r="K34" s="119">
        <v>620000</v>
      </c>
      <c r="L34" s="126">
        <f t="shared" si="1"/>
        <v>11</v>
      </c>
    </row>
    <row r="35" spans="2:12" ht="18.75" customHeight="1" x14ac:dyDescent="0.2">
      <c r="B35" s="113">
        <f t="shared" si="2"/>
        <v>18</v>
      </c>
      <c r="C35" s="114" t="s">
        <v>96</v>
      </c>
      <c r="D35" s="114" t="s">
        <v>97</v>
      </c>
      <c r="E35" s="115" t="s">
        <v>145</v>
      </c>
      <c r="F35" s="116">
        <v>41236</v>
      </c>
      <c r="G35" s="117" t="s">
        <v>103</v>
      </c>
      <c r="H35" s="125">
        <f t="shared" si="0"/>
        <v>0</v>
      </c>
      <c r="I35" s="118" t="s">
        <v>95</v>
      </c>
      <c r="J35" s="119">
        <v>13608600</v>
      </c>
      <c r="K35" s="119">
        <v>1360860</v>
      </c>
      <c r="L35" s="126">
        <f t="shared" si="1"/>
        <v>11</v>
      </c>
    </row>
    <row r="36" spans="2:12" ht="18.75" customHeight="1" x14ac:dyDescent="0.2">
      <c r="B36" s="113">
        <f t="shared" si="2"/>
        <v>19</v>
      </c>
      <c r="C36" s="114" t="s">
        <v>96</v>
      </c>
      <c r="D36" s="114" t="s">
        <v>97</v>
      </c>
      <c r="E36" s="115" t="s">
        <v>146</v>
      </c>
      <c r="F36" s="116">
        <v>41240</v>
      </c>
      <c r="G36" s="117" t="s">
        <v>108</v>
      </c>
      <c r="H36" s="125">
        <f t="shared" si="0"/>
        <v>0</v>
      </c>
      <c r="I36" s="118" t="s">
        <v>95</v>
      </c>
      <c r="J36" s="119">
        <v>12178000</v>
      </c>
      <c r="K36" s="119">
        <v>1217800</v>
      </c>
      <c r="L36" s="126">
        <f t="shared" si="1"/>
        <v>11</v>
      </c>
    </row>
    <row r="37" spans="2:12" ht="18.75" customHeight="1" x14ac:dyDescent="0.2">
      <c r="B37" s="113">
        <f t="shared" si="2"/>
        <v>20</v>
      </c>
      <c r="C37" s="114" t="s">
        <v>96</v>
      </c>
      <c r="D37" s="114" t="s">
        <v>97</v>
      </c>
      <c r="E37" s="115" t="s">
        <v>147</v>
      </c>
      <c r="F37" s="116">
        <v>41247</v>
      </c>
      <c r="G37" s="117" t="s">
        <v>105</v>
      </c>
      <c r="H37" s="125">
        <f t="shared" si="0"/>
        <v>0</v>
      </c>
      <c r="I37" s="118" t="s">
        <v>95</v>
      </c>
      <c r="J37" s="119">
        <v>15175000</v>
      </c>
      <c r="K37" s="119">
        <v>1517500</v>
      </c>
      <c r="L37" s="126">
        <f t="shared" si="1"/>
        <v>12</v>
      </c>
    </row>
    <row r="38" spans="2:12" ht="18.75" customHeight="1" x14ac:dyDescent="0.2">
      <c r="B38" s="113">
        <f t="shared" si="2"/>
        <v>21</v>
      </c>
      <c r="C38" s="114" t="s">
        <v>96</v>
      </c>
      <c r="D38" s="114" t="s">
        <v>97</v>
      </c>
      <c r="E38" s="115" t="s">
        <v>148</v>
      </c>
      <c r="F38" s="116">
        <v>41250</v>
      </c>
      <c r="G38" s="117" t="s">
        <v>104</v>
      </c>
      <c r="H38" s="125">
        <f t="shared" si="0"/>
        <v>0</v>
      </c>
      <c r="I38" s="118" t="s">
        <v>95</v>
      </c>
      <c r="J38" s="119">
        <v>8816000</v>
      </c>
      <c r="K38" s="119">
        <v>881600</v>
      </c>
      <c r="L38" s="126">
        <f t="shared" si="1"/>
        <v>12</v>
      </c>
    </row>
    <row r="39" spans="2:12" ht="18.75" customHeight="1" x14ac:dyDescent="0.2">
      <c r="B39" s="113">
        <f t="shared" si="2"/>
        <v>22</v>
      </c>
      <c r="C39" s="114" t="s">
        <v>96</v>
      </c>
      <c r="D39" s="114" t="s">
        <v>97</v>
      </c>
      <c r="E39" s="115" t="s">
        <v>149</v>
      </c>
      <c r="F39" s="116">
        <v>41253</v>
      </c>
      <c r="G39" s="117" t="s">
        <v>103</v>
      </c>
      <c r="H39" s="125">
        <f t="shared" si="0"/>
        <v>0</v>
      </c>
      <c r="I39" s="118" t="s">
        <v>95</v>
      </c>
      <c r="J39" s="119">
        <v>14060400</v>
      </c>
      <c r="K39" s="119">
        <v>1406040</v>
      </c>
      <c r="L39" s="126">
        <f t="shared" si="1"/>
        <v>12</v>
      </c>
    </row>
    <row r="40" spans="2:12" ht="18.75" customHeight="1" x14ac:dyDescent="0.2">
      <c r="B40" s="113">
        <f t="shared" si="2"/>
        <v>23</v>
      </c>
      <c r="C40" s="114" t="s">
        <v>96</v>
      </c>
      <c r="D40" s="114" t="s">
        <v>97</v>
      </c>
      <c r="E40" s="115" t="s">
        <v>150</v>
      </c>
      <c r="F40" s="116">
        <v>41267</v>
      </c>
      <c r="G40" s="117" t="s">
        <v>106</v>
      </c>
      <c r="H40" s="125">
        <f t="shared" si="0"/>
        <v>0</v>
      </c>
      <c r="I40" s="118" t="s">
        <v>95</v>
      </c>
      <c r="J40" s="119">
        <v>17343440</v>
      </c>
      <c r="K40" s="119">
        <v>1734344</v>
      </c>
      <c r="L40" s="126">
        <f t="shared" si="1"/>
        <v>12</v>
      </c>
    </row>
    <row r="41" spans="2:12" ht="18.75" customHeight="1" x14ac:dyDescent="0.2">
      <c r="B41" s="113">
        <f t="shared" si="2"/>
        <v>24</v>
      </c>
      <c r="C41" s="114" t="s">
        <v>96</v>
      </c>
      <c r="D41" s="114" t="s">
        <v>97</v>
      </c>
      <c r="E41" s="115" t="s">
        <v>151</v>
      </c>
      <c r="F41" s="116">
        <v>41268</v>
      </c>
      <c r="G41" s="117" t="s">
        <v>106</v>
      </c>
      <c r="H41" s="125">
        <f t="shared" si="0"/>
        <v>0</v>
      </c>
      <c r="I41" s="118" t="s">
        <v>95</v>
      </c>
      <c r="J41" s="119">
        <v>1526000</v>
      </c>
      <c r="K41" s="119">
        <v>152600</v>
      </c>
      <c r="L41" s="126">
        <f t="shared" si="1"/>
        <v>12</v>
      </c>
    </row>
    <row r="42" spans="2:12" ht="18.75" customHeight="1" x14ac:dyDescent="0.2">
      <c r="B42" s="113">
        <f t="shared" si="2"/>
        <v>25</v>
      </c>
      <c r="C42" s="114" t="s">
        <v>96</v>
      </c>
      <c r="D42" s="114" t="s">
        <v>97</v>
      </c>
      <c r="E42" s="115" t="s">
        <v>152</v>
      </c>
      <c r="F42" s="116">
        <v>41270</v>
      </c>
      <c r="G42" s="117" t="s">
        <v>107</v>
      </c>
      <c r="H42" s="125">
        <f t="shared" si="0"/>
        <v>0</v>
      </c>
      <c r="I42" s="118" t="s">
        <v>95</v>
      </c>
      <c r="J42" s="119">
        <v>5331600</v>
      </c>
      <c r="K42" s="119">
        <v>533160</v>
      </c>
      <c r="L42" s="126">
        <f t="shared" si="1"/>
        <v>12</v>
      </c>
    </row>
    <row r="43" spans="2:12" ht="18.75" customHeight="1" x14ac:dyDescent="0.2">
      <c r="B43" s="113"/>
      <c r="C43" s="114"/>
      <c r="D43" s="114"/>
      <c r="E43" s="115"/>
      <c r="F43" s="116"/>
      <c r="G43" s="117"/>
      <c r="H43" s="125"/>
      <c r="I43" s="118"/>
      <c r="J43" s="119"/>
      <c r="K43" s="119"/>
      <c r="L43" s="120"/>
    </row>
    <row r="44" spans="2:12" s="25" customFormat="1" ht="20.25" customHeight="1" x14ac:dyDescent="0.2">
      <c r="B44" s="123" t="s">
        <v>13</v>
      </c>
      <c r="C44" s="123"/>
      <c r="D44" s="123"/>
      <c r="E44" s="123"/>
      <c r="F44" s="123"/>
      <c r="G44" s="123"/>
      <c r="H44" s="123"/>
      <c r="I44" s="123"/>
      <c r="J44" s="124">
        <f>SUM(J18:J43)</f>
        <v>245490958</v>
      </c>
      <c r="K44" s="124">
        <f>SUM(K18:K43)</f>
        <v>24549095</v>
      </c>
      <c r="L44" s="123"/>
    </row>
    <row r="45" spans="2:12" ht="12.75" customHeight="1" x14ac:dyDescent="0.2">
      <c r="B45" s="154" t="s">
        <v>45</v>
      </c>
      <c r="C45" s="155"/>
      <c r="D45" s="155"/>
      <c r="E45" s="155"/>
      <c r="F45" s="155"/>
      <c r="G45" s="155"/>
      <c r="H45" s="155"/>
      <c r="I45" s="155"/>
      <c r="J45" s="12"/>
      <c r="K45" s="12"/>
      <c r="L45" s="10"/>
    </row>
    <row r="46" spans="2:12" x14ac:dyDescent="0.2">
      <c r="B46" s="4"/>
      <c r="C46" s="4"/>
      <c r="D46" s="4"/>
      <c r="E46" s="4"/>
      <c r="F46" s="26"/>
      <c r="G46" s="4"/>
      <c r="H46" s="9"/>
      <c r="I46" s="4"/>
      <c r="J46" s="5"/>
      <c r="K46" s="5"/>
      <c r="L46" s="4"/>
    </row>
    <row r="47" spans="2:12" s="25" customFormat="1" x14ac:dyDescent="0.2">
      <c r="B47" s="23" t="s">
        <v>13</v>
      </c>
      <c r="C47" s="23"/>
      <c r="D47" s="23"/>
      <c r="E47" s="23"/>
      <c r="F47" s="23"/>
      <c r="G47" s="23"/>
      <c r="H47" s="23"/>
      <c r="I47" s="23"/>
      <c r="J47" s="24"/>
      <c r="K47" s="24"/>
      <c r="L47" s="23"/>
    </row>
    <row r="48" spans="2:12" x14ac:dyDescent="0.2">
      <c r="B48" s="16"/>
      <c r="C48" s="16"/>
    </row>
    <row r="49" spans="2:12" x14ac:dyDescent="0.2">
      <c r="B49" s="6" t="s">
        <v>17</v>
      </c>
    </row>
    <row r="50" spans="2:12" x14ac:dyDescent="0.2">
      <c r="B50" s="6" t="s">
        <v>18</v>
      </c>
    </row>
    <row r="51" spans="2:12" x14ac:dyDescent="0.2">
      <c r="B51" s="17"/>
      <c r="C51" s="17"/>
    </row>
    <row r="52" spans="2:12" x14ac:dyDescent="0.2">
      <c r="B52" s="17"/>
      <c r="C52" s="17"/>
      <c r="J52" s="144" t="s">
        <v>33</v>
      </c>
      <c r="K52" s="144"/>
      <c r="L52" s="144"/>
    </row>
    <row r="53" spans="2:12" x14ac:dyDescent="0.2">
      <c r="J53" s="144" t="s">
        <v>19</v>
      </c>
      <c r="K53" s="144"/>
      <c r="L53" s="144"/>
    </row>
    <row r="54" spans="2:12" x14ac:dyDescent="0.2">
      <c r="J54" s="144" t="s">
        <v>20</v>
      </c>
      <c r="K54" s="144"/>
      <c r="L54" s="144"/>
    </row>
    <row r="55" spans="2:12" x14ac:dyDescent="0.2">
      <c r="J55" s="144" t="s">
        <v>21</v>
      </c>
      <c r="K55" s="144"/>
      <c r="L55" s="144"/>
    </row>
  </sheetData>
  <mergeCells count="21">
    <mergeCell ref="J53:L53"/>
    <mergeCell ref="J54:L54"/>
    <mergeCell ref="J55:L55"/>
    <mergeCell ref="B17:I17"/>
    <mergeCell ref="B45:I45"/>
    <mergeCell ref="J52:L52"/>
    <mergeCell ref="B12:L12"/>
    <mergeCell ref="B13:B15"/>
    <mergeCell ref="C13:F14"/>
    <mergeCell ref="G13:G15"/>
    <mergeCell ref="H13:H15"/>
    <mergeCell ref="I13:I15"/>
    <mergeCell ref="J13:J15"/>
    <mergeCell ref="K13:K15"/>
    <mergeCell ref="L13:L15"/>
    <mergeCell ref="B4:L4"/>
    <mergeCell ref="B5:L5"/>
    <mergeCell ref="B6:L6"/>
    <mergeCell ref="B7:L7"/>
    <mergeCell ref="B9:L9"/>
    <mergeCell ref="B10:L10"/>
  </mergeCell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3:Q127"/>
  <sheetViews>
    <sheetView topLeftCell="B13" zoomScale="85" workbookViewId="0">
      <pane ySplit="4" topLeftCell="A17" activePane="bottomLeft" state="frozen"/>
      <selection activeCell="F24" sqref="F24"/>
      <selection pane="bottomLeft" activeCell="D19" sqref="D19"/>
    </sheetView>
  </sheetViews>
  <sheetFormatPr defaultRowHeight="14.25" x14ac:dyDescent="0.2"/>
  <cols>
    <col min="1" max="1" width="2.140625" style="39" customWidth="1"/>
    <col min="2" max="2" width="6.28515625" style="39" customWidth="1"/>
    <col min="3" max="3" width="12.85546875" style="39" hidden="1" customWidth="1"/>
    <col min="4" max="4" width="8" style="41" customWidth="1"/>
    <col min="5" max="5" width="14.140625" style="42" customWidth="1"/>
    <col min="6" max="6" width="12.5703125" style="41" customWidth="1"/>
    <col min="7" max="7" width="38.42578125" style="41" customWidth="1"/>
    <col min="8" max="8" width="16.85546875" style="41" customWidth="1"/>
    <col min="9" max="9" width="26.85546875" style="41" customWidth="1"/>
    <col min="10" max="10" width="15.5703125" style="39" customWidth="1"/>
    <col min="11" max="11" width="5.5703125" style="43" customWidth="1"/>
    <col min="12" max="12" width="15.28515625" style="39" customWidth="1"/>
    <col min="13" max="13" width="11.5703125" style="41" customWidth="1"/>
    <col min="14" max="14" width="15.140625" style="39" customWidth="1"/>
    <col min="15" max="15" width="5.85546875" style="39" customWidth="1"/>
    <col min="16" max="16" width="16" style="39" bestFit="1" customWidth="1"/>
    <col min="17" max="16384" width="9.140625" style="39"/>
  </cols>
  <sheetData>
    <row r="3" spans="1:13" ht="15" x14ac:dyDescent="0.2">
      <c r="B3" s="40"/>
      <c r="C3" s="40"/>
    </row>
    <row r="4" spans="1:13" ht="18" customHeight="1" x14ac:dyDescent="0.2">
      <c r="B4" s="134" t="s">
        <v>68</v>
      </c>
      <c r="C4" s="134"/>
      <c r="D4" s="134"/>
      <c r="E4" s="134"/>
      <c r="F4" s="134"/>
      <c r="G4" s="134"/>
      <c r="H4" s="134"/>
      <c r="I4" s="134"/>
      <c r="J4" s="134"/>
      <c r="K4" s="134"/>
      <c r="L4" s="134"/>
      <c r="M4" s="134"/>
    </row>
    <row r="5" spans="1:13" ht="15" hidden="1" x14ac:dyDescent="0.2">
      <c r="A5" s="39" t="s">
        <v>69</v>
      </c>
      <c r="B5" s="134"/>
      <c r="C5" s="134"/>
      <c r="D5" s="134"/>
      <c r="E5" s="134"/>
      <c r="F5" s="134"/>
      <c r="G5" s="134"/>
      <c r="H5" s="134"/>
      <c r="I5" s="134"/>
      <c r="J5" s="134"/>
      <c r="K5" s="134"/>
      <c r="L5" s="134"/>
      <c r="M5" s="134"/>
    </row>
    <row r="6" spans="1:13" ht="23.25" customHeight="1" x14ac:dyDescent="0.2">
      <c r="B6" s="135" t="s">
        <v>0</v>
      </c>
      <c r="C6" s="135"/>
      <c r="D6" s="135"/>
      <c r="E6" s="135"/>
      <c r="F6" s="135"/>
      <c r="G6" s="135"/>
      <c r="H6" s="135"/>
      <c r="I6" s="135"/>
      <c r="J6" s="135"/>
      <c r="K6" s="135"/>
      <c r="L6" s="135"/>
      <c r="M6" s="135"/>
    </row>
    <row r="7" spans="1:13" x14ac:dyDescent="0.2">
      <c r="B7" s="135" t="s">
        <v>70</v>
      </c>
      <c r="C7" s="135"/>
      <c r="D7" s="135"/>
      <c r="E7" s="135"/>
      <c r="F7" s="135"/>
      <c r="G7" s="135"/>
      <c r="H7" s="135"/>
      <c r="I7" s="135"/>
      <c r="J7" s="135"/>
      <c r="K7" s="135"/>
      <c r="L7" s="135"/>
      <c r="M7" s="135"/>
    </row>
    <row r="8" spans="1:13" x14ac:dyDescent="0.2">
      <c r="B8" s="42"/>
      <c r="C8" s="42"/>
    </row>
    <row r="9" spans="1:13" x14ac:dyDescent="0.2">
      <c r="B9" s="136" t="s">
        <v>1</v>
      </c>
      <c r="C9" s="136"/>
      <c r="D9" s="136"/>
      <c r="E9" s="136"/>
      <c r="F9" s="136"/>
      <c r="G9" s="136"/>
      <c r="H9" s="136"/>
      <c r="I9" s="136"/>
      <c r="J9" s="136"/>
      <c r="K9" s="136"/>
      <c r="L9" s="136"/>
      <c r="M9" s="136"/>
    </row>
    <row r="10" spans="1:13" x14ac:dyDescent="0.2">
      <c r="B10" s="136" t="s">
        <v>2</v>
      </c>
      <c r="C10" s="136"/>
      <c r="D10" s="136"/>
      <c r="E10" s="136"/>
      <c r="F10" s="136"/>
      <c r="G10" s="136"/>
      <c r="H10" s="136"/>
      <c r="I10" s="136"/>
      <c r="J10" s="136"/>
      <c r="K10" s="136"/>
      <c r="L10" s="136"/>
      <c r="M10" s="136"/>
    </row>
    <row r="11" spans="1:13" x14ac:dyDescent="0.2">
      <c r="B11" s="44"/>
      <c r="C11" s="44"/>
    </row>
    <row r="12" spans="1:13" x14ac:dyDescent="0.2">
      <c r="B12" s="137" t="s">
        <v>3</v>
      </c>
      <c r="C12" s="137"/>
      <c r="D12" s="137"/>
      <c r="E12" s="137"/>
      <c r="F12" s="137"/>
      <c r="G12" s="137"/>
      <c r="H12" s="137"/>
      <c r="I12" s="137"/>
      <c r="J12" s="137"/>
      <c r="K12" s="137"/>
      <c r="L12" s="137"/>
      <c r="M12" s="137"/>
    </row>
    <row r="13" spans="1:13" ht="12.75" customHeight="1" x14ac:dyDescent="0.2">
      <c r="B13" s="138" t="s">
        <v>4</v>
      </c>
      <c r="C13" s="139"/>
      <c r="D13" s="139"/>
      <c r="E13" s="139"/>
      <c r="F13" s="140"/>
      <c r="G13" s="132" t="s">
        <v>71</v>
      </c>
      <c r="H13" s="132" t="s">
        <v>72</v>
      </c>
      <c r="I13" s="132" t="s">
        <v>6</v>
      </c>
      <c r="J13" s="132" t="s">
        <v>73</v>
      </c>
      <c r="K13" s="133" t="s">
        <v>74</v>
      </c>
      <c r="L13" s="132" t="s">
        <v>7</v>
      </c>
      <c r="M13" s="132" t="s">
        <v>8</v>
      </c>
    </row>
    <row r="14" spans="1:13" ht="4.5" customHeight="1" x14ac:dyDescent="0.2">
      <c r="B14" s="138"/>
      <c r="C14" s="141"/>
      <c r="D14" s="141"/>
      <c r="E14" s="141"/>
      <c r="F14" s="142"/>
      <c r="G14" s="132"/>
      <c r="H14" s="132"/>
      <c r="I14" s="132"/>
      <c r="J14" s="132"/>
      <c r="K14" s="133"/>
      <c r="L14" s="132"/>
      <c r="M14" s="132"/>
    </row>
    <row r="15" spans="1:13" ht="74.25" customHeight="1" x14ac:dyDescent="0.2">
      <c r="B15" s="138"/>
      <c r="C15" s="45" t="s">
        <v>48</v>
      </c>
      <c r="D15" s="45" t="s">
        <v>9</v>
      </c>
      <c r="E15" s="45" t="s">
        <v>10</v>
      </c>
      <c r="F15" s="45" t="s">
        <v>11</v>
      </c>
      <c r="G15" s="132"/>
      <c r="H15" s="132"/>
      <c r="I15" s="132"/>
      <c r="J15" s="132"/>
      <c r="K15" s="133"/>
      <c r="L15" s="132"/>
      <c r="M15" s="132"/>
    </row>
    <row r="16" spans="1:13" ht="15" thickBot="1" x14ac:dyDescent="0.25">
      <c r="B16" s="46" t="s">
        <v>23</v>
      </c>
      <c r="C16" s="47" t="s">
        <v>24</v>
      </c>
      <c r="D16" s="48" t="s">
        <v>25</v>
      </c>
      <c r="E16" s="47" t="s">
        <v>26</v>
      </c>
      <c r="F16" s="47" t="s">
        <v>27</v>
      </c>
      <c r="G16" s="47" t="s">
        <v>28</v>
      </c>
      <c r="H16" s="47" t="s">
        <v>29</v>
      </c>
      <c r="I16" s="48" t="s">
        <v>30</v>
      </c>
      <c r="J16" s="49" t="s">
        <v>31</v>
      </c>
      <c r="K16" s="48" t="s">
        <v>32</v>
      </c>
      <c r="L16" s="47" t="s">
        <v>49</v>
      </c>
      <c r="M16" s="47" t="s">
        <v>75</v>
      </c>
    </row>
    <row r="17" spans="2:17" ht="24" customHeight="1" thickBot="1" x14ac:dyDescent="0.25">
      <c r="B17" s="50" t="s">
        <v>76</v>
      </c>
      <c r="C17" s="51"/>
      <c r="D17" s="51"/>
      <c r="E17" s="51"/>
      <c r="F17" s="51"/>
      <c r="G17" s="51"/>
      <c r="H17" s="51"/>
      <c r="I17" s="51"/>
      <c r="J17" s="51"/>
      <c r="K17" s="51"/>
      <c r="L17" s="51"/>
      <c r="M17" s="52"/>
      <c r="O17" s="110" t="s">
        <v>94</v>
      </c>
    </row>
    <row r="18" spans="2:17" ht="24" customHeight="1" x14ac:dyDescent="0.2">
      <c r="B18" s="105">
        <f ca="1">IF(G18&lt;&gt;"",ROW()-17,"")</f>
        <v>1</v>
      </c>
      <c r="C18" s="53"/>
      <c r="D18" s="104" t="e">
        <f ca="1">IF(ROWS($1:1)&gt;COUNT(Dong),"",OFFSET('TH-MV'!D$1,SMALL(Dong,ROWS($1:1)),))</f>
        <v>#REF!</v>
      </c>
      <c r="E18" s="104" t="str">
        <f ca="1">IF(ROWS($1:1)&gt;COUNT(Dong),"",OFFSET('TH-MV'!E$1,SMALL(Dong,ROWS($1:1)),))</f>
        <v>0000424</v>
      </c>
      <c r="F18" s="112">
        <f ca="1">IF(ROWS($1:1)&gt;COUNT(Dong),"",OFFSET('TH-MV'!F$1,SMALL(Dong,ROWS($1:1)),))</f>
        <v>41136</v>
      </c>
      <c r="G18" s="111" t="str">
        <f ca="1">IF(ROWS($1:1)&gt;COUNT(Dong),"",OFFSET('TH-MV'!G$1,SMALL(Dong,ROWS($1:1)),))</f>
        <v>Cty TNHH Tân Kim Thành</v>
      </c>
      <c r="H18" s="104">
        <f ca="1">IF(ROWS($1:1)&gt;COUNT(Dong),"",OFFSET('TH-MV'!H$1,SMALL(Dong,ROWS($1:1)),))</f>
        <v>0</v>
      </c>
      <c r="I18" s="111" t="str">
        <f ca="1">IF(ROWS($1:1)&gt;COUNT(Dong),"",OFFSET('TH-MV'!I$1,SMALL(Dong,ROWS($1:1)),))</f>
        <v>Dây mạ kẽm</v>
      </c>
      <c r="J18" s="93">
        <f ca="1">IF(ROWS($1:1)&gt;COUNT(Dong),"",OFFSET('TH-MV'!J$1,SMALL(Dong,ROWS($1:1)),))</f>
        <v>2580000</v>
      </c>
      <c r="K18" s="96">
        <f ca="1">IF(ROWS($1:1)&gt;COUNT(Dong),"",OFFSET('TH-MV'!K$1,SMALL(Dong,ROWS($1:1)),))</f>
        <v>0.1</v>
      </c>
      <c r="L18" s="93">
        <f ca="1">IF(ROWS($1:1)&gt;COUNT(Dong),"",OFFSET('TH-MV'!L$1,SMALL(Dong,ROWS($1:1)),))</f>
        <v>258000</v>
      </c>
      <c r="M18" s="58"/>
      <c r="N18" s="102"/>
      <c r="O18" s="59"/>
      <c r="P18" s="102"/>
      <c r="Q18" s="103"/>
    </row>
    <row r="19" spans="2:17" ht="24" customHeight="1" x14ac:dyDescent="0.2">
      <c r="B19" s="106">
        <f ca="1">IF(G19&lt;&gt;"",ROW()-17,"")</f>
        <v>2</v>
      </c>
      <c r="C19" s="53"/>
      <c r="D19" s="104" t="e">
        <f ca="1">IF(ROWS($1:2)&gt;COUNT(Dong),"",OFFSET('TH-MV'!D$1,SMALL(Dong,ROWS($1:2)),))</f>
        <v>#REF!</v>
      </c>
      <c r="E19" s="104" t="str">
        <f ca="1">IF(ROWS($1:2)&gt;COUNT(Dong),"",OFFSET('TH-MV'!E$1,SMALL(Dong,ROWS($1:2)),))</f>
        <v>0000231</v>
      </c>
      <c r="F19" s="112">
        <f ca="1">IF(ROWS($1:2)&gt;COUNT(Dong),"",OFFSET('TH-MV'!F$1,SMALL(Dong,ROWS($1:2)),))</f>
        <v>41142</v>
      </c>
      <c r="G19" s="111" t="str">
        <f ca="1">IF(ROWS($1:2)&gt;COUNT(Dong),"",OFFSET('TH-MV'!G$1,SMALL(Dong,ROWS($1:2)),))</f>
        <v>Cty TNHH Thiết Kế In Ấn Minh Hùng</v>
      </c>
      <c r="H19" s="104">
        <f ca="1">IF(ROWS($1:2)&gt;COUNT(Dong),"",OFFSET('TH-MV'!H$1,SMALL(Dong,ROWS($1:2)),))</f>
        <v>0</v>
      </c>
      <c r="I19" s="111" t="str">
        <f ca="1">IF(ROWS($1:2)&gt;COUNT(Dong),"",OFFSET('TH-MV'!I$1,SMALL(Dong,ROWS($1:2)),))</f>
        <v>Tiền đặt in hóa đơn</v>
      </c>
      <c r="J19" s="93">
        <f ca="1">IF(ROWS($1:2)&gt;COUNT(Dong),"",OFFSET('TH-MV'!J$1,SMALL(Dong,ROWS($1:2)),))</f>
        <v>3400000</v>
      </c>
      <c r="K19" s="96">
        <f ca="1">IF(ROWS($1:2)&gt;COUNT(Dong),"",OFFSET('TH-MV'!K$1,SMALL(Dong,ROWS($1:2)),))</f>
        <v>0.1</v>
      </c>
      <c r="L19" s="93">
        <f ca="1">IF(ROWS($1:2)&gt;COUNT(Dong),"",OFFSET('TH-MV'!L$1,SMALL(Dong,ROWS($1:2)),))</f>
        <v>340000</v>
      </c>
      <c r="M19" s="57"/>
      <c r="N19" s="102"/>
      <c r="O19" s="59"/>
      <c r="P19" s="102"/>
      <c r="Q19" s="103"/>
    </row>
    <row r="20" spans="2:17" ht="24" customHeight="1" x14ac:dyDescent="0.2">
      <c r="B20" s="106">
        <f t="shared" ref="B20:B25" ca="1" si="0">IF(G20&lt;&gt;"",ROW()-17,"")</f>
        <v>3</v>
      </c>
      <c r="C20" s="53"/>
      <c r="D20" s="104" t="e">
        <f ca="1">IF(ROWS($1:3)&gt;COUNT(Dong),"",OFFSET('TH-MV'!D$1,SMALL(Dong,ROWS($1:3)),))</f>
        <v>#REF!</v>
      </c>
      <c r="E20" s="104" t="str">
        <f ca="1">IF(ROWS($1:3)&gt;COUNT(Dong),"",OFFSET('TH-MV'!E$1,SMALL(Dong,ROWS($1:3)),))</f>
        <v>0000762</v>
      </c>
      <c r="F20" s="112">
        <f ca="1">IF(ROWS($1:3)&gt;COUNT(Dong),"",OFFSET('TH-MV'!F$1,SMALL(Dong,ROWS($1:3)),))</f>
        <v>41153</v>
      </c>
      <c r="G20" s="111" t="str">
        <f ca="1">IF(ROWS($1:3)&gt;COUNT(Dong),"",OFFSET('TH-MV'!G$1,SMALL(Dong,ROWS($1:3)),))</f>
        <v>Cty TNHH SX TM Và Dịch Vụ Phúc Vinh</v>
      </c>
      <c r="H20" s="104">
        <f ca="1">IF(ROWS($1:3)&gt;COUNT(Dong),"",OFFSET('TH-MV'!H$1,SMALL(Dong,ROWS($1:3)),))</f>
        <v>0</v>
      </c>
      <c r="I20" s="111" t="str">
        <f ca="1">IF(ROWS($1:3)&gt;COUNT(Dong),"",OFFSET('TH-MV'!I$1,SMALL(Dong,ROWS($1:3)),))</f>
        <v xml:space="preserve">Giấy tấm </v>
      </c>
      <c r="J20" s="93">
        <f ca="1">IF(ROWS($1:3)&gt;COUNT(Dong),"",OFFSET('TH-MV'!J$1,SMALL(Dong,ROWS($1:3)),))</f>
        <v>13135200</v>
      </c>
      <c r="K20" s="96">
        <f ca="1">IF(ROWS($1:3)&gt;COUNT(Dong),"",OFFSET('TH-MV'!K$1,SMALL(Dong,ROWS($1:3)),))</f>
        <v>0.1</v>
      </c>
      <c r="L20" s="93">
        <f ca="1">IF(ROWS($1:3)&gt;COUNT(Dong),"",OFFSET('TH-MV'!L$1,SMALL(Dong,ROWS($1:3)),))</f>
        <v>1313520</v>
      </c>
      <c r="M20" s="57"/>
      <c r="N20" s="102"/>
      <c r="O20" s="59"/>
      <c r="P20" s="102"/>
    </row>
    <row r="21" spans="2:17" ht="24" customHeight="1" x14ac:dyDescent="0.2">
      <c r="B21" s="106">
        <f t="shared" ca="1" si="0"/>
        <v>4</v>
      </c>
      <c r="C21" s="53"/>
      <c r="D21" s="104" t="e">
        <f ca="1">IF(ROWS($1:4)&gt;COUNT(Dong),"",OFFSET('TH-MV'!D$1,SMALL(Dong,ROWS($1:4)),))</f>
        <v>#REF!</v>
      </c>
      <c r="E21" s="104" t="str">
        <f ca="1">IF(ROWS($1:4)&gt;COUNT(Dong),"",OFFSET('TH-MV'!E$1,SMALL(Dong,ROWS($1:4)),))</f>
        <v>0000763</v>
      </c>
      <c r="F21" s="112">
        <f ca="1">IF(ROWS($1:4)&gt;COUNT(Dong),"",OFFSET('TH-MV'!F$1,SMALL(Dong,ROWS($1:4)),))</f>
        <v>41155</v>
      </c>
      <c r="G21" s="111" t="str">
        <f ca="1">IF(ROWS($1:4)&gt;COUNT(Dong),"",OFFSET('TH-MV'!G$1,SMALL(Dong,ROWS($1:4)),))</f>
        <v>Cty TNHH SX TM Và Dịch Vụ Phúc Vinh</v>
      </c>
      <c r="H21" s="104">
        <f ca="1">IF(ROWS($1:4)&gt;COUNT(Dong),"",OFFSET('TH-MV'!H$1,SMALL(Dong,ROWS($1:4)),))</f>
        <v>0</v>
      </c>
      <c r="I21" s="111" t="str">
        <f ca="1">IF(ROWS($1:4)&gt;COUNT(Dong),"",OFFSET('TH-MV'!I$1,SMALL(Dong,ROWS($1:4)),))</f>
        <v xml:space="preserve">Giấy tấm </v>
      </c>
      <c r="J21" s="93">
        <f ca="1">IF(ROWS($1:4)&gt;COUNT(Dong),"",OFFSET('TH-MV'!J$1,SMALL(Dong,ROWS($1:4)),))</f>
        <v>10954000</v>
      </c>
      <c r="K21" s="96">
        <f ca="1">IF(ROWS($1:4)&gt;COUNT(Dong),"",OFFSET('TH-MV'!K$1,SMALL(Dong,ROWS($1:4)),))</f>
        <v>0.1</v>
      </c>
      <c r="L21" s="93">
        <f ca="1">IF(ROWS($1:4)&gt;COUNT(Dong),"",OFFSET('TH-MV'!L$1,SMALL(Dong,ROWS($1:4)),))</f>
        <v>1095400</v>
      </c>
      <c r="M21" s="61"/>
      <c r="N21" s="102"/>
      <c r="O21" s="59"/>
      <c r="P21" s="102"/>
    </row>
    <row r="22" spans="2:17" ht="24" customHeight="1" x14ac:dyDescent="0.2">
      <c r="B22" s="106">
        <f t="shared" ca="1" si="0"/>
        <v>5</v>
      </c>
      <c r="C22" s="53"/>
      <c r="D22" s="104" t="e">
        <f ca="1">IF(ROWS($1:5)&gt;COUNT(Dong),"",OFFSET('TH-MV'!D$1,SMALL(Dong,ROWS($1:5)),))</f>
        <v>#REF!</v>
      </c>
      <c r="E22" s="104" t="str">
        <f ca="1">IF(ROWS($1:5)&gt;COUNT(Dong),"",OFFSET('TH-MV'!E$1,SMALL(Dong,ROWS($1:5)),))</f>
        <v>0000767</v>
      </c>
      <c r="F22" s="112">
        <f ca="1">IF(ROWS($1:5)&gt;COUNT(Dong),"",OFFSET('TH-MV'!F$1,SMALL(Dong,ROWS($1:5)),))</f>
        <v>41156</v>
      </c>
      <c r="G22" s="111" t="str">
        <f ca="1">IF(ROWS($1:5)&gt;COUNT(Dong),"",OFFSET('TH-MV'!G$1,SMALL(Dong,ROWS($1:5)),))</f>
        <v>Cty TNHH SX TM Và Dịch Vụ Phúc Vinh</v>
      </c>
      <c r="H22" s="104">
        <f ca="1">IF(ROWS($1:5)&gt;COUNT(Dong),"",OFFSET('TH-MV'!H$1,SMALL(Dong,ROWS($1:5)),))</f>
        <v>0</v>
      </c>
      <c r="I22" s="111" t="str">
        <f ca="1">IF(ROWS($1:5)&gt;COUNT(Dong),"",OFFSET('TH-MV'!I$1,SMALL(Dong,ROWS($1:5)),))</f>
        <v xml:space="preserve">Giấy tấm </v>
      </c>
      <c r="J22" s="93">
        <f ca="1">IF(ROWS($1:5)&gt;COUNT(Dong),"",OFFSET('TH-MV'!J$1,SMALL(Dong,ROWS($1:5)),))</f>
        <v>14208260</v>
      </c>
      <c r="K22" s="96">
        <f ca="1">IF(ROWS($1:5)&gt;COUNT(Dong),"",OFFSET('TH-MV'!K$1,SMALL(Dong,ROWS($1:5)),))</f>
        <v>0.1</v>
      </c>
      <c r="L22" s="93">
        <f ca="1">IF(ROWS($1:5)&gt;COUNT(Dong),"",OFFSET('TH-MV'!L$1,SMALL(Dong,ROWS($1:5)),))</f>
        <v>1420826</v>
      </c>
      <c r="M22" s="61"/>
      <c r="N22" s="102"/>
      <c r="O22" s="59"/>
      <c r="P22" s="102"/>
    </row>
    <row r="23" spans="2:17" ht="24" customHeight="1" x14ac:dyDescent="0.2">
      <c r="B23" s="106">
        <f t="shared" ca="1" si="0"/>
        <v>6</v>
      </c>
      <c r="C23" s="53"/>
      <c r="D23" s="104" t="e">
        <f ca="1">IF(ROWS($1:6)&gt;COUNT(Dong),"",OFFSET('TH-MV'!D$1,SMALL(Dong,ROWS($1:6)),))</f>
        <v>#REF!</v>
      </c>
      <c r="E23" s="104" t="str">
        <f ca="1">IF(ROWS($1:6)&gt;COUNT(Dong),"",OFFSET('TH-MV'!E$1,SMALL(Dong,ROWS($1:6)),))</f>
        <v>0000781</v>
      </c>
      <c r="F23" s="112">
        <f ca="1">IF(ROWS($1:6)&gt;COUNT(Dong),"",OFFSET('TH-MV'!F$1,SMALL(Dong,ROWS($1:6)),))</f>
        <v>41160</v>
      </c>
      <c r="G23" s="111" t="str">
        <f ca="1">IF(ROWS($1:6)&gt;COUNT(Dong),"",OFFSET('TH-MV'!G$1,SMALL(Dong,ROWS($1:6)),))</f>
        <v>Cty TNHH SX TM Và Dịch Vụ Phúc Vinh</v>
      </c>
      <c r="H23" s="104">
        <f ca="1">IF(ROWS($1:6)&gt;COUNT(Dong),"",OFFSET('TH-MV'!H$1,SMALL(Dong,ROWS($1:6)),))</f>
        <v>0</v>
      </c>
      <c r="I23" s="111" t="str">
        <f ca="1">IF(ROWS($1:6)&gt;COUNT(Dong),"",OFFSET('TH-MV'!I$1,SMALL(Dong,ROWS($1:6)),))</f>
        <v xml:space="preserve">Giấy tấm </v>
      </c>
      <c r="J23" s="93">
        <f ca="1">IF(ROWS($1:6)&gt;COUNT(Dong),"",OFFSET('TH-MV'!J$1,SMALL(Dong,ROWS($1:6)),))</f>
        <v>5133600</v>
      </c>
      <c r="K23" s="96">
        <f ca="1">IF(ROWS($1:6)&gt;COUNT(Dong),"",OFFSET('TH-MV'!K$1,SMALL(Dong,ROWS($1:6)),))</f>
        <v>0.1</v>
      </c>
      <c r="L23" s="93">
        <f ca="1">IF(ROWS($1:6)&gt;COUNT(Dong),"",OFFSET('TH-MV'!L$1,SMALL(Dong,ROWS($1:6)),))</f>
        <v>513360</v>
      </c>
      <c r="M23" s="61"/>
      <c r="N23" s="102"/>
      <c r="O23" s="59"/>
      <c r="P23" s="102"/>
    </row>
    <row r="24" spans="2:17" ht="24" customHeight="1" x14ac:dyDescent="0.2">
      <c r="B24" s="106">
        <f t="shared" ca="1" si="0"/>
        <v>7</v>
      </c>
      <c r="C24" s="53"/>
      <c r="D24" s="104" t="e">
        <f ca="1">IF(ROWS($1:7)&gt;COUNT(Dong),"",OFFSET('TH-MV'!D$1,SMALL(Dong,ROWS($1:7)),))</f>
        <v>#REF!</v>
      </c>
      <c r="E24" s="104" t="str">
        <f ca="1">IF(ROWS($1:7)&gt;COUNT(Dong),"",OFFSET('TH-MV'!E$1,SMALL(Dong,ROWS($1:7)),))</f>
        <v>3295876, 875</v>
      </c>
      <c r="F24" s="112">
        <f ca="1">IF(ROWS($1:7)&gt;COUNT(Dong),"",OFFSET('TH-MV'!F$1,SMALL(Dong,ROWS($1:7)),))</f>
        <v>41171</v>
      </c>
      <c r="G24" s="111" t="str">
        <f ca="1">IF(ROWS($1:7)&gt;COUNT(Dong),"",OFFSET('TH-MV'!G$1,SMALL(Dong,ROWS($1:7)),))</f>
        <v>Tập Đoàn Viễn Thông Quân Đội</v>
      </c>
      <c r="H24" s="104">
        <f ca="1">IF(ROWS($1:7)&gt;COUNT(Dong),"",OFFSET('TH-MV'!H$1,SMALL(Dong,ROWS($1:7)),))</f>
        <v>0</v>
      </c>
      <c r="I24" s="111" t="str">
        <f ca="1">IF(ROWS($1:7)&gt;COUNT(Dong),"",OFFSET('TH-MV'!I$1,SMALL(Dong,ROWS($1:7)),))</f>
        <v>Thanh toán tiền viễn thông</v>
      </c>
      <c r="J24" s="93">
        <f ca="1">IF(ROWS($1:7)&gt;COUNT(Dong),"",OFFSET('TH-MV'!J$1,SMALL(Dong,ROWS($1:7)),))</f>
        <v>233637</v>
      </c>
      <c r="K24" s="96">
        <f ca="1">IF(ROWS($1:7)&gt;COUNT(Dong),"",OFFSET('TH-MV'!K$1,SMALL(Dong,ROWS($1:7)),))</f>
        <v>0.1</v>
      </c>
      <c r="L24" s="93">
        <f ca="1">IF(ROWS($1:7)&gt;COUNT(Dong),"",OFFSET('TH-MV'!L$1,SMALL(Dong,ROWS($1:7)),))</f>
        <v>23363</v>
      </c>
      <c r="M24" s="57"/>
      <c r="N24" s="102"/>
      <c r="O24" s="59"/>
      <c r="P24" s="102"/>
    </row>
    <row r="25" spans="2:17" ht="24" customHeight="1" x14ac:dyDescent="0.2">
      <c r="B25" s="106">
        <f t="shared" ca="1" si="0"/>
        <v>8</v>
      </c>
      <c r="C25" s="53"/>
      <c r="D25" s="104" t="e">
        <f ca="1">IF(ROWS($1:8)&gt;COUNT(Dong),"",OFFSET('TH-MV'!D$1,SMALL(Dong,ROWS($1:8)),))</f>
        <v>#REF!</v>
      </c>
      <c r="E25" s="104" t="str">
        <f ca="1">IF(ROWS($1:8)&gt;COUNT(Dong),"",OFFSET('TH-MV'!E$1,SMALL(Dong,ROWS($1:8)),))</f>
        <v>0000786</v>
      </c>
      <c r="F25" s="112">
        <f ca="1">IF(ROWS($1:8)&gt;COUNT(Dong),"",OFFSET('TH-MV'!F$1,SMALL(Dong,ROWS($1:8)),))</f>
        <v>41172</v>
      </c>
      <c r="G25" s="111" t="str">
        <f ca="1">IF(ROWS($1:8)&gt;COUNT(Dong),"",OFFSET('TH-MV'!G$1,SMALL(Dong,ROWS($1:8)),))</f>
        <v>Cty TNHH SX TM Và Dịch Vụ Phúc Vinh</v>
      </c>
      <c r="H25" s="104">
        <f ca="1">IF(ROWS($1:8)&gt;COUNT(Dong),"",OFFSET('TH-MV'!H$1,SMALL(Dong,ROWS($1:8)),))</f>
        <v>0</v>
      </c>
      <c r="I25" s="111" t="str">
        <f ca="1">IF(ROWS($1:8)&gt;COUNT(Dong),"",OFFSET('TH-MV'!I$1,SMALL(Dong,ROWS($1:8)),))</f>
        <v xml:space="preserve">Giấy tấm </v>
      </c>
      <c r="J25" s="93">
        <f ca="1">IF(ROWS($1:8)&gt;COUNT(Dong),"",OFFSET('TH-MV'!J$1,SMALL(Dong,ROWS($1:8)),))</f>
        <v>5143000</v>
      </c>
      <c r="K25" s="96">
        <f ca="1">IF(ROWS($1:8)&gt;COUNT(Dong),"",OFFSET('TH-MV'!K$1,SMALL(Dong,ROWS($1:8)),))</f>
        <v>0.1</v>
      </c>
      <c r="L25" s="93">
        <f ca="1">IF(ROWS($1:8)&gt;COUNT(Dong),"",OFFSET('TH-MV'!L$1,SMALL(Dong,ROWS($1:8)),))</f>
        <v>514300</v>
      </c>
      <c r="M25" s="57"/>
      <c r="N25" s="102"/>
      <c r="O25" s="59"/>
    </row>
    <row r="26" spans="2:17" ht="24" customHeight="1" x14ac:dyDescent="0.2">
      <c r="B26" s="106" t="str">
        <f ca="1">IF(G26&lt;&gt;"",ROW()-17,"")</f>
        <v/>
      </c>
      <c r="C26" s="63"/>
      <c r="D26" s="104" t="str">
        <f ca="1">IF(ROWS($1:9)&gt;COUNT(Dong),"",OFFSET('TH-MV'!D$1,SMALL(Dong,ROWS($1:9)),))</f>
        <v/>
      </c>
      <c r="E26" s="104" t="str">
        <f ca="1">IF(ROWS($1:9)&gt;COUNT(Dong),"",OFFSET('TH-MV'!E$1,SMALL(Dong,ROWS($1:9)),))</f>
        <v/>
      </c>
      <c r="F26" s="54" t="str">
        <f ca="1">IF(ROWS($1:9)&gt;COUNT(Dong),"",OFFSET('TH-MV'!F$1,SMALL(Dong,ROWS($1:9)),))</f>
        <v/>
      </c>
      <c r="G26" s="104" t="str">
        <f ca="1">IF(ROWS($1:9)&gt;COUNT(Dong),"",OFFSET('TH-MV'!G$1,SMALL(Dong,ROWS($1:9)),))</f>
        <v/>
      </c>
      <c r="H26" s="104" t="str">
        <f ca="1">IF(ROWS($1:9)&gt;COUNT(Dong),"",OFFSET('TH-MV'!H$1,SMALL(Dong,ROWS($1:9)),))</f>
        <v/>
      </c>
      <c r="I26" s="111" t="str">
        <f ca="1">IF(ROWS($1:9)&gt;COUNT(Dong),"",OFFSET('TH-MV'!I$1,SMALL(Dong,ROWS($1:9)),))</f>
        <v/>
      </c>
      <c r="J26" s="93" t="str">
        <f ca="1">IF(ROWS($1:9)&gt;COUNT(Dong),"",OFFSET('TH-MV'!J$1,SMALL(Dong,ROWS($1:9)),))</f>
        <v/>
      </c>
      <c r="K26" s="96" t="str">
        <f ca="1">IF(ROWS($1:9)&gt;COUNT(Dong),"",OFFSET('TH-MV'!K$1,SMALL(Dong,ROWS($1:9)),))</f>
        <v/>
      </c>
      <c r="L26" s="93" t="str">
        <f ca="1">IF(ROWS($1:9)&gt;COUNT(Dong),"",OFFSET('TH-MV'!L$1,SMALL(Dong,ROWS($1:9)),))</f>
        <v/>
      </c>
      <c r="M26" s="61"/>
      <c r="N26" s="64"/>
      <c r="O26" s="62"/>
    </row>
    <row r="27" spans="2:17" s="70" customFormat="1" ht="24" customHeight="1" x14ac:dyDescent="0.2">
      <c r="B27" s="65" t="s">
        <v>13</v>
      </c>
      <c r="C27" s="66"/>
      <c r="D27" s="67"/>
      <c r="E27" s="68"/>
      <c r="F27" s="67"/>
      <c r="G27" s="67"/>
      <c r="H27" s="67"/>
      <c r="I27" s="67"/>
      <c r="J27" s="95">
        <f ca="1">SUM(J18:J26)</f>
        <v>54787697</v>
      </c>
      <c r="K27" s="95"/>
      <c r="L27" s="95">
        <f ca="1">SUM(L18:L26)</f>
        <v>5478769</v>
      </c>
      <c r="M27" s="67"/>
      <c r="N27" s="59"/>
    </row>
    <row r="28" spans="2:17" ht="24" customHeight="1" x14ac:dyDescent="0.2">
      <c r="B28" s="71" t="s">
        <v>77</v>
      </c>
      <c r="C28" s="72"/>
      <c r="D28" s="72"/>
      <c r="E28" s="72"/>
      <c r="F28" s="72"/>
      <c r="G28" s="72"/>
      <c r="H28" s="72"/>
      <c r="I28" s="72"/>
      <c r="J28" s="73"/>
      <c r="K28" s="74"/>
      <c r="L28" s="73"/>
      <c r="M28" s="75"/>
      <c r="N28" s="59"/>
    </row>
    <row r="29" spans="2:17" s="70" customFormat="1" ht="24" customHeight="1" x14ac:dyDescent="0.2">
      <c r="B29" s="65" t="s">
        <v>13</v>
      </c>
      <c r="C29" s="66"/>
      <c r="D29" s="67"/>
      <c r="E29" s="68"/>
      <c r="F29" s="67"/>
      <c r="G29" s="67"/>
      <c r="H29" s="67"/>
      <c r="I29" s="67"/>
      <c r="J29" s="69"/>
      <c r="K29" s="69"/>
      <c r="L29" s="69"/>
      <c r="M29" s="67"/>
      <c r="N29" s="59"/>
    </row>
    <row r="30" spans="2:17" ht="24" customHeight="1" x14ac:dyDescent="0.2">
      <c r="B30" s="71" t="s">
        <v>78</v>
      </c>
      <c r="C30" s="72"/>
      <c r="D30" s="72"/>
      <c r="E30" s="72"/>
      <c r="F30" s="72"/>
      <c r="G30" s="72"/>
      <c r="H30" s="72"/>
      <c r="I30" s="72"/>
      <c r="J30" s="73"/>
      <c r="K30" s="74"/>
      <c r="L30" s="73"/>
      <c r="M30" s="75"/>
      <c r="N30" s="59"/>
    </row>
    <row r="31" spans="2:17" ht="24" customHeight="1" x14ac:dyDescent="0.2">
      <c r="B31" s="76"/>
      <c r="C31" s="77"/>
      <c r="D31" s="77"/>
      <c r="E31" s="47"/>
      <c r="F31" s="78"/>
      <c r="G31" s="77"/>
      <c r="H31" s="47"/>
      <c r="I31" s="77"/>
      <c r="J31" s="79"/>
      <c r="K31" s="77"/>
      <c r="L31" s="79"/>
      <c r="M31" s="77"/>
      <c r="N31" s="59"/>
    </row>
    <row r="32" spans="2:17" s="70" customFormat="1" ht="24" customHeight="1" x14ac:dyDescent="0.2">
      <c r="B32" s="65" t="s">
        <v>13</v>
      </c>
      <c r="C32" s="66"/>
      <c r="D32" s="67"/>
      <c r="E32" s="68"/>
      <c r="F32" s="67"/>
      <c r="G32" s="67"/>
      <c r="H32" s="67"/>
      <c r="I32" s="67"/>
      <c r="J32" s="69"/>
      <c r="K32" s="67"/>
      <c r="L32" s="69"/>
      <c r="M32" s="67"/>
      <c r="N32" s="59"/>
    </row>
    <row r="33" spans="2:14" s="70" customFormat="1" ht="24" customHeight="1" x14ac:dyDescent="0.2">
      <c r="B33" s="71" t="s">
        <v>79</v>
      </c>
      <c r="C33" s="72"/>
      <c r="D33" s="72"/>
      <c r="E33" s="72"/>
      <c r="F33" s="72"/>
      <c r="G33" s="72"/>
      <c r="H33" s="72"/>
      <c r="I33" s="72"/>
      <c r="J33" s="73"/>
      <c r="K33" s="74"/>
      <c r="L33" s="73"/>
      <c r="M33" s="75"/>
      <c r="N33" s="59"/>
    </row>
    <row r="34" spans="2:14" s="70" customFormat="1" ht="24" customHeight="1" x14ac:dyDescent="0.2">
      <c r="B34" s="76"/>
      <c r="C34" s="77"/>
      <c r="D34" s="77"/>
      <c r="E34" s="47"/>
      <c r="F34" s="78"/>
      <c r="G34" s="77"/>
      <c r="H34" s="47"/>
      <c r="I34" s="77"/>
      <c r="J34" s="79"/>
      <c r="K34" s="77"/>
      <c r="L34" s="79"/>
      <c r="M34" s="77"/>
      <c r="N34" s="59"/>
    </row>
    <row r="35" spans="2:14" s="70" customFormat="1" ht="24" customHeight="1" x14ac:dyDescent="0.2">
      <c r="B35" s="65" t="s">
        <v>13</v>
      </c>
      <c r="C35" s="66"/>
      <c r="D35" s="67"/>
      <c r="E35" s="68"/>
      <c r="F35" s="67"/>
      <c r="G35" s="67"/>
      <c r="H35" s="67"/>
      <c r="I35" s="67"/>
      <c r="J35" s="69"/>
      <c r="K35" s="67"/>
      <c r="L35" s="69"/>
      <c r="M35" s="67"/>
      <c r="N35" s="59"/>
    </row>
    <row r="36" spans="2:14" ht="24" customHeight="1" x14ac:dyDescent="0.2">
      <c r="B36" s="71" t="s">
        <v>45</v>
      </c>
      <c r="C36" s="72"/>
      <c r="D36" s="72"/>
      <c r="E36" s="72"/>
      <c r="F36" s="72"/>
      <c r="G36" s="72"/>
      <c r="H36" s="72"/>
      <c r="I36" s="72"/>
      <c r="J36" s="73"/>
      <c r="K36" s="74"/>
      <c r="L36" s="73"/>
      <c r="M36" s="75"/>
      <c r="N36" s="59"/>
    </row>
    <row r="37" spans="2:14" ht="24" customHeight="1" x14ac:dyDescent="0.2">
      <c r="B37" s="76"/>
      <c r="C37" s="77"/>
      <c r="D37" s="77"/>
      <c r="E37" s="47"/>
      <c r="F37" s="78"/>
      <c r="G37" s="77"/>
      <c r="H37" s="47"/>
      <c r="I37" s="77"/>
      <c r="J37" s="79"/>
      <c r="K37" s="77"/>
      <c r="L37" s="79"/>
      <c r="M37" s="77"/>
      <c r="N37" s="59"/>
    </row>
    <row r="38" spans="2:14" s="70" customFormat="1" ht="24" customHeight="1" x14ac:dyDescent="0.2">
      <c r="B38" s="65" t="s">
        <v>13</v>
      </c>
      <c r="C38" s="66"/>
      <c r="D38" s="67"/>
      <c r="E38" s="68"/>
      <c r="F38" s="67"/>
      <c r="G38" s="67"/>
      <c r="H38" s="67"/>
      <c r="I38" s="67"/>
      <c r="J38" s="69"/>
      <c r="K38" s="67"/>
      <c r="L38" s="69"/>
      <c r="M38" s="67"/>
      <c r="N38" s="80"/>
    </row>
    <row r="39" spans="2:14" x14ac:dyDescent="0.2">
      <c r="B39" s="44"/>
      <c r="C39" s="44"/>
      <c r="N39" s="59"/>
    </row>
    <row r="40" spans="2:14" x14ac:dyDescent="0.2">
      <c r="B40" s="39" t="s">
        <v>80</v>
      </c>
      <c r="N40" s="59"/>
    </row>
    <row r="41" spans="2:14" x14ac:dyDescent="0.2">
      <c r="B41" s="39" t="s">
        <v>81</v>
      </c>
      <c r="N41" s="59"/>
    </row>
    <row r="42" spans="2:14" x14ac:dyDescent="0.2">
      <c r="B42" s="81"/>
      <c r="C42" s="81"/>
      <c r="N42" s="59"/>
    </row>
    <row r="43" spans="2:14" x14ac:dyDescent="0.2">
      <c r="B43" s="81"/>
      <c r="C43" s="81"/>
      <c r="J43" s="135" t="s">
        <v>33</v>
      </c>
      <c r="K43" s="135"/>
      <c r="L43" s="135"/>
      <c r="M43" s="135"/>
      <c r="N43" s="59"/>
    </row>
    <row r="44" spans="2:14" x14ac:dyDescent="0.2">
      <c r="J44" s="135" t="s">
        <v>19</v>
      </c>
      <c r="K44" s="135"/>
      <c r="L44" s="135"/>
      <c r="M44" s="135"/>
    </row>
    <row r="45" spans="2:14" x14ac:dyDescent="0.2">
      <c r="J45" s="135" t="s">
        <v>20</v>
      </c>
      <c r="K45" s="135"/>
      <c r="L45" s="135"/>
      <c r="M45" s="135"/>
    </row>
    <row r="46" spans="2:14" x14ac:dyDescent="0.2">
      <c r="J46" s="135" t="s">
        <v>21</v>
      </c>
      <c r="K46" s="135"/>
      <c r="L46" s="135"/>
      <c r="M46" s="135"/>
    </row>
    <row r="51" spans="8:9" x14ac:dyDescent="0.2">
      <c r="H51" s="102"/>
      <c r="I51" s="102"/>
    </row>
    <row r="52" spans="8:9" x14ac:dyDescent="0.2">
      <c r="H52" s="102"/>
      <c r="I52" s="102"/>
    </row>
    <row r="53" spans="8:9" x14ac:dyDescent="0.2">
      <c r="H53" s="102"/>
      <c r="I53" s="102"/>
    </row>
    <row r="54" spans="8:9" x14ac:dyDescent="0.2">
      <c r="H54" s="102"/>
      <c r="I54" s="102"/>
    </row>
    <row r="55" spans="8:9" x14ac:dyDescent="0.2">
      <c r="H55" s="102"/>
      <c r="I55" s="102"/>
    </row>
    <row r="56" spans="8:9" x14ac:dyDescent="0.2">
      <c r="H56" s="102"/>
      <c r="I56" s="102"/>
    </row>
    <row r="57" spans="8:9" x14ac:dyDescent="0.2">
      <c r="H57" s="102"/>
      <c r="I57" s="102"/>
    </row>
    <row r="58" spans="8:9" x14ac:dyDescent="0.2">
      <c r="H58" s="102"/>
      <c r="I58" s="102"/>
    </row>
    <row r="59" spans="8:9" x14ac:dyDescent="0.2">
      <c r="H59" s="102"/>
      <c r="I59" s="102"/>
    </row>
    <row r="60" spans="8:9" x14ac:dyDescent="0.2">
      <c r="H60" s="102"/>
      <c r="I60" s="102"/>
    </row>
    <row r="61" spans="8:9" x14ac:dyDescent="0.2">
      <c r="H61" s="102"/>
      <c r="I61" s="102"/>
    </row>
    <row r="62" spans="8:9" x14ac:dyDescent="0.2">
      <c r="H62" s="102"/>
      <c r="I62" s="102"/>
    </row>
    <row r="63" spans="8:9" x14ac:dyDescent="0.2">
      <c r="H63" s="102"/>
      <c r="I63" s="102"/>
    </row>
    <row r="64" spans="8:9" x14ac:dyDescent="0.2">
      <c r="H64" s="102"/>
      <c r="I64" s="102"/>
    </row>
    <row r="65" spans="8:9" x14ac:dyDescent="0.2">
      <c r="H65" s="102"/>
      <c r="I65" s="102"/>
    </row>
    <row r="66" spans="8:9" x14ac:dyDescent="0.2">
      <c r="H66" s="102"/>
      <c r="I66" s="102"/>
    </row>
    <row r="67" spans="8:9" x14ac:dyDescent="0.2">
      <c r="H67" s="102"/>
      <c r="I67" s="102"/>
    </row>
    <row r="68" spans="8:9" x14ac:dyDescent="0.2">
      <c r="H68" s="102"/>
      <c r="I68" s="102"/>
    </row>
    <row r="69" spans="8:9" x14ac:dyDescent="0.2">
      <c r="H69" s="102"/>
      <c r="I69" s="102"/>
    </row>
    <row r="70" spans="8:9" x14ac:dyDescent="0.2">
      <c r="I70" s="102"/>
    </row>
    <row r="71" spans="8:9" x14ac:dyDescent="0.2">
      <c r="I71" s="102"/>
    </row>
    <row r="72" spans="8:9" x14ac:dyDescent="0.2">
      <c r="I72" s="102"/>
    </row>
    <row r="73" spans="8:9" x14ac:dyDescent="0.2">
      <c r="H73" s="102"/>
      <c r="I73" s="102"/>
    </row>
    <row r="74" spans="8:9" x14ac:dyDescent="0.2">
      <c r="H74" s="102"/>
      <c r="I74" s="102"/>
    </row>
    <row r="75" spans="8:9" x14ac:dyDescent="0.2">
      <c r="H75" s="102"/>
      <c r="I75" s="102"/>
    </row>
    <row r="76" spans="8:9" x14ac:dyDescent="0.2">
      <c r="H76" s="102"/>
      <c r="I76" s="102"/>
    </row>
    <row r="77" spans="8:9" x14ac:dyDescent="0.2">
      <c r="H77" s="102"/>
      <c r="I77" s="102"/>
    </row>
    <row r="78" spans="8:9" x14ac:dyDescent="0.2">
      <c r="I78" s="102"/>
    </row>
    <row r="79" spans="8:9" x14ac:dyDescent="0.2">
      <c r="I79" s="102"/>
    </row>
    <row r="80" spans="8:9" x14ac:dyDescent="0.2">
      <c r="I80" s="102"/>
    </row>
    <row r="81" spans="9:9" x14ac:dyDescent="0.2">
      <c r="I81" s="102"/>
    </row>
    <row r="82" spans="9:9" x14ac:dyDescent="0.2">
      <c r="I82" s="102"/>
    </row>
    <row r="83" spans="9:9" x14ac:dyDescent="0.2">
      <c r="I83" s="102"/>
    </row>
    <row r="84" spans="9:9" x14ac:dyDescent="0.2">
      <c r="I84" s="102"/>
    </row>
    <row r="91" spans="9:9" x14ac:dyDescent="0.2">
      <c r="I91" s="102"/>
    </row>
    <row r="100" spans="8:8" x14ac:dyDescent="0.2">
      <c r="H100" s="102"/>
    </row>
    <row r="101" spans="8:8" x14ac:dyDescent="0.2">
      <c r="H101" s="102"/>
    </row>
    <row r="102" spans="8:8" x14ac:dyDescent="0.2">
      <c r="H102" s="102"/>
    </row>
    <row r="103" spans="8:8" x14ac:dyDescent="0.2">
      <c r="H103" s="102"/>
    </row>
    <row r="104" spans="8:8" x14ac:dyDescent="0.2">
      <c r="H104" s="102"/>
    </row>
    <row r="105" spans="8:8" x14ac:dyDescent="0.2">
      <c r="H105" s="102"/>
    </row>
    <row r="106" spans="8:8" x14ac:dyDescent="0.2">
      <c r="H106" s="102"/>
    </row>
    <row r="107" spans="8:8" x14ac:dyDescent="0.2">
      <c r="H107" s="102"/>
    </row>
    <row r="108" spans="8:8" x14ac:dyDescent="0.2">
      <c r="H108" s="102"/>
    </row>
    <row r="109" spans="8:8" x14ac:dyDescent="0.2">
      <c r="H109" s="102"/>
    </row>
    <row r="110" spans="8:8" x14ac:dyDescent="0.2">
      <c r="H110" s="102"/>
    </row>
    <row r="111" spans="8:8" x14ac:dyDescent="0.2">
      <c r="H111" s="102"/>
    </row>
    <row r="112" spans="8:8" x14ac:dyDescent="0.2">
      <c r="H112" s="102"/>
    </row>
    <row r="113" spans="8:8" x14ac:dyDescent="0.2">
      <c r="H113" s="102"/>
    </row>
    <row r="114" spans="8:8" x14ac:dyDescent="0.2">
      <c r="H114" s="102"/>
    </row>
    <row r="115" spans="8:8" x14ac:dyDescent="0.2">
      <c r="H115" s="102"/>
    </row>
    <row r="116" spans="8:8" x14ac:dyDescent="0.2">
      <c r="H116" s="102"/>
    </row>
    <row r="117" spans="8:8" x14ac:dyDescent="0.2">
      <c r="H117" s="102"/>
    </row>
    <row r="118" spans="8:8" x14ac:dyDescent="0.2">
      <c r="H118" s="102"/>
    </row>
    <row r="119" spans="8:8" x14ac:dyDescent="0.2">
      <c r="H119" s="102"/>
    </row>
    <row r="120" spans="8:8" x14ac:dyDescent="0.2">
      <c r="H120" s="102"/>
    </row>
    <row r="121" spans="8:8" x14ac:dyDescent="0.2">
      <c r="H121" s="102"/>
    </row>
    <row r="122" spans="8:8" x14ac:dyDescent="0.2">
      <c r="H122" s="102"/>
    </row>
    <row r="123" spans="8:8" x14ac:dyDescent="0.2">
      <c r="H123" s="102"/>
    </row>
    <row r="124" spans="8:8" x14ac:dyDescent="0.2">
      <c r="H124" s="102"/>
    </row>
    <row r="125" spans="8:8" x14ac:dyDescent="0.2">
      <c r="H125" s="102"/>
    </row>
    <row r="126" spans="8:8" x14ac:dyDescent="0.2">
      <c r="H126" s="102"/>
    </row>
    <row r="127" spans="8:8" x14ac:dyDescent="0.2">
      <c r="H127" s="102"/>
    </row>
  </sheetData>
  <sheetCalcPr fullCalcOnLoad="1"/>
  <autoFilter ref="A16:O30"/>
  <mergeCells count="20">
    <mergeCell ref="J43:M43"/>
    <mergeCell ref="J44:M44"/>
    <mergeCell ref="J45:M45"/>
    <mergeCell ref="J46:M46"/>
    <mergeCell ref="B12:M12"/>
    <mergeCell ref="B13:B15"/>
    <mergeCell ref="C13:F14"/>
    <mergeCell ref="G13:G15"/>
    <mergeCell ref="H13:H15"/>
    <mergeCell ref="I13:I15"/>
    <mergeCell ref="J13:J15"/>
    <mergeCell ref="K13:K15"/>
    <mergeCell ref="L13:L15"/>
    <mergeCell ref="M13:M15"/>
    <mergeCell ref="B4:M4"/>
    <mergeCell ref="B5:M5"/>
    <mergeCell ref="B6:M6"/>
    <mergeCell ref="B7:M7"/>
    <mergeCell ref="B9:M9"/>
    <mergeCell ref="B10:M10"/>
  </mergeCells>
  <dataValidations count="1">
    <dataValidation type="list" allowBlank="1" showInputMessage="1" showErrorMessage="1" sqref="O17">
      <formula1>"1,2,3,4,5,6,7,8,9,10,11,12"</formula1>
    </dataValidation>
  </dataValidations>
  <printOptions horizontalCentered="1"/>
  <pageMargins left="0" right="0" top="0" bottom="0" header="0.5" footer="0"/>
  <pageSetup scale="80" orientation="landscape" horizontalDpi="200" verticalDpi="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3:N50"/>
  <sheetViews>
    <sheetView topLeftCell="A13" workbookViewId="0">
      <pane ySplit="4" topLeftCell="A17" activePane="bottomLeft" state="frozen"/>
      <selection activeCell="F24" sqref="F24"/>
      <selection pane="bottomLeft" activeCell="C36" sqref="C36"/>
    </sheetView>
  </sheetViews>
  <sheetFormatPr defaultRowHeight="12.75" x14ac:dyDescent="0.2"/>
  <cols>
    <col min="1" max="1" width="2.140625" style="1" customWidth="1"/>
    <col min="2" max="2" width="5.5703125" style="6" customWidth="1"/>
    <col min="3" max="3" width="13.85546875" style="6" customWidth="1"/>
    <col min="4" max="4" width="8.28515625" style="6" customWidth="1"/>
    <col min="5" max="5" width="10.140625" style="6" customWidth="1"/>
    <col min="6" max="6" width="12.28515625" style="6" customWidth="1"/>
    <col min="7" max="7" width="36.42578125" style="6" customWidth="1"/>
    <col min="8" max="8" width="15.7109375" style="6" customWidth="1"/>
    <col min="9" max="9" width="19.7109375" style="6" customWidth="1"/>
    <col min="10" max="10" width="13.7109375" style="1" customWidth="1"/>
    <col min="11" max="11" width="12.28515625" style="1" customWidth="1"/>
    <col min="12" max="12" width="13.140625" style="6" customWidth="1"/>
    <col min="13" max="16384" width="9.140625" style="1"/>
  </cols>
  <sheetData>
    <row r="3" spans="1:14" ht="15" x14ac:dyDescent="0.25">
      <c r="B3" s="13"/>
      <c r="C3" s="13"/>
    </row>
    <row r="4" spans="1:14" ht="15" x14ac:dyDescent="0.25">
      <c r="B4" s="143" t="s">
        <v>22</v>
      </c>
      <c r="C4" s="143"/>
      <c r="D4" s="143"/>
      <c r="E4" s="143"/>
      <c r="F4" s="143"/>
      <c r="G4" s="143"/>
      <c r="H4" s="143"/>
      <c r="I4" s="143"/>
      <c r="J4" s="143"/>
      <c r="K4" s="143"/>
      <c r="L4" s="143"/>
    </row>
    <row r="5" spans="1:14" ht="15" hidden="1" x14ac:dyDescent="0.25">
      <c r="A5" s="1" t="s">
        <v>36</v>
      </c>
      <c r="B5" s="143"/>
      <c r="C5" s="143"/>
      <c r="D5" s="143"/>
      <c r="E5" s="143"/>
      <c r="F5" s="143"/>
      <c r="G5" s="143"/>
      <c r="H5" s="143"/>
      <c r="I5" s="143"/>
      <c r="J5" s="143"/>
      <c r="K5" s="143"/>
      <c r="L5" s="143"/>
    </row>
    <row r="6" spans="1:14" x14ac:dyDescent="0.2">
      <c r="B6" s="144" t="s">
        <v>0</v>
      </c>
      <c r="C6" s="144"/>
      <c r="D6" s="144"/>
      <c r="E6" s="144"/>
      <c r="F6" s="144"/>
      <c r="G6" s="144"/>
      <c r="H6" s="144"/>
      <c r="I6" s="144"/>
      <c r="J6" s="144"/>
      <c r="K6" s="144"/>
      <c r="L6" s="144"/>
    </row>
    <row r="7" spans="1:14" x14ac:dyDescent="0.2">
      <c r="B7" s="144" t="s">
        <v>51</v>
      </c>
      <c r="C7" s="144"/>
      <c r="D7" s="144"/>
      <c r="E7" s="144"/>
      <c r="F7" s="144"/>
      <c r="G7" s="144"/>
      <c r="H7" s="144"/>
      <c r="I7" s="144"/>
      <c r="J7" s="144"/>
      <c r="K7" s="144"/>
      <c r="L7" s="144"/>
    </row>
    <row r="8" spans="1:14" x14ac:dyDescent="0.2">
      <c r="B8" s="14"/>
      <c r="C8" s="14"/>
    </row>
    <row r="9" spans="1:14" x14ac:dyDescent="0.2">
      <c r="B9" s="145" t="s">
        <v>1</v>
      </c>
      <c r="C9" s="145"/>
      <c r="D9" s="145"/>
      <c r="E9" s="145"/>
      <c r="F9" s="145"/>
      <c r="G9" s="145"/>
      <c r="H9" s="145"/>
      <c r="I9" s="145"/>
      <c r="J9" s="145"/>
      <c r="K9" s="145"/>
      <c r="L9" s="145"/>
    </row>
    <row r="10" spans="1:14" x14ac:dyDescent="0.2">
      <c r="B10" s="145" t="s">
        <v>2</v>
      </c>
      <c r="C10" s="145"/>
      <c r="D10" s="145"/>
      <c r="E10" s="145"/>
      <c r="F10" s="145"/>
      <c r="G10" s="145"/>
      <c r="H10" s="145"/>
      <c r="I10" s="145"/>
      <c r="J10" s="145"/>
      <c r="K10" s="145"/>
      <c r="L10" s="145"/>
    </row>
    <row r="11" spans="1:14" x14ac:dyDescent="0.2">
      <c r="B11" s="15"/>
      <c r="C11" s="15"/>
    </row>
    <row r="12" spans="1:14" x14ac:dyDescent="0.2">
      <c r="B12" s="146" t="s">
        <v>3</v>
      </c>
      <c r="C12" s="146"/>
      <c r="D12" s="146"/>
      <c r="E12" s="146"/>
      <c r="F12" s="146"/>
      <c r="G12" s="146"/>
      <c r="H12" s="146"/>
      <c r="I12" s="146"/>
      <c r="J12" s="146"/>
      <c r="K12" s="146"/>
      <c r="L12" s="146"/>
    </row>
    <row r="13" spans="1:14" ht="12.75" customHeight="1" x14ac:dyDescent="0.2">
      <c r="B13" s="147" t="s">
        <v>4</v>
      </c>
      <c r="C13" s="148"/>
      <c r="D13" s="148"/>
      <c r="E13" s="148"/>
      <c r="F13" s="149"/>
      <c r="G13" s="147" t="s">
        <v>5</v>
      </c>
      <c r="H13" s="147" t="s">
        <v>34</v>
      </c>
      <c r="I13" s="147" t="s">
        <v>6</v>
      </c>
      <c r="J13" s="147" t="s">
        <v>35</v>
      </c>
      <c r="K13" s="147" t="s">
        <v>7</v>
      </c>
      <c r="L13" s="147" t="s">
        <v>8</v>
      </c>
    </row>
    <row r="14" spans="1:14" ht="4.5" customHeight="1" thickBot="1" x14ac:dyDescent="0.25">
      <c r="B14" s="147"/>
      <c r="C14" s="150"/>
      <c r="D14" s="150"/>
      <c r="E14" s="150"/>
      <c r="F14" s="151"/>
      <c r="G14" s="147"/>
      <c r="H14" s="147"/>
      <c r="I14" s="147"/>
      <c r="J14" s="147"/>
      <c r="K14" s="147"/>
      <c r="L14" s="147"/>
    </row>
    <row r="15" spans="1:14" ht="35.25" customHeight="1" thickBot="1" x14ac:dyDescent="0.25">
      <c r="B15" s="147"/>
      <c r="C15" s="2" t="s">
        <v>48</v>
      </c>
      <c r="D15" s="2" t="s">
        <v>9</v>
      </c>
      <c r="E15" s="2" t="s">
        <v>10</v>
      </c>
      <c r="F15" s="2" t="s">
        <v>11</v>
      </c>
      <c r="G15" s="147"/>
      <c r="H15" s="147"/>
      <c r="I15" s="147"/>
      <c r="J15" s="147"/>
      <c r="K15" s="147"/>
      <c r="L15" s="147"/>
      <c r="N15" s="109">
        <v>9</v>
      </c>
    </row>
    <row r="16" spans="1:14" x14ac:dyDescent="0.2">
      <c r="B16" s="7" t="s">
        <v>23</v>
      </c>
      <c r="C16" s="7" t="s">
        <v>24</v>
      </c>
      <c r="D16" s="7" t="s">
        <v>25</v>
      </c>
      <c r="E16" s="7" t="s">
        <v>26</v>
      </c>
      <c r="F16" s="7" t="s">
        <v>27</v>
      </c>
      <c r="G16" s="8" t="s">
        <v>28</v>
      </c>
      <c r="H16" s="8" t="s">
        <v>29</v>
      </c>
      <c r="I16" s="3" t="s">
        <v>30</v>
      </c>
      <c r="J16" s="3" t="s">
        <v>31</v>
      </c>
      <c r="K16" s="7" t="s">
        <v>32</v>
      </c>
      <c r="L16" s="7" t="s">
        <v>49</v>
      </c>
    </row>
    <row r="17" spans="2:12" ht="16.5" hidden="1" customHeight="1" x14ac:dyDescent="0.2">
      <c r="B17" s="154" t="s">
        <v>52</v>
      </c>
      <c r="C17" s="155"/>
      <c r="D17" s="155"/>
      <c r="E17" s="155"/>
      <c r="F17" s="155"/>
      <c r="G17" s="155"/>
      <c r="H17" s="155"/>
      <c r="I17" s="155"/>
      <c r="J17" s="12"/>
      <c r="K17" s="12"/>
      <c r="L17" s="11"/>
    </row>
    <row r="18" spans="2:12" ht="16.5" hidden="1" customHeight="1" x14ac:dyDescent="0.2">
      <c r="B18" s="4"/>
      <c r="C18" s="4"/>
      <c r="D18" s="4"/>
      <c r="E18" s="4"/>
      <c r="F18" s="26"/>
      <c r="G18" s="4"/>
      <c r="H18" s="9"/>
      <c r="I18" s="4"/>
      <c r="J18" s="5"/>
      <c r="K18" s="5"/>
      <c r="L18" s="4"/>
    </row>
    <row r="19" spans="2:12" s="25" customFormat="1" ht="16.5" hidden="1" customHeight="1" x14ac:dyDescent="0.2">
      <c r="B19" s="23" t="s">
        <v>13</v>
      </c>
      <c r="C19" s="23"/>
      <c r="D19" s="23"/>
      <c r="E19" s="23"/>
      <c r="F19" s="23"/>
      <c r="G19" s="23"/>
      <c r="H19" s="23"/>
      <c r="I19" s="23"/>
      <c r="J19" s="24"/>
      <c r="K19" s="24"/>
      <c r="L19" s="23"/>
    </row>
    <row r="20" spans="2:12" ht="16.5" hidden="1" customHeight="1" x14ac:dyDescent="0.2">
      <c r="B20" s="154" t="s">
        <v>14</v>
      </c>
      <c r="C20" s="155"/>
      <c r="D20" s="155"/>
      <c r="E20" s="155"/>
      <c r="F20" s="155"/>
      <c r="G20" s="155"/>
      <c r="H20" s="155"/>
      <c r="I20" s="155"/>
      <c r="J20" s="12"/>
      <c r="K20" s="12"/>
      <c r="L20" s="10"/>
    </row>
    <row r="21" spans="2:12" ht="16.5" hidden="1" customHeight="1" x14ac:dyDescent="0.2">
      <c r="B21" s="9"/>
      <c r="C21" s="32"/>
      <c r="D21" s="32"/>
      <c r="E21" s="37"/>
      <c r="F21" s="34"/>
      <c r="G21" s="36"/>
      <c r="H21" s="36"/>
      <c r="I21" s="36"/>
      <c r="J21" s="35"/>
      <c r="K21" s="35"/>
      <c r="L21" s="33"/>
    </row>
    <row r="22" spans="2:12" s="25" customFormat="1" ht="16.5" hidden="1" customHeight="1" x14ac:dyDescent="0.2">
      <c r="B22" s="23" t="s">
        <v>13</v>
      </c>
      <c r="C22" s="23"/>
      <c r="D22" s="23"/>
      <c r="E22" s="23"/>
      <c r="F22" s="23"/>
      <c r="G22" s="23"/>
      <c r="H22" s="23"/>
      <c r="I22" s="23"/>
      <c r="J22" s="24"/>
      <c r="K22" s="24"/>
      <c r="L22" s="23"/>
    </row>
    <row r="23" spans="2:12" ht="16.5" hidden="1" customHeight="1" x14ac:dyDescent="0.2">
      <c r="B23" s="154" t="s">
        <v>15</v>
      </c>
      <c r="C23" s="155"/>
      <c r="D23" s="155"/>
      <c r="E23" s="155"/>
      <c r="F23" s="155"/>
      <c r="G23" s="155"/>
      <c r="H23" s="155"/>
      <c r="I23" s="155"/>
      <c r="J23" s="12"/>
      <c r="K23" s="12"/>
      <c r="L23" s="10"/>
    </row>
    <row r="24" spans="2:12" ht="16.5" hidden="1" customHeight="1" x14ac:dyDescent="0.2">
      <c r="B24" s="4"/>
      <c r="C24" s="4"/>
      <c r="D24" s="4"/>
      <c r="E24" s="4"/>
      <c r="F24" s="26"/>
      <c r="G24" s="4"/>
      <c r="H24" s="9"/>
      <c r="I24" s="4"/>
      <c r="J24" s="5"/>
      <c r="K24" s="5"/>
      <c r="L24" s="4"/>
    </row>
    <row r="25" spans="2:12" s="25" customFormat="1" ht="16.5" hidden="1" customHeight="1" x14ac:dyDescent="0.2">
      <c r="B25" s="23" t="s">
        <v>13</v>
      </c>
      <c r="C25" s="23"/>
      <c r="D25" s="23"/>
      <c r="E25" s="23"/>
      <c r="F25" s="23"/>
      <c r="G25" s="23"/>
      <c r="H25" s="23"/>
      <c r="I25" s="23"/>
      <c r="J25" s="24"/>
      <c r="K25" s="24"/>
      <c r="L25" s="23"/>
    </row>
    <row r="26" spans="2:12" s="25" customFormat="1" ht="16.5" customHeight="1" x14ac:dyDescent="0.2">
      <c r="B26" s="156" t="s">
        <v>16</v>
      </c>
      <c r="C26" s="156"/>
      <c r="D26" s="156"/>
      <c r="E26" s="156"/>
      <c r="F26" s="156"/>
      <c r="G26" s="156"/>
      <c r="H26" s="156"/>
      <c r="I26" s="156"/>
      <c r="J26" s="5"/>
      <c r="K26" s="5"/>
      <c r="L26" s="131"/>
    </row>
    <row r="27" spans="2:12" ht="18.75" customHeight="1" x14ac:dyDescent="0.2">
      <c r="B27" s="127">
        <f t="shared" ref="B27" ca="1" si="0">IF(G27&lt;&gt;"",ROW()-26,"")</f>
        <v>1</v>
      </c>
      <c r="C27" s="128" t="str">
        <f ca="1">IF(ROWS($1:1)&gt;COUNT(Dong),"",OFFSET('TH - BR'!C$1,SMALL(Dong,ROWS($1:1)),))</f>
        <v>01GTKT3/001</v>
      </c>
      <c r="D27" s="128" t="str">
        <f ca="1">IF(ROWS($1:1)&gt;COUNT(Dong),"",OFFSET('TH - BR'!D$1,SMALL(Dong,ROWS($1:1)),))</f>
        <v>KN/12P</v>
      </c>
      <c r="E27" s="128" t="str">
        <f ca="1">IF(ROWS($1:1)&gt;COUNT(Dong),"",OFFSET('TH - BR'!E$1,SMALL(Dong,ROWS($1:1)),))</f>
        <v>0000001</v>
      </c>
      <c r="F27" s="128">
        <f ca="1">IF(ROWS($1:1)&gt;COUNT(Dong),"",OFFSET('TH - BR'!F$1,SMALL(Dong,ROWS($1:1)),))</f>
        <v>41167</v>
      </c>
      <c r="G27" s="128" t="str">
        <f ca="1">IF(ROWS($1:1)&gt;COUNT(Dong),"",OFFSET('TH - BR'!G$1,SMALL(Dong,ROWS($1:1)),))</f>
        <v>Cty TNHH SX Vạn Phú</v>
      </c>
      <c r="H27" s="129">
        <f ca="1">IF(ROWS($1:1)&gt;COUNT(Dong),"",OFFSET('TH - BR'!H$1,SMALL(Dong,ROWS($1:1)),))</f>
        <v>0</v>
      </c>
      <c r="I27" s="128" t="str">
        <f ca="1">IF(ROWS($1:1)&gt;COUNT(Dong),"",OFFSET('TH - BR'!I$1,SMALL(Dong,ROWS($1:1)),))</f>
        <v>THUNG CARTON</v>
      </c>
      <c r="J27" s="130">
        <f ca="1">IF(ROWS($1:1)&gt;COUNT(Dong),"",OFFSET('TH - BR'!J$1,SMALL(Dong,ROWS($1:1)),))</f>
        <v>18666000</v>
      </c>
      <c r="K27" s="130">
        <f ca="1">IF(ROWS($1:1)&gt;COUNT(Dong),"",OFFSET('TH - BR'!K$1,SMALL(Dong,ROWS($1:1)),))</f>
        <v>1866600</v>
      </c>
      <c r="L27" s="128"/>
    </row>
    <row r="28" spans="2:12" ht="18.75" customHeight="1" x14ac:dyDescent="0.2">
      <c r="B28" s="127">
        <f t="shared" ref="B28:B38" ca="1" si="1">IF(G28&lt;&gt;"",ROW()-26,"")</f>
        <v>2</v>
      </c>
      <c r="C28" s="128" t="str">
        <f ca="1">IF(ROWS($1:2)&gt;COUNT(Dong),"",OFFSET('TH - BR'!C$1,SMALL(Dong,ROWS($1:2)),))</f>
        <v>01GTKT3/001</v>
      </c>
      <c r="D28" s="128" t="str">
        <f ca="1">IF(ROWS($1:2)&gt;COUNT(Dong),"",OFFSET('TH - BR'!D$1,SMALL(Dong,ROWS($1:2)),))</f>
        <v>KN/12P</v>
      </c>
      <c r="E28" s="128" t="str">
        <f ca="1">IF(ROWS($1:2)&gt;COUNT(Dong),"",OFFSET('TH - BR'!E$1,SMALL(Dong,ROWS($1:2)),))</f>
        <v>0000003</v>
      </c>
      <c r="F28" s="128">
        <f ca="1">IF(ROWS($1:2)&gt;COUNT(Dong),"",OFFSET('TH - BR'!F$1,SMALL(Dong,ROWS($1:2)),))</f>
        <v>41167</v>
      </c>
      <c r="G28" s="128" t="str">
        <f ca="1">IF(ROWS($1:2)&gt;COUNT(Dong),"",OFFSET('TH - BR'!G$1,SMALL(Dong,ROWS($1:2)),))</f>
        <v>Cty TNHH Phan Hoàng Phát</v>
      </c>
      <c r="H28" s="129">
        <f ca="1">IF(ROWS($1:2)&gt;COUNT(Dong),"",OFFSET('TH - BR'!H$1,SMALL(Dong,ROWS($1:2)),))</f>
        <v>0</v>
      </c>
      <c r="I28" s="128" t="str">
        <f ca="1">IF(ROWS($1:2)&gt;COUNT(Dong),"",OFFSET('TH - BR'!I$1,SMALL(Dong,ROWS($1:2)),))</f>
        <v>THUNG CARTON</v>
      </c>
      <c r="J28" s="130">
        <f ca="1">IF(ROWS($1:2)&gt;COUNT(Dong),"",OFFSET('TH - BR'!J$1,SMALL(Dong,ROWS($1:2)),))</f>
        <v>7294920</v>
      </c>
      <c r="K28" s="130">
        <f ca="1">IF(ROWS($1:2)&gt;COUNT(Dong),"",OFFSET('TH - BR'!K$1,SMALL(Dong,ROWS($1:2)),))</f>
        <v>729492</v>
      </c>
      <c r="L28" s="128"/>
    </row>
    <row r="29" spans="2:12" ht="18.75" customHeight="1" x14ac:dyDescent="0.2">
      <c r="B29" s="127">
        <f t="shared" ca="1" si="1"/>
        <v>3</v>
      </c>
      <c r="C29" s="128" t="str">
        <f ca="1">IF(ROWS($1:3)&gt;COUNT(Dong),"",OFFSET('TH - BR'!C$1,SMALL(Dong,ROWS($1:3)),))</f>
        <v>01GTKT3/001</v>
      </c>
      <c r="D29" s="128" t="str">
        <f ca="1">IF(ROWS($1:3)&gt;COUNT(Dong),"",OFFSET('TH - BR'!D$1,SMALL(Dong,ROWS($1:3)),))</f>
        <v>KN/12P</v>
      </c>
      <c r="E29" s="128" t="str">
        <f ca="1">IF(ROWS($1:3)&gt;COUNT(Dong),"",OFFSET('TH - BR'!E$1,SMALL(Dong,ROWS($1:3)),))</f>
        <v>0000004</v>
      </c>
      <c r="F29" s="128">
        <f ca="1">IF(ROWS($1:3)&gt;COUNT(Dong),"",OFFSET('TH - BR'!F$1,SMALL(Dong,ROWS($1:3)),))</f>
        <v>41167</v>
      </c>
      <c r="G29" s="128" t="str">
        <f ca="1">IF(ROWS($1:3)&gt;COUNT(Dong),"",OFFSET('TH - BR'!G$1,SMALL(Dong,ROWS($1:3)),))</f>
        <v>Cty TNHH Nhựa Hưng Phú</v>
      </c>
      <c r="H29" s="129">
        <f ca="1">IF(ROWS($1:3)&gt;COUNT(Dong),"",OFFSET('TH - BR'!H$1,SMALL(Dong,ROWS($1:3)),))</f>
        <v>0</v>
      </c>
      <c r="I29" s="128" t="str">
        <f ca="1">IF(ROWS($1:3)&gt;COUNT(Dong),"",OFFSET('TH - BR'!I$1,SMALL(Dong,ROWS($1:3)),))</f>
        <v>THUNG CARTON</v>
      </c>
      <c r="J29" s="130">
        <f ca="1">IF(ROWS($1:3)&gt;COUNT(Dong),"",OFFSET('TH - BR'!J$1,SMALL(Dong,ROWS($1:3)),))</f>
        <v>20665648</v>
      </c>
      <c r="K29" s="130">
        <f ca="1">IF(ROWS($1:3)&gt;COUNT(Dong),"",OFFSET('TH - BR'!K$1,SMALL(Dong,ROWS($1:3)),))</f>
        <v>2066564</v>
      </c>
      <c r="L29" s="128"/>
    </row>
    <row r="30" spans="2:12" ht="18.75" customHeight="1" x14ac:dyDescent="0.2">
      <c r="B30" s="127">
        <f t="shared" ca="1" si="1"/>
        <v>4</v>
      </c>
      <c r="C30" s="128" t="str">
        <f ca="1">IF(ROWS($1:4)&gt;COUNT(Dong),"",OFFSET('TH - BR'!C$1,SMALL(Dong,ROWS($1:4)),))</f>
        <v>01GTKT3/001</v>
      </c>
      <c r="D30" s="128" t="str">
        <f ca="1">IF(ROWS($1:4)&gt;COUNT(Dong),"",OFFSET('TH - BR'!D$1,SMALL(Dong,ROWS($1:4)),))</f>
        <v>KN/12P</v>
      </c>
      <c r="E30" s="128" t="str">
        <f ca="1">IF(ROWS($1:4)&gt;COUNT(Dong),"",OFFSET('TH - BR'!E$1,SMALL(Dong,ROWS($1:4)),))</f>
        <v>0000005</v>
      </c>
      <c r="F30" s="128">
        <f ca="1">IF(ROWS($1:4)&gt;COUNT(Dong),"",OFFSET('TH - BR'!F$1,SMALL(Dong,ROWS($1:4)),))</f>
        <v>41169</v>
      </c>
      <c r="G30" s="128" t="str">
        <f ca="1">IF(ROWS($1:4)&gt;COUNT(Dong),"",OFFSET('TH - BR'!G$1,SMALL(Dong,ROWS($1:4)),))</f>
        <v>Cty TNHH Nhựa Hưng Phú</v>
      </c>
      <c r="H30" s="129">
        <f ca="1">IF(ROWS($1:4)&gt;COUNT(Dong),"",OFFSET('TH - BR'!H$1,SMALL(Dong,ROWS($1:4)),))</f>
        <v>0</v>
      </c>
      <c r="I30" s="128" t="str">
        <f ca="1">IF(ROWS($1:4)&gt;COUNT(Dong),"",OFFSET('TH - BR'!I$1,SMALL(Dong,ROWS($1:4)),))</f>
        <v>THUNG CARTON</v>
      </c>
      <c r="J30" s="130">
        <f ca="1">IF(ROWS($1:4)&gt;COUNT(Dong),"",OFFSET('TH - BR'!J$1,SMALL(Dong,ROWS($1:4)),))</f>
        <v>6180000</v>
      </c>
      <c r="K30" s="130">
        <f ca="1">IF(ROWS($1:4)&gt;COUNT(Dong),"",OFFSET('TH - BR'!K$1,SMALL(Dong,ROWS($1:4)),))</f>
        <v>618000</v>
      </c>
      <c r="L30" s="128"/>
    </row>
    <row r="31" spans="2:12" ht="18.75" customHeight="1" x14ac:dyDescent="0.2">
      <c r="B31" s="127">
        <f t="shared" ca="1" si="1"/>
        <v>5</v>
      </c>
      <c r="C31" s="128" t="str">
        <f ca="1">IF(ROWS($1:5)&gt;COUNT(Dong),"",OFFSET('TH - BR'!C$1,SMALL(Dong,ROWS($1:5)),))</f>
        <v>01GTKT3/001</v>
      </c>
      <c r="D31" s="128" t="str">
        <f ca="1">IF(ROWS($1:5)&gt;COUNT(Dong),"",OFFSET('TH - BR'!D$1,SMALL(Dong,ROWS($1:5)),))</f>
        <v>KN/12P</v>
      </c>
      <c r="E31" s="128" t="str">
        <f ca="1">IF(ROWS($1:5)&gt;COUNT(Dong),"",OFFSET('TH - BR'!E$1,SMALL(Dong,ROWS($1:5)),))</f>
        <v>0000006</v>
      </c>
      <c r="F31" s="128">
        <f ca="1">IF(ROWS($1:5)&gt;COUNT(Dong),"",OFFSET('TH - BR'!F$1,SMALL(Dong,ROWS($1:5)),))</f>
        <v>41178</v>
      </c>
      <c r="G31" s="128" t="str">
        <f ca="1">IF(ROWS($1:5)&gt;COUNT(Dong),"",OFFSET('TH - BR'!G$1,SMALL(Dong,ROWS($1:5)),))</f>
        <v>Cty TNHH Nhựa Hưng Phú</v>
      </c>
      <c r="H31" s="129">
        <f ca="1">IF(ROWS($1:5)&gt;COUNT(Dong),"",OFFSET('TH - BR'!H$1,SMALL(Dong,ROWS($1:5)),))</f>
        <v>0</v>
      </c>
      <c r="I31" s="128" t="str">
        <f ca="1">IF(ROWS($1:5)&gt;COUNT(Dong),"",OFFSET('TH - BR'!I$1,SMALL(Dong,ROWS($1:5)),))</f>
        <v>THUNG CARTON</v>
      </c>
      <c r="J31" s="130">
        <f ca="1">IF(ROWS($1:5)&gt;COUNT(Dong),"",OFFSET('TH - BR'!J$1,SMALL(Dong,ROWS($1:5)),))</f>
        <v>6324000</v>
      </c>
      <c r="K31" s="130">
        <f ca="1">IF(ROWS($1:5)&gt;COUNT(Dong),"",OFFSET('TH - BR'!K$1,SMALL(Dong,ROWS($1:5)),))</f>
        <v>632400</v>
      </c>
      <c r="L31" s="128"/>
    </row>
    <row r="32" spans="2:12" ht="18.75" customHeight="1" x14ac:dyDescent="0.2">
      <c r="B32" s="127">
        <f t="shared" ca="1" si="1"/>
        <v>6</v>
      </c>
      <c r="C32" s="128" t="str">
        <f ca="1">IF(ROWS($1:6)&gt;COUNT(Dong),"",OFFSET('TH - BR'!C$1,SMALL(Dong,ROWS($1:6)),))</f>
        <v>01GTKT3/001</v>
      </c>
      <c r="D32" s="128" t="str">
        <f ca="1">IF(ROWS($1:6)&gt;COUNT(Dong),"",OFFSET('TH - BR'!D$1,SMALL(Dong,ROWS($1:6)),))</f>
        <v>KN/12P</v>
      </c>
      <c r="E32" s="128" t="str">
        <f ca="1">IF(ROWS($1:6)&gt;COUNT(Dong),"",OFFSET('TH - BR'!E$1,SMALL(Dong,ROWS($1:6)),))</f>
        <v>0000007</v>
      </c>
      <c r="F32" s="128">
        <f ca="1">IF(ROWS($1:6)&gt;COUNT(Dong),"",OFFSET('TH - BR'!F$1,SMALL(Dong,ROWS($1:6)),))</f>
        <v>41193</v>
      </c>
      <c r="G32" s="128" t="str">
        <f ca="1">IF(ROWS($1:6)&gt;COUNT(Dong),"",OFFSET('TH - BR'!G$1,SMALL(Dong,ROWS($1:6)),))</f>
        <v>Cty TNHH TM Lê Gia Phát</v>
      </c>
      <c r="H32" s="129">
        <f ca="1">IF(ROWS($1:6)&gt;COUNT(Dong),"",OFFSET('TH - BR'!H$1,SMALL(Dong,ROWS($1:6)),))</f>
        <v>0</v>
      </c>
      <c r="I32" s="128" t="str">
        <f ca="1">IF(ROWS($1:6)&gt;COUNT(Dong),"",OFFSET('TH - BR'!I$1,SMALL(Dong,ROWS($1:6)),))</f>
        <v>THUNG CARTON</v>
      </c>
      <c r="J32" s="130">
        <f ca="1">IF(ROWS($1:6)&gt;COUNT(Dong),"",OFFSET('TH - BR'!J$1,SMALL(Dong,ROWS($1:6)),))</f>
        <v>7540000</v>
      </c>
      <c r="K32" s="130">
        <f ca="1">IF(ROWS($1:6)&gt;COUNT(Dong),"",OFFSET('TH - BR'!K$1,SMALL(Dong,ROWS($1:6)),))</f>
        <v>754000</v>
      </c>
      <c r="L32" s="128"/>
    </row>
    <row r="33" spans="2:12" ht="18.75" customHeight="1" x14ac:dyDescent="0.2">
      <c r="B33" s="127">
        <f t="shared" ca="1" si="1"/>
        <v>7</v>
      </c>
      <c r="C33" s="128" t="str">
        <f ca="1">IF(ROWS($1:7)&gt;COUNT(Dong),"",OFFSET('TH - BR'!C$1,SMALL(Dong,ROWS($1:7)),))</f>
        <v>01GTKT3/001</v>
      </c>
      <c r="D33" s="128" t="str">
        <f ca="1">IF(ROWS($1:7)&gt;COUNT(Dong),"",OFFSET('TH - BR'!D$1,SMALL(Dong,ROWS($1:7)),))</f>
        <v>KN/12P</v>
      </c>
      <c r="E33" s="128" t="str">
        <f ca="1">IF(ROWS($1:7)&gt;COUNT(Dong),"",OFFSET('TH - BR'!E$1,SMALL(Dong,ROWS($1:7)),))</f>
        <v>0000008</v>
      </c>
      <c r="F33" s="128">
        <f ca="1">IF(ROWS($1:7)&gt;COUNT(Dong),"",OFFSET('TH - BR'!F$1,SMALL(Dong,ROWS($1:7)),))</f>
        <v>41198</v>
      </c>
      <c r="G33" s="128" t="str">
        <f ca="1">IF(ROWS($1:7)&gt;COUNT(Dong),"",OFFSET('TH - BR'!G$1,SMALL(Dong,ROWS($1:7)),))</f>
        <v>Cty TNHH Chánh Kiết</v>
      </c>
      <c r="H33" s="129">
        <f ca="1">IF(ROWS($1:7)&gt;COUNT(Dong),"",OFFSET('TH - BR'!H$1,SMALL(Dong,ROWS($1:7)),))</f>
        <v>0</v>
      </c>
      <c r="I33" s="128" t="str">
        <f ca="1">IF(ROWS($1:7)&gt;COUNT(Dong),"",OFFSET('TH - BR'!I$1,SMALL(Dong,ROWS($1:7)),))</f>
        <v>THUNG CARTON</v>
      </c>
      <c r="J33" s="130">
        <f ca="1">IF(ROWS($1:7)&gt;COUNT(Dong),"",OFFSET('TH - BR'!J$1,SMALL(Dong,ROWS($1:7)),))</f>
        <v>7660000</v>
      </c>
      <c r="K33" s="130">
        <f ca="1">IF(ROWS($1:7)&gt;COUNT(Dong),"",OFFSET('TH - BR'!K$1,SMALL(Dong,ROWS($1:7)),))</f>
        <v>766000</v>
      </c>
      <c r="L33" s="128"/>
    </row>
    <row r="34" spans="2:12" ht="18.75" customHeight="1" x14ac:dyDescent="0.2">
      <c r="B34" s="127">
        <f t="shared" ca="1" si="1"/>
        <v>8</v>
      </c>
      <c r="C34" s="128" t="str">
        <f ca="1">IF(ROWS($1:8)&gt;COUNT(Dong),"",OFFSET('TH - BR'!C$1,SMALL(Dong,ROWS($1:8)),))</f>
        <v>01GTKT3/001</v>
      </c>
      <c r="D34" s="128" t="str">
        <f ca="1">IF(ROWS($1:8)&gt;COUNT(Dong),"",OFFSET('TH - BR'!D$1,SMALL(Dong,ROWS($1:8)),))</f>
        <v>KN/12P</v>
      </c>
      <c r="E34" s="128" t="str">
        <f ca="1">IF(ROWS($1:8)&gt;COUNT(Dong),"",OFFSET('TH - BR'!E$1,SMALL(Dong,ROWS($1:8)),))</f>
        <v>0000009</v>
      </c>
      <c r="F34" s="128">
        <f ca="1">IF(ROWS($1:8)&gt;COUNT(Dong),"",OFFSET('TH - BR'!F$1,SMALL(Dong,ROWS($1:8)),))</f>
        <v>41205</v>
      </c>
      <c r="G34" s="128" t="str">
        <f ca="1">IF(ROWS($1:8)&gt;COUNT(Dong),"",OFFSET('TH - BR'!G$1,SMALL(Dong,ROWS($1:8)),))</f>
        <v>Cty TNHH Nhựa Hưng Phú</v>
      </c>
      <c r="H34" s="129">
        <f ca="1">IF(ROWS($1:8)&gt;COUNT(Dong),"",OFFSET('TH - BR'!H$1,SMALL(Dong,ROWS($1:8)),))</f>
        <v>0</v>
      </c>
      <c r="I34" s="128" t="str">
        <f ca="1">IF(ROWS($1:8)&gt;COUNT(Dong),"",OFFSET('TH - BR'!I$1,SMALL(Dong,ROWS($1:8)),))</f>
        <v>THUNG CARTON</v>
      </c>
      <c r="J34" s="130">
        <f ca="1">IF(ROWS($1:8)&gt;COUNT(Dong),"",OFFSET('TH - BR'!J$1,SMALL(Dong,ROWS($1:8)),))</f>
        <v>12330600</v>
      </c>
      <c r="K34" s="130">
        <f ca="1">IF(ROWS($1:8)&gt;COUNT(Dong),"",OFFSET('TH - BR'!K$1,SMALL(Dong,ROWS($1:8)),))</f>
        <v>1233060</v>
      </c>
      <c r="L34" s="128"/>
    </row>
    <row r="35" spans="2:12" ht="18.75" customHeight="1" x14ac:dyDescent="0.2">
      <c r="B35" s="127" t="str">
        <f t="shared" ca="1" si="1"/>
        <v/>
      </c>
      <c r="C35" s="128" t="str">
        <f ca="1">IF(ROWS($1:9)&gt;COUNT(Dong),"",OFFSET('TH - BR'!C$1,SMALL(Dong,ROWS($1:9)),))</f>
        <v/>
      </c>
      <c r="D35" s="128" t="str">
        <f ca="1">IF(ROWS($1:9)&gt;COUNT(Dong),"",OFFSET('TH - BR'!D$1,SMALL(Dong,ROWS($1:9)),))</f>
        <v/>
      </c>
      <c r="E35" s="128" t="str">
        <f ca="1">IF(ROWS($1:9)&gt;COUNT(Dong),"",OFFSET('TH - BR'!E$1,SMALL(Dong,ROWS($1:9)),))</f>
        <v/>
      </c>
      <c r="F35" s="128" t="str">
        <f ca="1">IF(ROWS($1:9)&gt;COUNT(Dong),"",OFFSET('TH - BR'!F$1,SMALL(Dong,ROWS($1:9)),))</f>
        <v/>
      </c>
      <c r="G35" s="128" t="str">
        <f ca="1">IF(ROWS($1:9)&gt;COUNT(Dong),"",OFFSET('TH - BR'!G$1,SMALL(Dong,ROWS($1:9)),))</f>
        <v/>
      </c>
      <c r="H35" s="129" t="str">
        <f ca="1">IF(ROWS($1:9)&gt;COUNT(Dong),"",OFFSET('TH - BR'!H$1,SMALL(Dong,ROWS($1:9)),))</f>
        <v/>
      </c>
      <c r="I35" s="128" t="str">
        <f ca="1">IF(ROWS($1:9)&gt;COUNT(Dong),"",OFFSET('TH - BR'!I$1,SMALL(Dong,ROWS($1:9)),))</f>
        <v/>
      </c>
      <c r="J35" s="130" t="str">
        <f ca="1">IF(ROWS($1:9)&gt;COUNT(Dong),"",OFFSET('TH - BR'!J$1,SMALL(Dong,ROWS($1:9)),))</f>
        <v/>
      </c>
      <c r="K35" s="130" t="str">
        <f ca="1">IF(ROWS($1:9)&gt;COUNT(Dong),"",OFFSET('TH - BR'!K$1,SMALL(Dong,ROWS($1:9)),))</f>
        <v/>
      </c>
      <c r="L35" s="128"/>
    </row>
    <row r="36" spans="2:12" ht="18.75" customHeight="1" x14ac:dyDescent="0.2">
      <c r="B36" s="127" t="str">
        <f t="shared" ca="1" si="1"/>
        <v/>
      </c>
      <c r="C36" s="128" t="str">
        <f ca="1">IF(ROWS($1:10)&gt;COUNT(Dong),"",OFFSET('TH - BR'!C$1,SMALL(Dong,ROWS($1:10)),))</f>
        <v/>
      </c>
      <c r="D36" s="128" t="str">
        <f ca="1">IF(ROWS($1:10)&gt;COUNT(Dong),"",OFFSET('TH - BR'!D$1,SMALL(Dong,ROWS($1:10)),))</f>
        <v/>
      </c>
      <c r="E36" s="128" t="str">
        <f ca="1">IF(ROWS($1:10)&gt;COUNT(Dong),"",OFFSET('TH - BR'!E$1,SMALL(Dong,ROWS($1:10)),))</f>
        <v/>
      </c>
      <c r="F36" s="128" t="str">
        <f ca="1">IF(ROWS($1:10)&gt;COUNT(Dong),"",OFFSET('TH - BR'!F$1,SMALL(Dong,ROWS($1:10)),))</f>
        <v/>
      </c>
      <c r="G36" s="128" t="str">
        <f ca="1">IF(ROWS($1:10)&gt;COUNT(Dong),"",OFFSET('TH - BR'!G$1,SMALL(Dong,ROWS($1:10)),))</f>
        <v/>
      </c>
      <c r="H36" s="129" t="str">
        <f ca="1">IF(ROWS($1:10)&gt;COUNT(Dong),"",OFFSET('TH - BR'!H$1,SMALL(Dong,ROWS($1:10)),))</f>
        <v/>
      </c>
      <c r="I36" s="128" t="str">
        <f ca="1">IF(ROWS($1:10)&gt;COUNT(Dong),"",OFFSET('TH - BR'!I$1,SMALL(Dong,ROWS($1:10)),))</f>
        <v/>
      </c>
      <c r="J36" s="130" t="str">
        <f ca="1">IF(ROWS($1:10)&gt;COUNT(Dong),"",OFFSET('TH - BR'!J$1,SMALL(Dong,ROWS($1:10)),))</f>
        <v/>
      </c>
      <c r="K36" s="130" t="str">
        <f ca="1">IF(ROWS($1:10)&gt;COUNT(Dong),"",OFFSET('TH - BR'!K$1,SMALL(Dong,ROWS($1:10)),))</f>
        <v/>
      </c>
      <c r="L36" s="128"/>
    </row>
    <row r="37" spans="2:12" ht="18.75" customHeight="1" x14ac:dyDescent="0.2">
      <c r="B37" s="127" t="str">
        <f t="shared" ca="1" si="1"/>
        <v/>
      </c>
      <c r="C37" s="128" t="str">
        <f ca="1">IF(ROWS($1:11)&gt;COUNT(Dong),"",OFFSET('TH - BR'!C$1,SMALL(Dong,ROWS($1:11)),))</f>
        <v/>
      </c>
      <c r="D37" s="128" t="str">
        <f ca="1">IF(ROWS($1:11)&gt;COUNT(Dong),"",OFFSET('TH - BR'!D$1,SMALL(Dong,ROWS($1:11)),))</f>
        <v/>
      </c>
      <c r="E37" s="128" t="str">
        <f ca="1">IF(ROWS($1:11)&gt;COUNT(Dong),"",OFFSET('TH - BR'!E$1,SMALL(Dong,ROWS($1:11)),))</f>
        <v/>
      </c>
      <c r="F37" s="128" t="str">
        <f ca="1">IF(ROWS($1:11)&gt;COUNT(Dong),"",OFFSET('TH - BR'!F$1,SMALL(Dong,ROWS($1:11)),))</f>
        <v/>
      </c>
      <c r="G37" s="128" t="str">
        <f ca="1">IF(ROWS($1:11)&gt;COUNT(Dong),"",OFFSET('TH - BR'!G$1,SMALL(Dong,ROWS($1:11)),))</f>
        <v/>
      </c>
      <c r="H37" s="129" t="str">
        <f ca="1">IF(ROWS($1:11)&gt;COUNT(Dong),"",OFFSET('TH - BR'!H$1,SMALL(Dong,ROWS($1:11)),))</f>
        <v/>
      </c>
      <c r="I37" s="128" t="str">
        <f ca="1">IF(ROWS($1:11)&gt;COUNT(Dong),"",OFFSET('TH - BR'!I$1,SMALL(Dong,ROWS($1:11)),))</f>
        <v/>
      </c>
      <c r="J37" s="130" t="str">
        <f ca="1">IF(ROWS($1:11)&gt;COUNT(Dong),"",OFFSET('TH - BR'!J$1,SMALL(Dong,ROWS($1:11)),))</f>
        <v/>
      </c>
      <c r="K37" s="130" t="str">
        <f ca="1">IF(ROWS($1:11)&gt;COUNT(Dong),"",OFFSET('TH - BR'!K$1,SMALL(Dong,ROWS($1:11)),))</f>
        <v/>
      </c>
      <c r="L37" s="128"/>
    </row>
    <row r="38" spans="2:12" ht="18.75" customHeight="1" x14ac:dyDescent="0.2">
      <c r="B38" s="127" t="str">
        <f t="shared" ca="1" si="1"/>
        <v/>
      </c>
      <c r="C38" s="128" t="str">
        <f ca="1">IF(ROWS($1:12)&gt;COUNT(Dong),"",OFFSET('TH - BR'!C$1,SMALL(Dong,ROWS($1:12)),))</f>
        <v/>
      </c>
      <c r="D38" s="128" t="str">
        <f ca="1">IF(ROWS($1:12)&gt;COUNT(Dong),"",OFFSET('TH - BR'!D$1,SMALL(Dong,ROWS($1:12)),))</f>
        <v/>
      </c>
      <c r="E38" s="128" t="str">
        <f ca="1">IF(ROWS($1:12)&gt;COUNT(Dong),"",OFFSET('TH - BR'!E$1,SMALL(Dong,ROWS($1:12)),))</f>
        <v/>
      </c>
      <c r="F38" s="128" t="str">
        <f ca="1">IF(ROWS($1:12)&gt;COUNT(Dong),"",OFFSET('TH - BR'!F$1,SMALL(Dong,ROWS($1:12)),))</f>
        <v/>
      </c>
      <c r="G38" s="128" t="str">
        <f ca="1">IF(ROWS($1:12)&gt;COUNT(Dong),"",OFFSET('TH - BR'!G$1,SMALL(Dong,ROWS($1:12)),))</f>
        <v/>
      </c>
      <c r="H38" s="129" t="str">
        <f ca="1">IF(ROWS($1:12)&gt;COUNT(Dong),"",OFFSET('TH - BR'!H$1,SMALL(Dong,ROWS($1:12)),))</f>
        <v/>
      </c>
      <c r="I38" s="128" t="str">
        <f ca="1">IF(ROWS($1:12)&gt;COUNT(Dong),"",OFFSET('TH - BR'!I$1,SMALL(Dong,ROWS($1:12)),))</f>
        <v/>
      </c>
      <c r="J38" s="130" t="str">
        <f ca="1">IF(ROWS($1:12)&gt;COUNT(Dong),"",OFFSET('TH - BR'!J$1,SMALL(Dong,ROWS($1:12)),))</f>
        <v/>
      </c>
      <c r="K38" s="130" t="str">
        <f ca="1">IF(ROWS($1:12)&gt;COUNT(Dong),"",OFFSET('TH - BR'!K$1,SMALL(Dong,ROWS($1:12)),))</f>
        <v/>
      </c>
      <c r="L38" s="128"/>
    </row>
    <row r="39" spans="2:12" s="25" customFormat="1" ht="20.25" customHeight="1" x14ac:dyDescent="0.2">
      <c r="B39" s="23" t="s">
        <v>13</v>
      </c>
      <c r="C39" s="23"/>
      <c r="D39" s="23"/>
      <c r="E39" s="23"/>
      <c r="F39" s="23"/>
      <c r="G39" s="23"/>
      <c r="H39" s="23"/>
      <c r="I39" s="23"/>
      <c r="J39" s="38">
        <f ca="1">SUM(J27:J38)</f>
        <v>86661168</v>
      </c>
      <c r="K39" s="38">
        <f ca="1">SUM(K27:K38)</f>
        <v>8666116</v>
      </c>
      <c r="L39" s="23"/>
    </row>
    <row r="40" spans="2:12" ht="12.75" customHeight="1" x14ac:dyDescent="0.2">
      <c r="B40" s="154" t="s">
        <v>45</v>
      </c>
      <c r="C40" s="155"/>
      <c r="D40" s="155"/>
      <c r="E40" s="155"/>
      <c r="F40" s="155"/>
      <c r="G40" s="155"/>
      <c r="H40" s="155"/>
      <c r="I40" s="155"/>
      <c r="J40" s="12"/>
      <c r="K40" s="12"/>
      <c r="L40" s="10"/>
    </row>
    <row r="41" spans="2:12" x14ac:dyDescent="0.2">
      <c r="B41" s="4"/>
      <c r="C41" s="4"/>
      <c r="D41" s="4"/>
      <c r="E41" s="4"/>
      <c r="F41" s="26"/>
      <c r="G41" s="4"/>
      <c r="H41" s="9"/>
      <c r="I41" s="4"/>
      <c r="J41" s="5"/>
      <c r="K41" s="5"/>
      <c r="L41" s="4"/>
    </row>
    <row r="42" spans="2:12" s="25" customFormat="1" x14ac:dyDescent="0.2">
      <c r="B42" s="23" t="s">
        <v>13</v>
      </c>
      <c r="C42" s="23"/>
      <c r="D42" s="23"/>
      <c r="E42" s="23"/>
      <c r="F42" s="23"/>
      <c r="G42" s="23"/>
      <c r="H42" s="23"/>
      <c r="I42" s="23"/>
      <c r="J42" s="24"/>
      <c r="K42" s="24"/>
      <c r="L42" s="23"/>
    </row>
    <row r="43" spans="2:12" x14ac:dyDescent="0.2">
      <c r="B43" s="16"/>
      <c r="C43" s="16"/>
    </row>
    <row r="44" spans="2:12" x14ac:dyDescent="0.2">
      <c r="B44" s="6" t="s">
        <v>17</v>
      </c>
    </row>
    <row r="45" spans="2:12" x14ac:dyDescent="0.2">
      <c r="B45" s="6" t="s">
        <v>18</v>
      </c>
    </row>
    <row r="46" spans="2:12" x14ac:dyDescent="0.2">
      <c r="B46" s="17"/>
      <c r="C46" s="17"/>
    </row>
    <row r="47" spans="2:12" x14ac:dyDescent="0.2">
      <c r="B47" s="17"/>
      <c r="C47" s="17"/>
      <c r="J47" s="144" t="s">
        <v>33</v>
      </c>
      <c r="K47" s="144"/>
      <c r="L47" s="144"/>
    </row>
    <row r="48" spans="2:12" x14ac:dyDescent="0.2">
      <c r="J48" s="144" t="s">
        <v>19</v>
      </c>
      <c r="K48" s="144"/>
      <c r="L48" s="144"/>
    </row>
    <row r="49" spans="10:12" x14ac:dyDescent="0.2">
      <c r="J49" s="144" t="s">
        <v>20</v>
      </c>
      <c r="K49" s="144"/>
      <c r="L49" s="144"/>
    </row>
    <row r="50" spans="10:12" x14ac:dyDescent="0.2">
      <c r="J50" s="144" t="s">
        <v>21</v>
      </c>
      <c r="K50" s="144"/>
      <c r="L50" s="144"/>
    </row>
  </sheetData>
  <sheetCalcPr fullCalcOnLoad="1"/>
  <mergeCells count="24">
    <mergeCell ref="J50:L50"/>
    <mergeCell ref="J47:L47"/>
    <mergeCell ref="J48:L48"/>
    <mergeCell ref="J49:L49"/>
    <mergeCell ref="B40:I40"/>
    <mergeCell ref="B20:I20"/>
    <mergeCell ref="C13:F14"/>
    <mergeCell ref="K13:K15"/>
    <mergeCell ref="H13:H15"/>
    <mergeCell ref="I13:I15"/>
    <mergeCell ref="B5:L5"/>
    <mergeCell ref="B6:L6"/>
    <mergeCell ref="B7:L7"/>
    <mergeCell ref="B9:L9"/>
    <mergeCell ref="B17:I17"/>
    <mergeCell ref="B26:I26"/>
    <mergeCell ref="B23:I23"/>
    <mergeCell ref="L13:L15"/>
    <mergeCell ref="J13:J15"/>
    <mergeCell ref="B4:L4"/>
    <mergeCell ref="B10:L10"/>
    <mergeCell ref="B12:L12"/>
    <mergeCell ref="B13:B15"/>
    <mergeCell ref="G13:G15"/>
  </mergeCells>
  <phoneticPr fontId="3" type="noConversion"/>
  <dataValidations count="1">
    <dataValidation type="list" allowBlank="1" showInputMessage="1" showErrorMessage="1" sqref="N15">
      <formula1>"1,2,3,4,5,6,7,8,9,10,11,12"</formula1>
    </dataValidation>
  </dataValidation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1"/>
  <sheetViews>
    <sheetView workbookViewId="0">
      <selection activeCell="R18" sqref="R18"/>
    </sheetView>
  </sheetViews>
  <sheetFormatPr defaultRowHeight="12.75" x14ac:dyDescent="0.2"/>
  <cols>
    <col min="1" max="1" width="3.42578125" customWidth="1"/>
    <col min="2" max="2" width="6" customWidth="1"/>
    <col min="3" max="3" width="7.140625" customWidth="1"/>
    <col min="15" max="15" width="10.28515625" customWidth="1"/>
    <col min="16" max="16" width="10.85546875" customWidth="1"/>
    <col min="17" max="17" width="1.7109375" customWidth="1"/>
    <col min="18" max="18" width="45.28515625" customWidth="1"/>
    <col min="19" max="19" width="14.28515625" customWidth="1"/>
  </cols>
  <sheetData>
    <row r="1" spans="2:19" ht="13.5" thickBot="1" x14ac:dyDescent="0.25"/>
    <row r="2" spans="2:19" x14ac:dyDescent="0.2">
      <c r="B2" s="168" t="s">
        <v>37</v>
      </c>
      <c r="C2" s="169"/>
      <c r="D2" s="169"/>
      <c r="E2" s="169"/>
      <c r="F2" s="169"/>
      <c r="G2" s="169"/>
      <c r="H2" s="169"/>
      <c r="I2" s="169"/>
      <c r="J2" s="169"/>
      <c r="K2" s="169"/>
      <c r="L2" s="169"/>
      <c r="M2" s="169"/>
      <c r="N2" s="169"/>
      <c r="O2" s="169"/>
      <c r="P2" s="170"/>
      <c r="R2" s="98" t="s">
        <v>102</v>
      </c>
      <c r="S2" s="101"/>
    </row>
    <row r="3" spans="2:19" x14ac:dyDescent="0.2">
      <c r="B3" s="171" t="s">
        <v>38</v>
      </c>
      <c r="C3" s="172"/>
      <c r="D3" s="172"/>
      <c r="E3" s="172"/>
      <c r="F3" s="172"/>
      <c r="G3" s="172"/>
      <c r="H3" s="172"/>
      <c r="I3" s="172"/>
      <c r="J3" s="172"/>
      <c r="K3" s="172"/>
      <c r="L3" s="172"/>
      <c r="M3" s="172"/>
      <c r="N3" s="172"/>
      <c r="O3" s="172"/>
      <c r="P3" s="173"/>
      <c r="R3" s="97" t="s">
        <v>103</v>
      </c>
      <c r="S3" s="101"/>
    </row>
    <row r="4" spans="2:19" x14ac:dyDescent="0.2">
      <c r="B4" s="18"/>
      <c r="C4" s="163" t="s">
        <v>39</v>
      </c>
      <c r="D4" s="163"/>
      <c r="E4" s="163"/>
      <c r="F4" s="163"/>
      <c r="G4" s="163"/>
      <c r="H4" s="163"/>
      <c r="I4" s="163"/>
      <c r="J4" s="163"/>
      <c r="K4" s="163"/>
      <c r="L4" s="163"/>
      <c r="M4" s="163"/>
      <c r="N4" s="163"/>
      <c r="O4" s="163"/>
      <c r="P4" s="167"/>
      <c r="R4" s="97" t="s">
        <v>104</v>
      </c>
      <c r="S4" s="101"/>
    </row>
    <row r="5" spans="2:19" x14ac:dyDescent="0.2">
      <c r="B5" s="18"/>
      <c r="C5" s="163" t="s">
        <v>46</v>
      </c>
      <c r="D5" s="163"/>
      <c r="E5" s="163"/>
      <c r="F5" s="163"/>
      <c r="G5" s="163"/>
      <c r="H5" s="163"/>
      <c r="I5" s="163"/>
      <c r="J5" s="163"/>
      <c r="K5" s="163"/>
      <c r="L5" s="163"/>
      <c r="M5" s="163"/>
      <c r="N5" s="163"/>
      <c r="O5" s="163"/>
      <c r="P5" s="167"/>
      <c r="R5" s="97" t="s">
        <v>105</v>
      </c>
      <c r="S5" s="101"/>
    </row>
    <row r="6" spans="2:19" x14ac:dyDescent="0.2">
      <c r="B6" s="18"/>
      <c r="C6" s="19"/>
      <c r="D6" s="163" t="s">
        <v>12</v>
      </c>
      <c r="E6" s="158"/>
      <c r="F6" s="158"/>
      <c r="G6" s="158"/>
      <c r="H6" s="158"/>
      <c r="I6" s="158"/>
      <c r="J6" s="158"/>
      <c r="K6" s="158"/>
      <c r="L6" s="158"/>
      <c r="M6" s="158"/>
      <c r="N6" s="158"/>
      <c r="O6" s="158"/>
      <c r="P6" s="159"/>
      <c r="R6" s="98" t="s">
        <v>106</v>
      </c>
      <c r="S6" s="101"/>
    </row>
    <row r="7" spans="2:19" x14ac:dyDescent="0.2">
      <c r="B7" s="18"/>
      <c r="C7" s="19"/>
      <c r="D7" s="163" t="s">
        <v>14</v>
      </c>
      <c r="E7" s="158"/>
      <c r="F7" s="158"/>
      <c r="G7" s="158"/>
      <c r="H7" s="158"/>
      <c r="I7" s="158"/>
      <c r="J7" s="158"/>
      <c r="K7" s="158"/>
      <c r="L7" s="158"/>
      <c r="M7" s="158"/>
      <c r="N7" s="158"/>
      <c r="O7" s="158"/>
      <c r="P7" s="159"/>
      <c r="R7" s="98" t="s">
        <v>107</v>
      </c>
      <c r="S7" s="101"/>
    </row>
    <row r="8" spans="2:19" x14ac:dyDescent="0.2">
      <c r="B8" s="18"/>
      <c r="C8" s="19"/>
      <c r="D8" s="163" t="s">
        <v>15</v>
      </c>
      <c r="E8" s="158"/>
      <c r="F8" s="158"/>
      <c r="G8" s="158"/>
      <c r="H8" s="158"/>
      <c r="I8" s="158"/>
      <c r="J8" s="158"/>
      <c r="K8" s="158"/>
      <c r="L8" s="158"/>
      <c r="M8" s="158"/>
      <c r="N8" s="158"/>
      <c r="O8" s="158"/>
      <c r="P8" s="159"/>
      <c r="R8" s="97" t="s">
        <v>108</v>
      </c>
      <c r="S8" s="101"/>
    </row>
    <row r="9" spans="2:19" x14ac:dyDescent="0.2">
      <c r="B9" s="18"/>
      <c r="C9" s="19"/>
      <c r="D9" s="163" t="s">
        <v>16</v>
      </c>
      <c r="E9" s="158"/>
      <c r="F9" s="158"/>
      <c r="G9" s="158"/>
      <c r="H9" s="158"/>
      <c r="I9" s="158"/>
      <c r="J9" s="158"/>
      <c r="K9" s="158"/>
      <c r="L9" s="158"/>
      <c r="M9" s="158"/>
      <c r="N9" s="158"/>
      <c r="O9" s="158"/>
      <c r="P9" s="159"/>
      <c r="R9" s="98" t="s">
        <v>109</v>
      </c>
      <c r="S9" s="101"/>
    </row>
    <row r="10" spans="2:19" x14ac:dyDescent="0.2">
      <c r="B10" s="18"/>
      <c r="C10" s="19"/>
      <c r="D10" s="163" t="s">
        <v>45</v>
      </c>
      <c r="E10" s="158"/>
      <c r="F10" s="158"/>
      <c r="G10" s="158"/>
      <c r="H10" s="158"/>
      <c r="I10" s="158"/>
      <c r="J10" s="158"/>
      <c r="K10" s="158"/>
      <c r="L10" s="158"/>
      <c r="M10" s="158"/>
      <c r="N10" s="158"/>
      <c r="O10" s="158"/>
      <c r="P10" s="159"/>
      <c r="R10" s="97" t="s">
        <v>110</v>
      </c>
      <c r="S10" s="101"/>
    </row>
    <row r="11" spans="2:19" x14ac:dyDescent="0.2">
      <c r="B11" s="18"/>
      <c r="C11" s="163" t="s">
        <v>40</v>
      </c>
      <c r="D11" s="163"/>
      <c r="E11" s="163"/>
      <c r="F11" s="163"/>
      <c r="G11" s="163"/>
      <c r="H11" s="163"/>
      <c r="I11" s="163"/>
      <c r="J11" s="163"/>
      <c r="K11" s="163"/>
      <c r="L11" s="163"/>
      <c r="M11" s="163"/>
      <c r="N11" s="163"/>
      <c r="O11" s="163"/>
      <c r="P11" s="167"/>
      <c r="R11" s="97"/>
      <c r="S11" s="101"/>
    </row>
    <row r="12" spans="2:19" x14ac:dyDescent="0.2">
      <c r="B12" s="18"/>
      <c r="C12" s="163" t="s">
        <v>41</v>
      </c>
      <c r="D12" s="163"/>
      <c r="E12" s="163"/>
      <c r="F12" s="163"/>
      <c r="G12" s="163"/>
      <c r="H12" s="163"/>
      <c r="I12" s="163"/>
      <c r="J12" s="163"/>
      <c r="K12" s="163"/>
      <c r="L12" s="163"/>
      <c r="M12" s="163"/>
      <c r="N12" s="163"/>
      <c r="O12" s="163"/>
      <c r="P12" s="167"/>
      <c r="R12" s="98"/>
      <c r="S12" s="101"/>
    </row>
    <row r="13" spans="2:19" x14ac:dyDescent="0.2">
      <c r="B13" s="18"/>
      <c r="C13" s="19"/>
      <c r="D13" s="19"/>
      <c r="E13" s="19"/>
      <c r="F13" s="19"/>
      <c r="G13" s="19"/>
      <c r="H13" s="19"/>
      <c r="I13" s="19"/>
      <c r="J13" s="19"/>
      <c r="K13" s="19"/>
      <c r="L13" s="19"/>
      <c r="M13" s="19"/>
      <c r="N13" s="19"/>
      <c r="O13" s="19"/>
      <c r="P13" s="20"/>
      <c r="R13" s="98"/>
      <c r="S13" s="101"/>
    </row>
    <row r="14" spans="2:19" x14ac:dyDescent="0.2">
      <c r="B14" s="171" t="s">
        <v>42</v>
      </c>
      <c r="C14" s="172"/>
      <c r="D14" s="172"/>
      <c r="E14" s="172"/>
      <c r="F14" s="172"/>
      <c r="G14" s="172"/>
      <c r="H14" s="172"/>
      <c r="I14" s="172"/>
      <c r="J14" s="172"/>
      <c r="K14" s="172"/>
      <c r="L14" s="172"/>
      <c r="M14" s="172"/>
      <c r="N14" s="172"/>
      <c r="O14" s="172"/>
      <c r="P14" s="173"/>
      <c r="R14" s="97"/>
      <c r="S14" s="99"/>
    </row>
    <row r="15" spans="2:19" x14ac:dyDescent="0.2">
      <c r="B15" s="18"/>
      <c r="C15" s="163" t="s">
        <v>43</v>
      </c>
      <c r="D15" s="163"/>
      <c r="E15" s="163"/>
      <c r="F15" s="163"/>
      <c r="G15" s="163"/>
      <c r="H15" s="163"/>
      <c r="I15" s="163"/>
      <c r="J15" s="163"/>
      <c r="K15" s="163"/>
      <c r="L15" s="163"/>
      <c r="M15" s="163"/>
      <c r="N15" s="163"/>
      <c r="O15" s="163"/>
      <c r="P15" s="167"/>
      <c r="R15" s="98"/>
      <c r="S15" s="100"/>
    </row>
    <row r="16" spans="2:19" x14ac:dyDescent="0.2">
      <c r="B16" s="18"/>
      <c r="C16" s="27"/>
      <c r="D16" s="158" t="s">
        <v>47</v>
      </c>
      <c r="E16" s="158"/>
      <c r="F16" s="158"/>
      <c r="G16" s="158"/>
      <c r="H16" s="158"/>
      <c r="I16" s="158"/>
      <c r="J16" s="158"/>
      <c r="K16" s="158"/>
      <c r="L16" s="158"/>
      <c r="M16" s="158"/>
      <c r="N16" s="158"/>
      <c r="O16" s="158"/>
      <c r="P16" s="159"/>
      <c r="R16" s="98"/>
      <c r="S16" s="100"/>
    </row>
    <row r="17" spans="2:19" x14ac:dyDescent="0.2">
      <c r="B17" s="18"/>
      <c r="C17" s="27"/>
      <c r="D17" s="30" t="s">
        <v>53</v>
      </c>
      <c r="E17" s="28"/>
      <c r="F17" s="28"/>
      <c r="G17" s="28"/>
      <c r="H17" s="28"/>
      <c r="I17" s="28"/>
      <c r="J17" s="28"/>
      <c r="K17" s="28"/>
      <c r="L17" s="28"/>
      <c r="M17" s="28"/>
      <c r="N17" s="28"/>
      <c r="O17" s="28"/>
      <c r="P17" s="29"/>
      <c r="R17" s="98"/>
      <c r="S17" s="99"/>
    </row>
    <row r="18" spans="2:19" x14ac:dyDescent="0.2">
      <c r="B18" s="18"/>
      <c r="C18" s="19"/>
      <c r="D18" s="157" t="s">
        <v>54</v>
      </c>
      <c r="E18" s="158"/>
      <c r="F18" s="158"/>
      <c r="G18" s="158"/>
      <c r="H18" s="158"/>
      <c r="I18" s="158"/>
      <c r="J18" s="158"/>
      <c r="K18" s="158"/>
      <c r="L18" s="158"/>
      <c r="M18" s="158"/>
      <c r="N18" s="158"/>
      <c r="O18" s="158"/>
      <c r="P18" s="159"/>
      <c r="R18" s="97"/>
      <c r="S18" s="99"/>
    </row>
    <row r="19" spans="2:19" x14ac:dyDescent="0.2">
      <c r="B19" s="18"/>
      <c r="C19" s="19"/>
      <c r="D19" s="157" t="s">
        <v>55</v>
      </c>
      <c r="E19" s="158"/>
      <c r="F19" s="158"/>
      <c r="G19" s="158"/>
      <c r="H19" s="158"/>
      <c r="I19" s="158"/>
      <c r="J19" s="158"/>
      <c r="K19" s="158"/>
      <c r="L19" s="158"/>
      <c r="M19" s="158"/>
      <c r="N19" s="158"/>
      <c r="O19" s="158"/>
      <c r="P19" s="159"/>
      <c r="R19" s="97"/>
      <c r="S19" s="99"/>
    </row>
    <row r="20" spans="2:19" x14ac:dyDescent="0.2">
      <c r="B20" s="18"/>
      <c r="C20" s="19"/>
      <c r="D20" s="157" t="s">
        <v>56</v>
      </c>
      <c r="E20" s="158"/>
      <c r="F20" s="158"/>
      <c r="G20" s="158"/>
      <c r="H20" s="158"/>
      <c r="I20" s="158"/>
      <c r="J20" s="158"/>
      <c r="K20" s="158"/>
      <c r="L20" s="158"/>
      <c r="M20" s="158"/>
      <c r="N20" s="158"/>
      <c r="O20" s="158"/>
      <c r="P20" s="159"/>
      <c r="R20" s="98"/>
      <c r="S20" s="99"/>
    </row>
    <row r="21" spans="2:19" x14ac:dyDescent="0.2">
      <c r="B21" s="18"/>
      <c r="C21" s="19"/>
      <c r="D21" s="157" t="s">
        <v>57</v>
      </c>
      <c r="E21" s="158"/>
      <c r="F21" s="158"/>
      <c r="G21" s="158"/>
      <c r="H21" s="158"/>
      <c r="I21" s="158"/>
      <c r="J21" s="158"/>
      <c r="K21" s="158"/>
      <c r="L21" s="158"/>
      <c r="M21" s="158"/>
      <c r="N21" s="158"/>
      <c r="O21" s="158"/>
      <c r="P21" s="159"/>
      <c r="R21" s="98"/>
      <c r="S21" s="99"/>
    </row>
    <row r="22" spans="2:19" x14ac:dyDescent="0.2">
      <c r="B22" s="18"/>
      <c r="C22" s="19"/>
      <c r="D22" s="157" t="s">
        <v>58</v>
      </c>
      <c r="E22" s="158"/>
      <c r="F22" s="158"/>
      <c r="G22" s="158"/>
      <c r="H22" s="158"/>
      <c r="I22" s="158"/>
      <c r="J22" s="158"/>
      <c r="K22" s="158"/>
      <c r="L22" s="158"/>
      <c r="M22" s="158"/>
      <c r="N22" s="158"/>
      <c r="O22" s="158"/>
      <c r="P22" s="159"/>
      <c r="R22" s="97"/>
      <c r="S22" s="99"/>
    </row>
    <row r="23" spans="2:19" x14ac:dyDescent="0.2">
      <c r="B23" s="18"/>
      <c r="C23" s="19"/>
      <c r="D23" s="157" t="s">
        <v>59</v>
      </c>
      <c r="E23" s="158"/>
      <c r="F23" s="158"/>
      <c r="G23" s="158"/>
      <c r="H23" s="158"/>
      <c r="I23" s="158"/>
      <c r="J23" s="158"/>
      <c r="K23" s="158"/>
      <c r="L23" s="158"/>
      <c r="M23" s="158"/>
      <c r="N23" s="158"/>
      <c r="O23" s="158"/>
      <c r="P23" s="159"/>
      <c r="R23" s="98"/>
      <c r="S23" s="99"/>
    </row>
    <row r="24" spans="2:19" x14ac:dyDescent="0.2">
      <c r="B24" s="18"/>
      <c r="C24" s="19"/>
      <c r="D24" s="157" t="s">
        <v>60</v>
      </c>
      <c r="E24" s="158"/>
      <c r="F24" s="158"/>
      <c r="G24" s="158"/>
      <c r="H24" s="158"/>
      <c r="I24" s="158"/>
      <c r="J24" s="158"/>
      <c r="K24" s="158"/>
      <c r="L24" s="158"/>
      <c r="M24" s="158"/>
      <c r="N24" s="158"/>
      <c r="O24" s="158"/>
      <c r="P24" s="159"/>
      <c r="R24" s="98"/>
      <c r="S24" s="99"/>
    </row>
    <row r="25" spans="2:19" x14ac:dyDescent="0.2">
      <c r="B25" s="18"/>
      <c r="C25" s="19"/>
      <c r="D25" s="157" t="s">
        <v>61</v>
      </c>
      <c r="E25" s="158"/>
      <c r="F25" s="158"/>
      <c r="G25" s="158"/>
      <c r="H25" s="158"/>
      <c r="I25" s="158"/>
      <c r="J25" s="158"/>
      <c r="K25" s="158"/>
      <c r="L25" s="158"/>
      <c r="M25" s="158"/>
      <c r="N25" s="158"/>
      <c r="O25" s="158"/>
      <c r="P25" s="159"/>
      <c r="R25" s="98"/>
      <c r="S25" s="99"/>
    </row>
    <row r="26" spans="2:19" x14ac:dyDescent="0.2">
      <c r="B26" s="18"/>
      <c r="C26" s="19"/>
      <c r="D26" s="157" t="s">
        <v>62</v>
      </c>
      <c r="E26" s="158"/>
      <c r="F26" s="158"/>
      <c r="G26" s="158"/>
      <c r="H26" s="158"/>
      <c r="I26" s="158"/>
      <c r="J26" s="158"/>
      <c r="K26" s="158"/>
      <c r="L26" s="158"/>
      <c r="M26" s="158"/>
      <c r="N26" s="158"/>
      <c r="O26" s="158"/>
      <c r="P26" s="159"/>
      <c r="R26" s="98"/>
      <c r="S26" s="99"/>
    </row>
    <row r="27" spans="2:19" x14ac:dyDescent="0.2">
      <c r="B27" s="18"/>
      <c r="C27" s="19"/>
      <c r="D27" s="19"/>
      <c r="E27" s="19"/>
      <c r="F27" s="19"/>
      <c r="G27" s="19"/>
      <c r="H27" s="19"/>
      <c r="I27" s="19"/>
      <c r="J27" s="19"/>
      <c r="K27" s="19"/>
      <c r="L27" s="19"/>
      <c r="M27" s="19"/>
      <c r="N27" s="19"/>
      <c r="O27" s="19"/>
      <c r="P27" s="20"/>
      <c r="R27" s="98"/>
      <c r="S27" s="99"/>
    </row>
    <row r="28" spans="2:19" x14ac:dyDescent="0.2">
      <c r="B28" s="18"/>
      <c r="C28" s="163" t="s">
        <v>44</v>
      </c>
      <c r="D28" s="163"/>
      <c r="E28" s="163"/>
      <c r="F28" s="163"/>
      <c r="G28" s="163"/>
      <c r="H28" s="163"/>
      <c r="I28" s="163"/>
      <c r="J28" s="163"/>
      <c r="K28" s="163"/>
      <c r="L28" s="163"/>
      <c r="M28" s="163"/>
      <c r="N28" s="163"/>
      <c r="O28" s="163"/>
      <c r="P28" s="167"/>
      <c r="R28" s="98"/>
      <c r="S28" s="99"/>
    </row>
    <row r="29" spans="2:19" x14ac:dyDescent="0.2">
      <c r="B29" s="18"/>
      <c r="C29" s="19"/>
      <c r="D29" s="157" t="s">
        <v>66</v>
      </c>
      <c r="E29" s="158"/>
      <c r="F29" s="158"/>
      <c r="G29" s="158"/>
      <c r="H29" s="158"/>
      <c r="I29" s="158"/>
      <c r="J29" s="158"/>
      <c r="K29" s="158"/>
      <c r="L29" s="158"/>
      <c r="M29" s="158"/>
      <c r="N29" s="158"/>
      <c r="O29" s="158"/>
      <c r="P29" s="159"/>
      <c r="R29" s="98"/>
      <c r="S29" s="99"/>
    </row>
    <row r="30" spans="2:19" x14ac:dyDescent="0.2">
      <c r="B30" s="18"/>
      <c r="C30" s="19"/>
      <c r="D30" s="157" t="s">
        <v>50</v>
      </c>
      <c r="E30" s="158"/>
      <c r="F30" s="158"/>
      <c r="G30" s="158"/>
      <c r="H30" s="158"/>
      <c r="I30" s="158"/>
      <c r="J30" s="158"/>
      <c r="K30" s="158"/>
      <c r="L30" s="158"/>
      <c r="M30" s="158"/>
      <c r="N30" s="158"/>
      <c r="O30" s="158"/>
      <c r="P30" s="159"/>
      <c r="R30" s="98"/>
      <c r="S30" s="99"/>
    </row>
    <row r="31" spans="2:19" x14ac:dyDescent="0.2">
      <c r="B31" s="18"/>
      <c r="C31" s="19"/>
      <c r="D31" s="157" t="s">
        <v>63</v>
      </c>
      <c r="E31" s="158"/>
      <c r="F31" s="158"/>
      <c r="G31" s="158"/>
      <c r="H31" s="158"/>
      <c r="I31" s="158"/>
      <c r="J31" s="158"/>
      <c r="K31" s="158"/>
      <c r="L31" s="158"/>
      <c r="M31" s="158"/>
      <c r="N31" s="158"/>
      <c r="O31" s="158"/>
      <c r="P31" s="159"/>
      <c r="R31" s="98"/>
      <c r="S31" s="99"/>
    </row>
    <row r="32" spans="2:19" x14ac:dyDescent="0.2">
      <c r="B32" s="18"/>
      <c r="C32" s="19"/>
      <c r="D32" s="157" t="s">
        <v>67</v>
      </c>
      <c r="E32" s="158"/>
      <c r="F32" s="158"/>
      <c r="G32" s="158"/>
      <c r="H32" s="158"/>
      <c r="I32" s="158"/>
      <c r="J32" s="158"/>
      <c r="K32" s="158"/>
      <c r="L32" s="158"/>
      <c r="M32" s="158"/>
      <c r="N32" s="158"/>
      <c r="O32" s="158"/>
      <c r="P32" s="159"/>
      <c r="R32" s="98"/>
      <c r="S32" s="99"/>
    </row>
    <row r="33" spans="2:19" ht="24" customHeight="1" x14ac:dyDescent="0.2">
      <c r="B33" s="18"/>
      <c r="C33" s="19"/>
      <c r="D33" s="160" t="s">
        <v>64</v>
      </c>
      <c r="E33" s="161"/>
      <c r="F33" s="161"/>
      <c r="G33" s="161"/>
      <c r="H33" s="161"/>
      <c r="I33" s="161"/>
      <c r="J33" s="161"/>
      <c r="K33" s="161"/>
      <c r="L33" s="161"/>
      <c r="M33" s="161"/>
      <c r="N33" s="161"/>
      <c r="O33" s="161"/>
      <c r="P33" s="162"/>
      <c r="R33" s="97"/>
      <c r="S33" s="97"/>
    </row>
    <row r="34" spans="2:19" ht="13.5" thickBot="1" x14ac:dyDescent="0.25">
      <c r="B34" s="21"/>
      <c r="C34" s="22"/>
      <c r="D34" s="164" t="s">
        <v>65</v>
      </c>
      <c r="E34" s="165"/>
      <c r="F34" s="165"/>
      <c r="G34" s="165"/>
      <c r="H34" s="165"/>
      <c r="I34" s="165"/>
      <c r="J34" s="165"/>
      <c r="K34" s="165"/>
      <c r="L34" s="165"/>
      <c r="M34" s="165"/>
      <c r="N34" s="165"/>
      <c r="O34" s="165"/>
      <c r="P34" s="166"/>
      <c r="R34" s="97"/>
      <c r="S34" s="97"/>
    </row>
    <row r="38" spans="2:19" ht="12.75" customHeight="1" x14ac:dyDescent="0.2">
      <c r="D38" s="31"/>
      <c r="E38" s="31"/>
      <c r="F38" s="31"/>
      <c r="G38" s="31"/>
      <c r="H38" s="31"/>
      <c r="I38" s="31"/>
      <c r="J38" s="31"/>
      <c r="K38" s="31"/>
      <c r="L38" s="31"/>
      <c r="M38" s="31"/>
      <c r="N38" s="31"/>
    </row>
    <row r="39" spans="2:19" x14ac:dyDescent="0.2">
      <c r="D39" s="31"/>
      <c r="E39" s="31"/>
      <c r="F39" s="31"/>
      <c r="G39" s="31"/>
      <c r="H39" s="31"/>
      <c r="I39" s="31"/>
      <c r="J39" s="31"/>
      <c r="K39" s="31"/>
      <c r="L39" s="31"/>
      <c r="M39" s="31"/>
      <c r="N39" s="31"/>
    </row>
    <row r="40" spans="2:19" x14ac:dyDescent="0.2">
      <c r="D40" s="31"/>
      <c r="E40" s="31"/>
      <c r="F40" s="31"/>
      <c r="G40" s="31"/>
      <c r="H40" s="31"/>
      <c r="I40" s="31"/>
      <c r="J40" s="31"/>
      <c r="K40" s="31"/>
      <c r="L40" s="31"/>
      <c r="M40" s="31"/>
      <c r="N40" s="31"/>
    </row>
    <row r="41" spans="2:19" x14ac:dyDescent="0.2">
      <c r="D41" s="31"/>
      <c r="E41" s="31"/>
      <c r="F41" s="31"/>
      <c r="G41" s="31"/>
      <c r="H41" s="31"/>
      <c r="I41" s="31"/>
      <c r="J41" s="31"/>
      <c r="K41" s="31"/>
      <c r="L41" s="31"/>
      <c r="M41" s="31"/>
      <c r="N41" s="31"/>
    </row>
    <row r="42" spans="2:19" x14ac:dyDescent="0.2">
      <c r="D42" s="31"/>
      <c r="E42" s="31"/>
      <c r="F42" s="31"/>
      <c r="G42" s="31"/>
      <c r="H42" s="31"/>
      <c r="I42" s="31"/>
      <c r="J42" s="31"/>
      <c r="K42" s="31"/>
      <c r="L42" s="31"/>
      <c r="M42" s="31"/>
      <c r="N42" s="31"/>
    </row>
    <row r="43" spans="2:19" x14ac:dyDescent="0.2">
      <c r="D43" s="31"/>
      <c r="E43" s="31"/>
      <c r="F43" s="31"/>
      <c r="G43" s="31"/>
      <c r="H43" s="31"/>
      <c r="I43" s="31"/>
      <c r="J43" s="31"/>
      <c r="K43" s="31"/>
      <c r="L43" s="31"/>
      <c r="M43" s="31"/>
      <c r="N43" s="31"/>
    </row>
    <row r="44" spans="2:19" x14ac:dyDescent="0.2">
      <c r="D44" s="31"/>
      <c r="E44" s="31"/>
      <c r="F44" s="31"/>
      <c r="G44" s="31"/>
      <c r="H44" s="31"/>
      <c r="I44" s="31"/>
      <c r="J44" s="31"/>
      <c r="K44" s="31"/>
      <c r="L44" s="31"/>
      <c r="M44" s="31"/>
      <c r="N44" s="31"/>
    </row>
    <row r="45" spans="2:19" x14ac:dyDescent="0.2">
      <c r="D45" s="31"/>
      <c r="E45" s="31"/>
      <c r="F45" s="31"/>
      <c r="G45" s="31"/>
      <c r="H45" s="31"/>
      <c r="I45" s="31"/>
      <c r="J45" s="31"/>
      <c r="K45" s="31"/>
      <c r="L45" s="31"/>
      <c r="M45" s="31"/>
      <c r="N45" s="31"/>
    </row>
    <row r="46" spans="2:19" x14ac:dyDescent="0.2">
      <c r="D46" s="31"/>
      <c r="E46" s="31"/>
      <c r="F46" s="31"/>
      <c r="G46" s="31"/>
      <c r="H46" s="31"/>
      <c r="I46" s="31"/>
      <c r="J46" s="31"/>
      <c r="K46" s="31"/>
      <c r="L46" s="31"/>
      <c r="M46" s="31"/>
      <c r="N46" s="31"/>
    </row>
    <row r="47" spans="2:19" x14ac:dyDescent="0.2">
      <c r="D47" s="31"/>
      <c r="E47" s="31"/>
      <c r="F47" s="31"/>
      <c r="G47" s="31"/>
      <c r="H47" s="31"/>
      <c r="I47" s="31"/>
      <c r="J47" s="31"/>
      <c r="K47" s="31"/>
      <c r="L47" s="31"/>
      <c r="M47" s="31"/>
      <c r="N47" s="31"/>
    </row>
    <row r="48" spans="2:19" x14ac:dyDescent="0.2">
      <c r="D48" s="31"/>
      <c r="E48" s="31"/>
      <c r="F48" s="31"/>
      <c r="G48" s="31"/>
      <c r="H48" s="31"/>
      <c r="I48" s="31"/>
      <c r="J48" s="31"/>
      <c r="K48" s="31"/>
      <c r="L48" s="31"/>
      <c r="M48" s="31"/>
      <c r="N48" s="31"/>
    </row>
    <row r="49" spans="4:14" x14ac:dyDescent="0.2">
      <c r="D49" s="31"/>
      <c r="E49" s="31"/>
      <c r="F49" s="31"/>
      <c r="G49" s="31"/>
      <c r="H49" s="31"/>
      <c r="I49" s="31"/>
      <c r="J49" s="31"/>
      <c r="K49" s="31"/>
      <c r="L49" s="31"/>
      <c r="M49" s="31"/>
      <c r="N49" s="31"/>
    </row>
    <row r="50" spans="4:14" x14ac:dyDescent="0.2">
      <c r="D50" s="31"/>
      <c r="E50" s="31"/>
      <c r="F50" s="31"/>
      <c r="G50" s="31"/>
      <c r="H50" s="31"/>
      <c r="I50" s="31"/>
      <c r="J50" s="31"/>
      <c r="K50" s="31"/>
      <c r="L50" s="31"/>
      <c r="M50" s="31"/>
      <c r="N50" s="31"/>
    </row>
    <row r="51" spans="4:14" x14ac:dyDescent="0.2">
      <c r="D51" s="31"/>
      <c r="E51" s="31"/>
      <c r="F51" s="31"/>
      <c r="G51" s="31"/>
      <c r="H51" s="31"/>
      <c r="I51" s="31"/>
      <c r="J51" s="31"/>
      <c r="K51" s="31"/>
      <c r="L51" s="31"/>
      <c r="M51" s="31"/>
      <c r="N51" s="31"/>
    </row>
    <row r="52" spans="4:14" x14ac:dyDescent="0.2">
      <c r="D52" s="31"/>
      <c r="E52" s="31"/>
      <c r="F52" s="31"/>
      <c r="G52" s="31"/>
      <c r="H52" s="31"/>
      <c r="I52" s="31"/>
      <c r="J52" s="31"/>
      <c r="K52" s="31"/>
      <c r="L52" s="31"/>
      <c r="M52" s="31"/>
      <c r="N52" s="31"/>
    </row>
    <row r="53" spans="4:14" x14ac:dyDescent="0.2">
      <c r="D53" s="31"/>
      <c r="E53" s="31"/>
      <c r="F53" s="31"/>
      <c r="G53" s="31"/>
      <c r="H53" s="31"/>
      <c r="I53" s="31"/>
      <c r="J53" s="31"/>
      <c r="K53" s="31"/>
      <c r="L53" s="31"/>
      <c r="M53" s="31"/>
      <c r="N53" s="31"/>
    </row>
    <row r="54" spans="4:14" x14ac:dyDescent="0.2">
      <c r="D54" s="31"/>
      <c r="E54" s="31"/>
      <c r="F54" s="31"/>
      <c r="G54" s="31"/>
      <c r="H54" s="31"/>
      <c r="I54" s="31"/>
      <c r="J54" s="31"/>
      <c r="K54" s="31"/>
      <c r="L54" s="31"/>
      <c r="M54" s="31"/>
      <c r="N54" s="31"/>
    </row>
    <row r="55" spans="4:14" x14ac:dyDescent="0.2">
      <c r="D55" s="31"/>
      <c r="E55" s="31"/>
      <c r="F55" s="31"/>
      <c r="G55" s="31"/>
      <c r="H55" s="31"/>
      <c r="I55" s="31"/>
      <c r="J55" s="31"/>
      <c r="K55" s="31"/>
      <c r="L55" s="31"/>
      <c r="M55" s="31"/>
      <c r="N55" s="31"/>
    </row>
    <row r="56" spans="4:14" x14ac:dyDescent="0.2">
      <c r="D56" s="31"/>
      <c r="E56" s="31"/>
      <c r="F56" s="31"/>
      <c r="G56" s="31"/>
      <c r="H56" s="31"/>
      <c r="I56" s="31"/>
      <c r="J56" s="31"/>
      <c r="K56" s="31"/>
      <c r="L56" s="31"/>
      <c r="M56" s="31"/>
      <c r="N56" s="31"/>
    </row>
    <row r="57" spans="4:14" x14ac:dyDescent="0.2">
      <c r="D57" s="31"/>
      <c r="E57" s="31"/>
      <c r="F57" s="31"/>
      <c r="G57" s="31"/>
      <c r="H57" s="31"/>
      <c r="I57" s="31"/>
      <c r="J57" s="31"/>
      <c r="K57" s="31"/>
      <c r="L57" s="31"/>
      <c r="M57" s="31"/>
      <c r="N57" s="31"/>
    </row>
    <row r="58" spans="4:14" x14ac:dyDescent="0.2">
      <c r="D58" s="31"/>
      <c r="E58" s="31"/>
      <c r="F58" s="31"/>
      <c r="G58" s="31"/>
      <c r="H58" s="31"/>
      <c r="I58" s="31"/>
      <c r="J58" s="31"/>
      <c r="K58" s="31"/>
      <c r="L58" s="31"/>
      <c r="M58" s="31"/>
      <c r="N58" s="31"/>
    </row>
    <row r="59" spans="4:14" x14ac:dyDescent="0.2">
      <c r="D59" s="31"/>
      <c r="E59" s="31"/>
      <c r="F59" s="31"/>
      <c r="G59" s="31"/>
      <c r="H59" s="31"/>
      <c r="I59" s="31"/>
      <c r="J59" s="31"/>
      <c r="K59" s="31"/>
      <c r="L59" s="31"/>
      <c r="M59" s="31"/>
      <c r="N59" s="31"/>
    </row>
    <row r="60" spans="4:14" x14ac:dyDescent="0.2">
      <c r="D60" s="31"/>
      <c r="E60" s="31"/>
      <c r="F60" s="31"/>
      <c r="G60" s="31"/>
      <c r="H60" s="31"/>
      <c r="I60" s="31"/>
      <c r="J60" s="31"/>
      <c r="K60" s="31"/>
      <c r="L60" s="31"/>
      <c r="M60" s="31"/>
      <c r="N60" s="31"/>
    </row>
    <row r="61" spans="4:14" x14ac:dyDescent="0.2">
      <c r="D61" s="31"/>
      <c r="E61" s="31"/>
      <c r="F61" s="31"/>
      <c r="G61" s="31"/>
      <c r="H61" s="31"/>
      <c r="I61" s="31"/>
      <c r="J61" s="31"/>
      <c r="K61" s="31"/>
      <c r="L61" s="31"/>
      <c r="M61" s="31"/>
      <c r="N61" s="31"/>
    </row>
    <row r="62" spans="4:14" x14ac:dyDescent="0.2">
      <c r="D62" s="31"/>
      <c r="E62" s="31"/>
      <c r="F62" s="31"/>
      <c r="G62" s="31"/>
      <c r="H62" s="31"/>
      <c r="I62" s="31"/>
      <c r="J62" s="31"/>
      <c r="K62" s="31"/>
      <c r="L62" s="31"/>
      <c r="M62" s="31"/>
      <c r="N62" s="31"/>
    </row>
    <row r="63" spans="4:14" x14ac:dyDescent="0.2">
      <c r="D63" s="31"/>
      <c r="E63" s="31"/>
      <c r="F63" s="31"/>
      <c r="G63" s="31"/>
      <c r="H63" s="31"/>
      <c r="I63" s="31"/>
      <c r="J63" s="31"/>
      <c r="K63" s="31"/>
      <c r="L63" s="31"/>
      <c r="M63" s="31"/>
      <c r="N63" s="31"/>
    </row>
    <row r="64" spans="4:14" x14ac:dyDescent="0.2">
      <c r="D64" s="31"/>
      <c r="E64" s="31"/>
      <c r="F64" s="31"/>
      <c r="G64" s="31"/>
      <c r="H64" s="31"/>
      <c r="I64" s="31"/>
      <c r="J64" s="31"/>
      <c r="K64" s="31"/>
      <c r="L64" s="31"/>
      <c r="M64" s="31"/>
      <c r="N64" s="31"/>
    </row>
    <row r="65" spans="4:14" x14ac:dyDescent="0.2">
      <c r="D65" s="31"/>
      <c r="E65" s="31"/>
      <c r="F65" s="31"/>
      <c r="G65" s="31"/>
      <c r="H65" s="31"/>
      <c r="I65" s="31"/>
      <c r="J65" s="31"/>
      <c r="K65" s="31"/>
      <c r="L65" s="31"/>
      <c r="M65" s="31"/>
      <c r="N65" s="31"/>
    </row>
    <row r="66" spans="4:14" x14ac:dyDescent="0.2">
      <c r="D66" s="31"/>
      <c r="E66" s="31"/>
      <c r="F66" s="31"/>
      <c r="G66" s="31"/>
      <c r="H66" s="31"/>
      <c r="I66" s="31"/>
      <c r="J66" s="31"/>
      <c r="K66" s="31"/>
      <c r="L66" s="31"/>
      <c r="M66" s="31"/>
      <c r="N66" s="31"/>
    </row>
    <row r="67" spans="4:14" x14ac:dyDescent="0.2">
      <c r="D67" s="31"/>
      <c r="E67" s="31"/>
      <c r="F67" s="31"/>
      <c r="G67" s="31"/>
      <c r="H67" s="31"/>
      <c r="I67" s="31"/>
      <c r="J67" s="31"/>
      <c r="K67" s="31"/>
      <c r="L67" s="31"/>
      <c r="M67" s="31"/>
      <c r="N67" s="31"/>
    </row>
    <row r="68" spans="4:14" x14ac:dyDescent="0.2">
      <c r="D68" s="31"/>
      <c r="E68" s="31"/>
      <c r="F68" s="31"/>
      <c r="G68" s="31"/>
      <c r="H68" s="31"/>
      <c r="I68" s="31"/>
      <c r="J68" s="31"/>
      <c r="K68" s="31"/>
      <c r="L68" s="31"/>
      <c r="M68" s="31"/>
      <c r="N68" s="31"/>
    </row>
    <row r="69" spans="4:14" x14ac:dyDescent="0.2">
      <c r="D69" s="31"/>
      <c r="E69" s="31"/>
      <c r="F69" s="31"/>
      <c r="G69" s="31"/>
      <c r="H69" s="31"/>
      <c r="I69" s="31"/>
      <c r="J69" s="31"/>
      <c r="K69" s="31"/>
      <c r="L69" s="31"/>
      <c r="M69" s="31"/>
      <c r="N69" s="31"/>
    </row>
    <row r="70" spans="4:14" x14ac:dyDescent="0.2">
      <c r="D70" s="31"/>
      <c r="E70" s="31"/>
      <c r="F70" s="31"/>
      <c r="G70" s="31"/>
      <c r="H70" s="31"/>
      <c r="I70" s="31"/>
      <c r="J70" s="31"/>
      <c r="K70" s="31"/>
      <c r="L70" s="31"/>
      <c r="M70" s="31"/>
      <c r="N70" s="31"/>
    </row>
    <row r="71" spans="4:14" x14ac:dyDescent="0.2">
      <c r="D71" s="31"/>
      <c r="E71" s="31"/>
      <c r="F71" s="31"/>
      <c r="G71" s="31"/>
      <c r="H71" s="31"/>
      <c r="I71" s="31"/>
      <c r="J71" s="31"/>
      <c r="K71" s="31"/>
      <c r="L71" s="31"/>
      <c r="M71" s="31"/>
      <c r="N71" s="31"/>
    </row>
    <row r="72" spans="4:14" x14ac:dyDescent="0.2">
      <c r="D72" s="31"/>
      <c r="E72" s="31"/>
      <c r="F72" s="31"/>
      <c r="G72" s="31"/>
      <c r="H72" s="31"/>
      <c r="I72" s="31"/>
      <c r="J72" s="31"/>
      <c r="K72" s="31"/>
      <c r="L72" s="31"/>
      <c r="M72" s="31"/>
      <c r="N72" s="31"/>
    </row>
    <row r="73" spans="4:14" x14ac:dyDescent="0.2">
      <c r="D73" s="31"/>
      <c r="E73" s="31"/>
      <c r="F73" s="31"/>
      <c r="G73" s="31"/>
      <c r="H73" s="31"/>
      <c r="I73" s="31"/>
      <c r="J73" s="31"/>
      <c r="K73" s="31"/>
      <c r="L73" s="31"/>
      <c r="M73" s="31"/>
      <c r="N73" s="31"/>
    </row>
    <row r="74" spans="4:14" x14ac:dyDescent="0.2">
      <c r="D74" s="31"/>
      <c r="E74" s="31"/>
      <c r="F74" s="31"/>
      <c r="G74" s="31"/>
      <c r="H74" s="31"/>
      <c r="I74" s="31"/>
      <c r="J74" s="31"/>
      <c r="K74" s="31"/>
      <c r="L74" s="31"/>
      <c r="M74" s="31"/>
      <c r="N74" s="31"/>
    </row>
    <row r="75" spans="4:14" x14ac:dyDescent="0.2">
      <c r="D75" s="31"/>
      <c r="E75" s="31"/>
      <c r="F75" s="31"/>
      <c r="G75" s="31"/>
      <c r="H75" s="31"/>
      <c r="I75" s="31"/>
      <c r="J75" s="31"/>
      <c r="K75" s="31"/>
      <c r="L75" s="31"/>
      <c r="M75" s="31"/>
      <c r="N75" s="31"/>
    </row>
    <row r="76" spans="4:14" x14ac:dyDescent="0.2">
      <c r="D76" s="31"/>
      <c r="E76" s="31"/>
      <c r="F76" s="31"/>
      <c r="G76" s="31"/>
      <c r="H76" s="31"/>
      <c r="I76" s="31"/>
      <c r="J76" s="31"/>
      <c r="K76" s="31"/>
      <c r="L76" s="31"/>
      <c r="M76" s="31"/>
      <c r="N76" s="31"/>
    </row>
    <row r="77" spans="4:14" x14ac:dyDescent="0.2">
      <c r="D77" s="31"/>
      <c r="E77" s="31"/>
      <c r="F77" s="31"/>
      <c r="G77" s="31"/>
      <c r="H77" s="31"/>
      <c r="I77" s="31"/>
      <c r="J77" s="31"/>
      <c r="K77" s="31"/>
      <c r="L77" s="31"/>
      <c r="M77" s="31"/>
      <c r="N77" s="31"/>
    </row>
    <row r="78" spans="4:14" x14ac:dyDescent="0.2">
      <c r="D78" s="31"/>
      <c r="E78" s="31"/>
      <c r="F78" s="31"/>
      <c r="G78" s="31"/>
      <c r="H78" s="31"/>
      <c r="I78" s="31"/>
      <c r="J78" s="31"/>
      <c r="K78" s="31"/>
      <c r="L78" s="31"/>
      <c r="M78" s="31"/>
      <c r="N78" s="31"/>
    </row>
    <row r="79" spans="4:14" x14ac:dyDescent="0.2">
      <c r="D79" s="31"/>
      <c r="E79" s="31"/>
      <c r="F79" s="31"/>
      <c r="G79" s="31"/>
      <c r="H79" s="31"/>
      <c r="I79" s="31"/>
      <c r="J79" s="31"/>
      <c r="K79" s="31"/>
      <c r="L79" s="31"/>
      <c r="M79" s="31"/>
      <c r="N79" s="31"/>
    </row>
    <row r="80" spans="4:14" x14ac:dyDescent="0.2">
      <c r="D80" s="31"/>
      <c r="E80" s="31"/>
      <c r="F80" s="31"/>
      <c r="G80" s="31"/>
      <c r="H80" s="31"/>
      <c r="I80" s="31"/>
      <c r="J80" s="31"/>
      <c r="K80" s="31"/>
      <c r="L80" s="31"/>
      <c r="M80" s="31"/>
      <c r="N80" s="31"/>
    </row>
    <row r="81" spans="4:14" x14ac:dyDescent="0.2">
      <c r="D81" s="31"/>
      <c r="E81" s="31"/>
      <c r="F81" s="31"/>
      <c r="G81" s="31"/>
      <c r="H81" s="31"/>
      <c r="I81" s="31"/>
      <c r="J81" s="31"/>
      <c r="K81" s="31"/>
      <c r="L81" s="31"/>
      <c r="M81" s="31"/>
      <c r="N81" s="31"/>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5:P25"/>
    <mergeCell ref="D26:P26"/>
    <mergeCell ref="C28:P28"/>
    <mergeCell ref="D30:P30"/>
    <mergeCell ref="D29:P29"/>
    <mergeCell ref="D32:P32"/>
    <mergeCell ref="D33:P33"/>
    <mergeCell ref="D24:P24"/>
    <mergeCell ref="D18:P18"/>
    <mergeCell ref="D19:P19"/>
    <mergeCell ref="D20:P20"/>
    <mergeCell ref="D21:P21"/>
    <mergeCell ref="D23:P23"/>
    <mergeCell ref="D22:P22"/>
  </mergeCells>
  <phoneticPr fontId="3"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36"/>
  <sheetViews>
    <sheetView topLeftCell="C1" workbookViewId="0">
      <selection activeCell="R7" sqref="R7:R12"/>
    </sheetView>
  </sheetViews>
  <sheetFormatPr defaultRowHeight="12.75" x14ac:dyDescent="0.2"/>
  <cols>
    <col min="1" max="1" width="3.28515625" style="82" customWidth="1"/>
    <col min="2" max="2" width="6.140625" style="82" customWidth="1"/>
    <col min="3" max="3" width="7.7109375" style="82" customWidth="1"/>
    <col min="4" max="15" width="9.140625" style="82"/>
    <col min="16" max="16" width="10.5703125" style="82" customWidth="1"/>
    <col min="17" max="17" width="9.140625" style="82"/>
    <col min="18" max="18" width="53.42578125" style="82" customWidth="1"/>
    <col min="19" max="19" width="13.5703125" style="82" customWidth="1"/>
    <col min="20" max="16384" width="9.140625" style="82"/>
  </cols>
  <sheetData>
    <row r="1" spans="2:20" ht="13.5" thickBot="1" x14ac:dyDescent="0.25"/>
    <row r="2" spans="2:20" ht="15.75" customHeight="1" x14ac:dyDescent="0.2">
      <c r="B2" s="174" t="s">
        <v>37</v>
      </c>
      <c r="C2" s="175"/>
      <c r="D2" s="175"/>
      <c r="E2" s="175"/>
      <c r="F2" s="175"/>
      <c r="G2" s="175"/>
      <c r="H2" s="175"/>
      <c r="I2" s="175"/>
      <c r="J2" s="175"/>
      <c r="K2" s="175"/>
      <c r="L2" s="175"/>
      <c r="M2" s="175"/>
      <c r="N2" s="175"/>
      <c r="O2" s="175"/>
      <c r="P2" s="176"/>
      <c r="R2" s="98" t="s">
        <v>111</v>
      </c>
      <c r="S2" s="101"/>
      <c r="T2" s="101"/>
    </row>
    <row r="3" spans="2:20" ht="15.75" customHeight="1" x14ac:dyDescent="0.2">
      <c r="B3" s="177" t="s">
        <v>38</v>
      </c>
      <c r="C3" s="178"/>
      <c r="D3" s="178"/>
      <c r="E3" s="178"/>
      <c r="F3" s="178"/>
      <c r="G3" s="178"/>
      <c r="H3" s="178"/>
      <c r="I3" s="178"/>
      <c r="J3" s="178"/>
      <c r="K3" s="178"/>
      <c r="L3" s="178"/>
      <c r="M3" s="178"/>
      <c r="N3" s="178"/>
      <c r="O3" s="178"/>
      <c r="P3" s="179"/>
      <c r="R3" s="97" t="s">
        <v>112</v>
      </c>
      <c r="S3" s="101"/>
      <c r="T3" s="101"/>
    </row>
    <row r="4" spans="2:20" x14ac:dyDescent="0.2">
      <c r="B4" s="83"/>
      <c r="C4" s="180" t="s">
        <v>39</v>
      </c>
      <c r="D4" s="180"/>
      <c r="E4" s="180"/>
      <c r="F4" s="180"/>
      <c r="G4" s="180"/>
      <c r="H4" s="180"/>
      <c r="I4" s="180"/>
      <c r="J4" s="180"/>
      <c r="K4" s="180"/>
      <c r="L4" s="180"/>
      <c r="M4" s="180"/>
      <c r="N4" s="180"/>
      <c r="O4" s="180"/>
      <c r="P4" s="181"/>
      <c r="R4" s="97" t="s">
        <v>113</v>
      </c>
      <c r="S4" s="101"/>
      <c r="T4" s="101"/>
    </row>
    <row r="5" spans="2:20" x14ac:dyDescent="0.2">
      <c r="B5" s="83"/>
      <c r="C5" s="180" t="s">
        <v>46</v>
      </c>
      <c r="D5" s="180"/>
      <c r="E5" s="180"/>
      <c r="F5" s="180"/>
      <c r="G5" s="180"/>
      <c r="H5" s="180"/>
      <c r="I5" s="180"/>
      <c r="J5" s="180"/>
      <c r="K5" s="180"/>
      <c r="L5" s="180"/>
      <c r="M5" s="180"/>
      <c r="N5" s="180"/>
      <c r="O5" s="180"/>
      <c r="P5" s="181"/>
      <c r="R5" s="97" t="s">
        <v>114</v>
      </c>
      <c r="S5" s="101"/>
      <c r="T5" s="101"/>
    </row>
    <row r="6" spans="2:20" x14ac:dyDescent="0.2">
      <c r="B6" s="83"/>
      <c r="C6" s="85"/>
      <c r="D6" s="182" t="s">
        <v>82</v>
      </c>
      <c r="E6" s="182"/>
      <c r="F6" s="182"/>
      <c r="G6" s="182"/>
      <c r="H6" s="182"/>
      <c r="I6" s="182"/>
      <c r="J6" s="182"/>
      <c r="K6" s="182"/>
      <c r="L6" s="182"/>
      <c r="M6" s="182"/>
      <c r="N6" s="182"/>
      <c r="O6" s="182"/>
      <c r="P6" s="183"/>
      <c r="R6" s="98" t="s">
        <v>115</v>
      </c>
      <c r="S6" s="99"/>
      <c r="T6" s="99"/>
    </row>
    <row r="7" spans="2:20" x14ac:dyDescent="0.2">
      <c r="B7" s="83"/>
      <c r="C7" s="85"/>
      <c r="D7" s="180" t="s">
        <v>77</v>
      </c>
      <c r="E7" s="182"/>
      <c r="F7" s="182"/>
      <c r="G7" s="182"/>
      <c r="H7" s="182"/>
      <c r="I7" s="182"/>
      <c r="J7" s="182"/>
      <c r="K7" s="182"/>
      <c r="L7" s="182"/>
      <c r="M7" s="182"/>
      <c r="N7" s="182"/>
      <c r="O7" s="182"/>
      <c r="P7" s="183"/>
      <c r="R7" s="98" t="s">
        <v>101</v>
      </c>
      <c r="S7" s="99"/>
      <c r="T7" s="99"/>
    </row>
    <row r="8" spans="2:20" x14ac:dyDescent="0.2">
      <c r="B8" s="83"/>
      <c r="C8" s="85"/>
      <c r="D8" s="180" t="s">
        <v>78</v>
      </c>
      <c r="E8" s="182"/>
      <c r="F8" s="182"/>
      <c r="G8" s="182"/>
      <c r="H8" s="182"/>
      <c r="I8" s="182"/>
      <c r="J8" s="182"/>
      <c r="K8" s="182"/>
      <c r="L8" s="182"/>
      <c r="M8" s="182"/>
      <c r="N8" s="182"/>
      <c r="O8" s="182"/>
      <c r="P8" s="183"/>
      <c r="R8" s="97" t="s">
        <v>153</v>
      </c>
      <c r="S8" s="99"/>
      <c r="T8" s="99"/>
    </row>
    <row r="9" spans="2:20" x14ac:dyDescent="0.2">
      <c r="B9" s="83"/>
      <c r="C9" s="85"/>
      <c r="D9" s="180" t="s">
        <v>79</v>
      </c>
      <c r="E9" s="182"/>
      <c r="F9" s="182"/>
      <c r="G9" s="182"/>
      <c r="H9" s="182"/>
      <c r="I9" s="182"/>
      <c r="J9" s="182"/>
      <c r="K9" s="182"/>
      <c r="L9" s="182"/>
      <c r="M9" s="182"/>
      <c r="N9" s="182"/>
      <c r="O9" s="182"/>
      <c r="P9" s="183"/>
      <c r="R9" s="98" t="s">
        <v>154</v>
      </c>
      <c r="S9" s="99"/>
      <c r="T9" s="99"/>
    </row>
    <row r="10" spans="2:20" x14ac:dyDescent="0.2">
      <c r="B10" s="83"/>
      <c r="C10" s="85"/>
      <c r="D10" s="180" t="s">
        <v>45</v>
      </c>
      <c r="E10" s="182"/>
      <c r="F10" s="182"/>
      <c r="G10" s="182"/>
      <c r="H10" s="182"/>
      <c r="I10" s="182"/>
      <c r="J10" s="182"/>
      <c r="K10" s="182"/>
      <c r="L10" s="182"/>
      <c r="M10" s="182"/>
      <c r="N10" s="182"/>
      <c r="O10" s="182"/>
      <c r="P10" s="183"/>
      <c r="R10" s="97" t="s">
        <v>155</v>
      </c>
      <c r="S10" s="99"/>
      <c r="T10" s="99"/>
    </row>
    <row r="11" spans="2:20" x14ac:dyDescent="0.2">
      <c r="B11" s="83"/>
      <c r="C11" s="180" t="s">
        <v>40</v>
      </c>
      <c r="D11" s="180"/>
      <c r="E11" s="180"/>
      <c r="F11" s="180"/>
      <c r="G11" s="180"/>
      <c r="H11" s="180"/>
      <c r="I11" s="180"/>
      <c r="J11" s="180"/>
      <c r="K11" s="180"/>
      <c r="L11" s="180"/>
      <c r="M11" s="180"/>
      <c r="N11" s="180"/>
      <c r="O11" s="180"/>
      <c r="P11" s="181"/>
      <c r="R11" s="97" t="s">
        <v>156</v>
      </c>
      <c r="S11" s="99"/>
      <c r="T11" s="99"/>
    </row>
    <row r="12" spans="2:20" x14ac:dyDescent="0.2">
      <c r="B12" s="83"/>
      <c r="C12" s="180" t="s">
        <v>41</v>
      </c>
      <c r="D12" s="180"/>
      <c r="E12" s="180"/>
      <c r="F12" s="180"/>
      <c r="G12" s="180"/>
      <c r="H12" s="180"/>
      <c r="I12" s="180"/>
      <c r="J12" s="180"/>
      <c r="K12" s="180"/>
      <c r="L12" s="180"/>
      <c r="M12" s="180"/>
      <c r="N12" s="180"/>
      <c r="O12" s="180"/>
      <c r="P12" s="181"/>
      <c r="R12" s="98" t="s">
        <v>157</v>
      </c>
      <c r="S12" s="99"/>
      <c r="T12" s="99"/>
    </row>
    <row r="13" spans="2:20" x14ac:dyDescent="0.2">
      <c r="B13" s="83"/>
      <c r="C13" s="85"/>
      <c r="D13" s="85"/>
      <c r="E13" s="85"/>
      <c r="F13" s="85"/>
      <c r="G13" s="85"/>
      <c r="H13" s="85"/>
      <c r="I13" s="85"/>
      <c r="J13" s="85"/>
      <c r="K13" s="85"/>
      <c r="L13" s="85"/>
      <c r="M13" s="85"/>
      <c r="N13" s="85"/>
      <c r="O13" s="85"/>
      <c r="P13" s="88"/>
      <c r="R13" s="98"/>
      <c r="S13" s="99"/>
      <c r="T13" s="99"/>
    </row>
    <row r="14" spans="2:20" x14ac:dyDescent="0.2">
      <c r="B14" s="177" t="s">
        <v>42</v>
      </c>
      <c r="C14" s="178"/>
      <c r="D14" s="178"/>
      <c r="E14" s="178"/>
      <c r="F14" s="178"/>
      <c r="G14" s="178"/>
      <c r="H14" s="178"/>
      <c r="I14" s="178"/>
      <c r="J14" s="178"/>
      <c r="K14" s="178"/>
      <c r="L14" s="178"/>
      <c r="M14" s="178"/>
      <c r="N14" s="178"/>
      <c r="O14" s="178"/>
      <c r="P14" s="179"/>
      <c r="R14" s="97"/>
      <c r="S14" s="99"/>
      <c r="T14" s="99"/>
    </row>
    <row r="15" spans="2:20" x14ac:dyDescent="0.2">
      <c r="B15" s="83"/>
      <c r="C15" s="180" t="s">
        <v>43</v>
      </c>
      <c r="D15" s="180"/>
      <c r="E15" s="180"/>
      <c r="F15" s="180"/>
      <c r="G15" s="180"/>
      <c r="H15" s="180"/>
      <c r="I15" s="180"/>
      <c r="J15" s="180"/>
      <c r="K15" s="180"/>
      <c r="L15" s="180"/>
      <c r="M15" s="180"/>
      <c r="N15" s="180"/>
      <c r="O15" s="180"/>
      <c r="P15" s="181"/>
      <c r="R15" s="98"/>
      <c r="S15" s="99"/>
      <c r="T15" s="99"/>
    </row>
    <row r="16" spans="2:20" x14ac:dyDescent="0.2">
      <c r="B16" s="83"/>
      <c r="C16" s="84"/>
      <c r="D16" s="182" t="s">
        <v>83</v>
      </c>
      <c r="E16" s="182"/>
      <c r="F16" s="182"/>
      <c r="G16" s="182"/>
      <c r="H16" s="182"/>
      <c r="I16" s="182"/>
      <c r="J16" s="182"/>
      <c r="K16" s="182"/>
      <c r="L16" s="182"/>
      <c r="M16" s="182"/>
      <c r="N16" s="182"/>
      <c r="O16" s="182"/>
      <c r="P16" s="183"/>
      <c r="R16" s="98"/>
      <c r="S16" s="100"/>
      <c r="T16" s="100"/>
    </row>
    <row r="17" spans="2:20" x14ac:dyDescent="0.2">
      <c r="B17" s="83"/>
      <c r="C17" s="84"/>
      <c r="D17" s="89" t="s">
        <v>53</v>
      </c>
      <c r="E17" s="86"/>
      <c r="F17" s="86"/>
      <c r="G17" s="86"/>
      <c r="H17" s="86"/>
      <c r="I17" s="86"/>
      <c r="J17" s="86"/>
      <c r="K17" s="86"/>
      <c r="L17" s="86"/>
      <c r="M17" s="86"/>
      <c r="N17" s="86"/>
      <c r="O17" s="86"/>
      <c r="P17" s="87"/>
      <c r="R17" s="98"/>
      <c r="S17" s="99"/>
      <c r="T17" s="99"/>
    </row>
    <row r="18" spans="2:20" x14ac:dyDescent="0.2">
      <c r="B18" s="83"/>
      <c r="C18" s="85"/>
      <c r="D18" s="184" t="s">
        <v>54</v>
      </c>
      <c r="E18" s="182"/>
      <c r="F18" s="182"/>
      <c r="G18" s="182"/>
      <c r="H18" s="182"/>
      <c r="I18" s="182"/>
      <c r="J18" s="182"/>
      <c r="K18" s="182"/>
      <c r="L18" s="182"/>
      <c r="M18" s="182"/>
      <c r="N18" s="182"/>
      <c r="O18" s="182"/>
      <c r="P18" s="183"/>
      <c r="R18" s="97"/>
      <c r="S18" s="99"/>
      <c r="T18" s="99"/>
    </row>
    <row r="19" spans="2:20" x14ac:dyDescent="0.2">
      <c r="B19" s="83"/>
      <c r="C19" s="85"/>
      <c r="D19" s="184" t="s">
        <v>55</v>
      </c>
      <c r="E19" s="182"/>
      <c r="F19" s="182"/>
      <c r="G19" s="182"/>
      <c r="H19" s="182"/>
      <c r="I19" s="182"/>
      <c r="J19" s="182"/>
      <c r="K19" s="182"/>
      <c r="L19" s="182"/>
      <c r="M19" s="182"/>
      <c r="N19" s="182"/>
      <c r="O19" s="182"/>
      <c r="P19" s="183"/>
      <c r="R19" s="97"/>
      <c r="S19" s="99"/>
      <c r="T19" s="99"/>
    </row>
    <row r="20" spans="2:20" x14ac:dyDescent="0.2">
      <c r="B20" s="83"/>
      <c r="C20" s="85"/>
      <c r="D20" s="184" t="s">
        <v>84</v>
      </c>
      <c r="E20" s="182"/>
      <c r="F20" s="182"/>
      <c r="G20" s="182"/>
      <c r="H20" s="182"/>
      <c r="I20" s="182"/>
      <c r="J20" s="182"/>
      <c r="K20" s="182"/>
      <c r="L20" s="182"/>
      <c r="M20" s="182"/>
      <c r="N20" s="182"/>
      <c r="O20" s="182"/>
      <c r="P20" s="183"/>
      <c r="R20" s="98"/>
      <c r="S20" s="99"/>
      <c r="T20" s="99"/>
    </row>
    <row r="21" spans="2:20" x14ac:dyDescent="0.2">
      <c r="B21" s="83"/>
      <c r="C21" s="85"/>
      <c r="D21" s="184" t="s">
        <v>85</v>
      </c>
      <c r="E21" s="182"/>
      <c r="F21" s="182"/>
      <c r="G21" s="182"/>
      <c r="H21" s="182"/>
      <c r="I21" s="182"/>
      <c r="J21" s="182"/>
      <c r="K21" s="182"/>
      <c r="L21" s="182"/>
      <c r="M21" s="182"/>
      <c r="N21" s="182"/>
      <c r="O21" s="182"/>
      <c r="P21" s="183"/>
      <c r="R21" s="98"/>
      <c r="S21" s="99"/>
      <c r="T21" s="99"/>
    </row>
    <row r="22" spans="2:20" x14ac:dyDescent="0.2">
      <c r="B22" s="83"/>
      <c r="C22" s="85"/>
      <c r="D22" s="184" t="s">
        <v>86</v>
      </c>
      <c r="E22" s="182"/>
      <c r="F22" s="182"/>
      <c r="G22" s="182"/>
      <c r="H22" s="182"/>
      <c r="I22" s="182"/>
      <c r="J22" s="182"/>
      <c r="K22" s="182"/>
      <c r="L22" s="182"/>
      <c r="M22" s="182"/>
      <c r="N22" s="182"/>
      <c r="O22" s="182"/>
      <c r="P22" s="183"/>
      <c r="R22" s="97"/>
      <c r="S22" s="99"/>
      <c r="T22" s="99"/>
    </row>
    <row r="23" spans="2:20" x14ac:dyDescent="0.2">
      <c r="B23" s="83"/>
      <c r="C23" s="85"/>
      <c r="D23" s="184" t="s">
        <v>59</v>
      </c>
      <c r="E23" s="182"/>
      <c r="F23" s="182"/>
      <c r="G23" s="182"/>
      <c r="H23" s="182"/>
      <c r="I23" s="182"/>
      <c r="J23" s="182"/>
      <c r="K23" s="182"/>
      <c r="L23" s="182"/>
      <c r="M23" s="182"/>
      <c r="N23" s="182"/>
      <c r="O23" s="182"/>
      <c r="P23" s="183"/>
      <c r="R23" s="98"/>
      <c r="S23" s="99"/>
      <c r="T23" s="99"/>
    </row>
    <row r="24" spans="2:20" x14ac:dyDescent="0.2">
      <c r="B24" s="83"/>
      <c r="C24" s="85"/>
      <c r="D24" s="184" t="s">
        <v>60</v>
      </c>
      <c r="E24" s="182"/>
      <c r="F24" s="182"/>
      <c r="G24" s="182"/>
      <c r="H24" s="182"/>
      <c r="I24" s="182"/>
      <c r="J24" s="182"/>
      <c r="K24" s="182"/>
      <c r="L24" s="182"/>
      <c r="M24" s="182"/>
      <c r="N24" s="182"/>
      <c r="O24" s="182"/>
      <c r="P24" s="183"/>
      <c r="R24" s="98"/>
      <c r="S24" s="99"/>
      <c r="T24" s="99"/>
    </row>
    <row r="25" spans="2:20" x14ac:dyDescent="0.2">
      <c r="B25" s="83"/>
      <c r="C25" s="85"/>
      <c r="D25" s="184" t="s">
        <v>87</v>
      </c>
      <c r="E25" s="182"/>
      <c r="F25" s="182"/>
      <c r="G25" s="182"/>
      <c r="H25" s="182"/>
      <c r="I25" s="182"/>
      <c r="J25" s="182"/>
      <c r="K25" s="182"/>
      <c r="L25" s="182"/>
      <c r="M25" s="182"/>
      <c r="N25" s="182"/>
      <c r="O25" s="182"/>
      <c r="P25" s="183"/>
      <c r="R25" s="98"/>
      <c r="S25" s="99"/>
      <c r="T25" s="99"/>
    </row>
    <row r="26" spans="2:20" x14ac:dyDescent="0.2">
      <c r="B26" s="83"/>
      <c r="C26" s="85"/>
      <c r="D26" s="184" t="s">
        <v>88</v>
      </c>
      <c r="E26" s="182"/>
      <c r="F26" s="182"/>
      <c r="G26" s="182"/>
      <c r="H26" s="182"/>
      <c r="I26" s="182"/>
      <c r="J26" s="182"/>
      <c r="K26" s="182"/>
      <c r="L26" s="182"/>
      <c r="M26" s="182"/>
      <c r="N26" s="182"/>
      <c r="O26" s="182"/>
      <c r="P26" s="183"/>
      <c r="R26" s="98"/>
      <c r="S26" s="99"/>
      <c r="T26" s="99"/>
    </row>
    <row r="27" spans="2:20" x14ac:dyDescent="0.2">
      <c r="B27" s="83"/>
      <c r="C27" s="85"/>
      <c r="D27" s="184" t="s">
        <v>89</v>
      </c>
      <c r="E27" s="182"/>
      <c r="F27" s="182"/>
      <c r="G27" s="182"/>
      <c r="H27" s="182"/>
      <c r="I27" s="182"/>
      <c r="J27" s="182"/>
      <c r="K27" s="182"/>
      <c r="L27" s="182"/>
      <c r="M27" s="182"/>
      <c r="N27" s="182"/>
      <c r="O27" s="182"/>
      <c r="P27" s="183"/>
      <c r="R27" s="98"/>
      <c r="S27" s="99"/>
      <c r="T27" s="99"/>
    </row>
    <row r="28" spans="2:20" x14ac:dyDescent="0.2">
      <c r="B28" s="83"/>
      <c r="C28" s="85"/>
      <c r="D28" s="85"/>
      <c r="E28" s="85"/>
      <c r="F28" s="85"/>
      <c r="G28" s="85"/>
      <c r="H28" s="85"/>
      <c r="I28" s="85"/>
      <c r="J28" s="85"/>
      <c r="K28" s="85"/>
      <c r="L28" s="85"/>
      <c r="M28" s="85"/>
      <c r="N28" s="85"/>
      <c r="O28" s="85"/>
      <c r="P28" s="88"/>
      <c r="R28" s="98"/>
      <c r="S28" s="99"/>
      <c r="T28" s="99"/>
    </row>
    <row r="29" spans="2:20" x14ac:dyDescent="0.2">
      <c r="B29" s="83"/>
      <c r="C29" s="180" t="s">
        <v>44</v>
      </c>
      <c r="D29" s="180"/>
      <c r="E29" s="180"/>
      <c r="F29" s="180"/>
      <c r="G29" s="180"/>
      <c r="H29" s="180"/>
      <c r="I29" s="180"/>
      <c r="J29" s="180"/>
      <c r="K29" s="180"/>
      <c r="L29" s="180"/>
      <c r="M29" s="180"/>
      <c r="N29" s="180"/>
      <c r="O29" s="180"/>
      <c r="P29" s="181"/>
      <c r="R29" s="98"/>
      <c r="S29" s="99"/>
      <c r="T29" s="99"/>
    </row>
    <row r="30" spans="2:20" x14ac:dyDescent="0.2">
      <c r="B30" s="83"/>
      <c r="C30" s="85"/>
      <c r="D30" s="184" t="s">
        <v>90</v>
      </c>
      <c r="E30" s="182"/>
      <c r="F30" s="182"/>
      <c r="G30" s="182"/>
      <c r="H30" s="182"/>
      <c r="I30" s="182"/>
      <c r="J30" s="182"/>
      <c r="K30" s="182"/>
      <c r="L30" s="182"/>
      <c r="M30" s="182"/>
      <c r="N30" s="182"/>
      <c r="O30" s="182"/>
      <c r="P30" s="183"/>
      <c r="R30" s="98"/>
      <c r="S30" s="99"/>
      <c r="T30" s="99"/>
    </row>
    <row r="31" spans="2:20" x14ac:dyDescent="0.2">
      <c r="B31" s="83"/>
      <c r="C31" s="85"/>
      <c r="D31" s="184" t="s">
        <v>91</v>
      </c>
      <c r="E31" s="182"/>
      <c r="F31" s="182"/>
      <c r="G31" s="182"/>
      <c r="H31" s="182"/>
      <c r="I31" s="182"/>
      <c r="J31" s="182"/>
      <c r="K31" s="182"/>
      <c r="L31" s="182"/>
      <c r="M31" s="182"/>
      <c r="N31" s="182"/>
      <c r="O31" s="182"/>
      <c r="P31" s="183"/>
      <c r="R31" s="98"/>
      <c r="S31" s="99"/>
      <c r="T31" s="99"/>
    </row>
    <row r="32" spans="2:20" x14ac:dyDescent="0.2">
      <c r="B32" s="83"/>
      <c r="C32" s="85"/>
      <c r="D32" s="184" t="s">
        <v>63</v>
      </c>
      <c r="E32" s="182"/>
      <c r="F32" s="182"/>
      <c r="G32" s="182"/>
      <c r="H32" s="182"/>
      <c r="I32" s="182"/>
      <c r="J32" s="182"/>
      <c r="K32" s="182"/>
      <c r="L32" s="182"/>
      <c r="M32" s="182"/>
      <c r="N32" s="182"/>
      <c r="O32" s="182"/>
      <c r="P32" s="183"/>
      <c r="R32" s="98"/>
      <c r="S32" s="99"/>
      <c r="T32" s="99"/>
    </row>
    <row r="33" spans="2:20" x14ac:dyDescent="0.2">
      <c r="B33" s="83"/>
      <c r="C33" s="85"/>
      <c r="D33" s="184" t="s">
        <v>67</v>
      </c>
      <c r="E33" s="182"/>
      <c r="F33" s="182"/>
      <c r="G33" s="182"/>
      <c r="H33" s="182"/>
      <c r="I33" s="182"/>
      <c r="J33" s="182"/>
      <c r="K33" s="182"/>
      <c r="L33" s="182"/>
      <c r="M33" s="182"/>
      <c r="N33" s="182"/>
      <c r="O33" s="182"/>
      <c r="P33" s="183"/>
      <c r="R33" s="97"/>
      <c r="S33" s="97"/>
      <c r="T33" s="97"/>
    </row>
    <row r="34" spans="2:20" ht="24" customHeight="1" x14ac:dyDescent="0.2">
      <c r="B34" s="83"/>
      <c r="C34" s="85"/>
      <c r="D34" s="185" t="s">
        <v>64</v>
      </c>
      <c r="E34" s="190"/>
      <c r="F34" s="190"/>
      <c r="G34" s="190"/>
      <c r="H34" s="190"/>
      <c r="I34" s="190"/>
      <c r="J34" s="190"/>
      <c r="K34" s="190"/>
      <c r="L34" s="190"/>
      <c r="M34" s="190"/>
      <c r="N34" s="190"/>
      <c r="O34" s="190"/>
      <c r="P34" s="191"/>
      <c r="R34" s="97"/>
      <c r="S34" s="97"/>
      <c r="T34" s="97"/>
    </row>
    <row r="35" spans="2:20" ht="16.5" customHeight="1" x14ac:dyDescent="0.2">
      <c r="B35" s="83"/>
      <c r="C35" s="85"/>
      <c r="D35" s="185" t="s">
        <v>92</v>
      </c>
      <c r="E35" s="185"/>
      <c r="F35" s="185"/>
      <c r="G35" s="185"/>
      <c r="H35" s="185"/>
      <c r="I35" s="185"/>
      <c r="J35" s="185"/>
      <c r="K35" s="185"/>
      <c r="L35" s="185"/>
      <c r="M35" s="185"/>
      <c r="N35" s="185"/>
      <c r="O35" s="185"/>
      <c r="P35" s="186"/>
    </row>
    <row r="36" spans="2:20" ht="15" customHeight="1" thickBot="1" x14ac:dyDescent="0.25">
      <c r="B36" s="90"/>
      <c r="C36" s="91"/>
      <c r="D36" s="187" t="s">
        <v>93</v>
      </c>
      <c r="E36" s="188"/>
      <c r="F36" s="188"/>
      <c r="G36" s="188"/>
      <c r="H36" s="188"/>
      <c r="I36" s="188"/>
      <c r="J36" s="188"/>
      <c r="K36" s="188"/>
      <c r="L36" s="188"/>
      <c r="M36" s="188"/>
      <c r="N36" s="188"/>
      <c r="O36" s="188"/>
      <c r="P36" s="189"/>
    </row>
  </sheetData>
  <mergeCells count="32">
    <mergeCell ref="D35:P35"/>
    <mergeCell ref="D36:P36"/>
    <mergeCell ref="C29:P29"/>
    <mergeCell ref="D30:P30"/>
    <mergeCell ref="D31:P31"/>
    <mergeCell ref="D32:P32"/>
    <mergeCell ref="D33:P33"/>
    <mergeCell ref="D34:P34"/>
    <mergeCell ref="D22:P22"/>
    <mergeCell ref="D23:P23"/>
    <mergeCell ref="D24:P24"/>
    <mergeCell ref="D25:P25"/>
    <mergeCell ref="D26:P26"/>
    <mergeCell ref="D27:P27"/>
    <mergeCell ref="C15:P15"/>
    <mergeCell ref="D16:P16"/>
    <mergeCell ref="D18:P18"/>
    <mergeCell ref="D19:P19"/>
    <mergeCell ref="D20:P20"/>
    <mergeCell ref="D21:P21"/>
    <mergeCell ref="D8:P8"/>
    <mergeCell ref="D9:P9"/>
    <mergeCell ref="D10:P10"/>
    <mergeCell ref="C11:P11"/>
    <mergeCell ref="C12:P12"/>
    <mergeCell ref="B14:P14"/>
    <mergeCell ref="B2:P2"/>
    <mergeCell ref="B3:P3"/>
    <mergeCell ref="C4:P4"/>
    <mergeCell ref="C5:P5"/>
    <mergeCell ref="D6:P6"/>
    <mergeCell ref="D7:P7"/>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TH-MV</vt:lpstr>
      <vt:lpstr>TH - BR</vt:lpstr>
      <vt:lpstr>CT - MV</vt:lpstr>
      <vt:lpstr>CT - BR</vt:lpstr>
      <vt:lpstr>Huong dan BR</vt:lpstr>
      <vt:lpstr>Huong dan MV</vt:lpstr>
      <vt:lpstr>DSBR</vt:lpstr>
      <vt:lpstr>DSMV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2017-02-13T04:12:19Z</cp:lastPrinted>
  <dcterms:created xsi:type="dcterms:W3CDTF">1996-10-14T23:33:28Z</dcterms:created>
  <dcterms:modified xsi:type="dcterms:W3CDTF">2017-02-16T01:11:52Z</dcterms:modified>
</cp:coreProperties>
</file>