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NXT!$A$12:$A$425</definedName>
    <definedName name="_xlnm.Print_Area" localSheetId="4">'111'!$A$1:$J$65</definedName>
    <definedName name="_xlnm.Print_Area" localSheetId="6">'112'!$A$1:$I$73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N25" i="34" l="1"/>
  <c r="O25" i="34"/>
  <c r="P25" i="34"/>
  <c r="Q25" i="34"/>
  <c r="R25" i="34"/>
  <c r="S25" i="34"/>
  <c r="T25" i="34"/>
  <c r="U25" i="34"/>
  <c r="V25" i="34"/>
  <c r="W25" i="34"/>
  <c r="X25" i="34"/>
  <c r="Y25" i="34"/>
  <c r="Z25" i="34"/>
  <c r="N26" i="34"/>
  <c r="O26" i="34"/>
  <c r="P26" i="34"/>
  <c r="Q26" i="34"/>
  <c r="U26" i="34"/>
  <c r="V26" i="34"/>
  <c r="W26" i="34"/>
  <c r="X26" i="34"/>
  <c r="Y26" i="34"/>
  <c r="Z26" i="34"/>
  <c r="N27" i="34"/>
  <c r="O27" i="34"/>
  <c r="P27" i="34"/>
  <c r="Q27" i="34"/>
  <c r="U27" i="34"/>
  <c r="V27" i="34"/>
  <c r="W27" i="34"/>
  <c r="X27" i="34"/>
  <c r="Y27" i="34"/>
  <c r="Z27" i="34"/>
  <c r="N28" i="34"/>
  <c r="O28" i="34"/>
  <c r="P28" i="34"/>
  <c r="Q28" i="34"/>
  <c r="U28" i="34"/>
  <c r="V28" i="34"/>
  <c r="W28" i="34"/>
  <c r="X28" i="34"/>
  <c r="Y28" i="34"/>
  <c r="Z28" i="34"/>
  <c r="N29" i="34"/>
  <c r="O29" i="34"/>
  <c r="P29" i="34"/>
  <c r="Q29" i="34"/>
  <c r="U29" i="34"/>
  <c r="V29" i="34"/>
  <c r="W29" i="34"/>
  <c r="X29" i="34"/>
  <c r="Y29" i="34"/>
  <c r="Z29" i="34"/>
  <c r="N30" i="34"/>
  <c r="O30" i="34"/>
  <c r="P30" i="34"/>
  <c r="Q30" i="34"/>
  <c r="U30" i="34"/>
  <c r="V30" i="34"/>
  <c r="W30" i="34"/>
  <c r="X30" i="34"/>
  <c r="Y30" i="34"/>
  <c r="Z30" i="34"/>
  <c r="N31" i="34"/>
  <c r="O31" i="34"/>
  <c r="P31" i="34"/>
  <c r="Q31" i="34"/>
  <c r="U31" i="34"/>
  <c r="V31" i="34"/>
  <c r="W31" i="34"/>
  <c r="X31" i="34"/>
  <c r="Y31" i="34"/>
  <c r="Z31" i="34"/>
  <c r="N32" i="34"/>
  <c r="O32" i="34"/>
  <c r="P32" i="34"/>
  <c r="Q32" i="34"/>
  <c r="U32" i="34"/>
  <c r="V32" i="34"/>
  <c r="W32" i="34"/>
  <c r="X32" i="34"/>
  <c r="Y32" i="34"/>
  <c r="Z32" i="34"/>
  <c r="N33" i="34"/>
  <c r="O33" i="34"/>
  <c r="P33" i="34"/>
  <c r="Q33" i="34"/>
  <c r="U33" i="34"/>
  <c r="V33" i="34"/>
  <c r="W33" i="34"/>
  <c r="X33" i="34"/>
  <c r="Y33" i="34"/>
  <c r="Z33" i="34"/>
  <c r="N34" i="34"/>
  <c r="O34" i="34"/>
  <c r="P34" i="34"/>
  <c r="Q34" i="34"/>
  <c r="U34" i="34"/>
  <c r="V34" i="34"/>
  <c r="W34" i="34"/>
  <c r="X34" i="34"/>
  <c r="Y34" i="34"/>
  <c r="Z34" i="34"/>
  <c r="N35" i="34"/>
  <c r="O35" i="34"/>
  <c r="P35" i="34"/>
  <c r="Q35" i="34"/>
  <c r="U35" i="34"/>
  <c r="V35" i="34"/>
  <c r="W35" i="34"/>
  <c r="X35" i="34"/>
  <c r="Y35" i="34"/>
  <c r="Z35" i="34"/>
  <c r="N36" i="34"/>
  <c r="O36" i="34"/>
  <c r="P36" i="34"/>
  <c r="Q36" i="34"/>
  <c r="U36" i="34"/>
  <c r="V36" i="34"/>
  <c r="W36" i="34"/>
  <c r="X36" i="34"/>
  <c r="Y36" i="34"/>
  <c r="Z36" i="34"/>
  <c r="N37" i="34"/>
  <c r="O37" i="34"/>
  <c r="P37" i="34"/>
  <c r="Q37" i="34"/>
  <c r="U37" i="34"/>
  <c r="V37" i="34"/>
  <c r="W37" i="34"/>
  <c r="X37" i="34"/>
  <c r="Y37" i="34"/>
  <c r="Z37" i="34"/>
  <c r="N38" i="34"/>
  <c r="O38" i="34"/>
  <c r="P38" i="34"/>
  <c r="Q38" i="34"/>
  <c r="U38" i="34"/>
  <c r="V38" i="34"/>
  <c r="W38" i="34"/>
  <c r="X38" i="34"/>
  <c r="Y38" i="34"/>
  <c r="Z38" i="34"/>
  <c r="N39" i="34"/>
  <c r="O39" i="34"/>
  <c r="P39" i="34"/>
  <c r="Q39" i="34"/>
  <c r="U39" i="34"/>
  <c r="V39" i="34"/>
  <c r="W39" i="34"/>
  <c r="X39" i="34"/>
  <c r="Y39" i="34"/>
  <c r="Z39" i="34"/>
  <c r="N40" i="34"/>
  <c r="O40" i="34"/>
  <c r="P40" i="34"/>
  <c r="Q40" i="34"/>
  <c r="U40" i="34"/>
  <c r="V40" i="34"/>
  <c r="W40" i="34"/>
  <c r="X40" i="34"/>
  <c r="Y40" i="34"/>
  <c r="Z40" i="34"/>
  <c r="N41" i="34"/>
  <c r="O41" i="34"/>
  <c r="P41" i="34"/>
  <c r="Q41" i="34"/>
  <c r="U41" i="34"/>
  <c r="V41" i="34"/>
  <c r="W41" i="34"/>
  <c r="X41" i="34"/>
  <c r="Y41" i="34"/>
  <c r="Z41" i="34"/>
  <c r="N42" i="34"/>
  <c r="O42" i="34"/>
  <c r="P42" i="34"/>
  <c r="Q42" i="34"/>
  <c r="U42" i="34"/>
  <c r="V42" i="34"/>
  <c r="W42" i="34"/>
  <c r="X42" i="34"/>
  <c r="Y42" i="34"/>
  <c r="Z42" i="34"/>
  <c r="N43" i="34"/>
  <c r="O43" i="34"/>
  <c r="P43" i="34"/>
  <c r="Q43" i="34"/>
  <c r="U43" i="34"/>
  <c r="V43" i="34"/>
  <c r="W43" i="34"/>
  <c r="X43" i="34"/>
  <c r="Y43" i="34"/>
  <c r="Z43" i="34"/>
  <c r="N44" i="34"/>
  <c r="O44" i="34"/>
  <c r="P44" i="34"/>
  <c r="Q44" i="34"/>
  <c r="U44" i="34"/>
  <c r="V44" i="34"/>
  <c r="W44" i="34"/>
  <c r="X44" i="34"/>
  <c r="Y44" i="34"/>
  <c r="Z44" i="34"/>
  <c r="N45" i="34"/>
  <c r="O45" i="34"/>
  <c r="P45" i="34"/>
  <c r="Q45" i="34"/>
  <c r="U45" i="34"/>
  <c r="V45" i="34"/>
  <c r="W45" i="34"/>
  <c r="X45" i="34"/>
  <c r="Y45" i="34"/>
  <c r="Z45" i="34"/>
  <c r="N46" i="34"/>
  <c r="O46" i="34"/>
  <c r="P46" i="34"/>
  <c r="Q46" i="34"/>
  <c r="U46" i="34"/>
  <c r="V46" i="34"/>
  <c r="W46" i="34"/>
  <c r="X46" i="34"/>
  <c r="Y46" i="34"/>
  <c r="Z46" i="34"/>
  <c r="N47" i="34"/>
  <c r="O47" i="34"/>
  <c r="P47" i="34"/>
  <c r="Q47" i="34"/>
  <c r="U47" i="34"/>
  <c r="V47" i="34"/>
  <c r="W47" i="34"/>
  <c r="X47" i="34"/>
  <c r="Y47" i="34"/>
  <c r="Z47" i="34"/>
  <c r="N48" i="34"/>
  <c r="O48" i="34"/>
  <c r="P48" i="34"/>
  <c r="Q48" i="34"/>
  <c r="U48" i="34"/>
  <c r="V48" i="34"/>
  <c r="W48" i="34"/>
  <c r="X48" i="34"/>
  <c r="Y48" i="34"/>
  <c r="Z48" i="34"/>
  <c r="N49" i="34"/>
  <c r="O49" i="34"/>
  <c r="P49" i="34"/>
  <c r="Q49" i="34"/>
  <c r="U49" i="34"/>
  <c r="V49" i="34"/>
  <c r="W49" i="34"/>
  <c r="X49" i="34"/>
  <c r="Y49" i="34"/>
  <c r="Z49" i="34"/>
  <c r="N50" i="34"/>
  <c r="O50" i="34"/>
  <c r="P50" i="34"/>
  <c r="Q50" i="34"/>
  <c r="U50" i="34"/>
  <c r="V50" i="34"/>
  <c r="W50" i="34"/>
  <c r="X50" i="34"/>
  <c r="Y50" i="34"/>
  <c r="Z50" i="34"/>
  <c r="N51" i="34"/>
  <c r="O51" i="34"/>
  <c r="P51" i="34"/>
  <c r="Q51" i="34"/>
  <c r="U51" i="34"/>
  <c r="V51" i="34"/>
  <c r="W51" i="34"/>
  <c r="X51" i="34"/>
  <c r="Y51" i="34"/>
  <c r="Z51" i="34"/>
  <c r="N52" i="34"/>
  <c r="O52" i="34"/>
  <c r="P52" i="34"/>
  <c r="Q52" i="34"/>
  <c r="U52" i="34"/>
  <c r="V52" i="34"/>
  <c r="W52" i="34"/>
  <c r="X52" i="34"/>
  <c r="Y52" i="34"/>
  <c r="Z52" i="34"/>
  <c r="N53" i="34"/>
  <c r="O53" i="34"/>
  <c r="P53" i="34"/>
  <c r="Q53" i="34"/>
  <c r="U53" i="34"/>
  <c r="V53" i="34"/>
  <c r="W53" i="34"/>
  <c r="X53" i="34"/>
  <c r="Y53" i="34"/>
  <c r="Z53" i="34"/>
  <c r="N54" i="34"/>
  <c r="O54" i="34"/>
  <c r="P54" i="34"/>
  <c r="Q54" i="34"/>
  <c r="U54" i="34"/>
  <c r="V54" i="34"/>
  <c r="W54" i="34"/>
  <c r="X54" i="34"/>
  <c r="Y54" i="34"/>
  <c r="Z54" i="34"/>
  <c r="N55" i="34"/>
  <c r="O55" i="34"/>
  <c r="P55" i="34"/>
  <c r="Q55" i="34"/>
  <c r="U55" i="34"/>
  <c r="V55" i="34"/>
  <c r="W55" i="34"/>
  <c r="X55" i="34"/>
  <c r="Y55" i="34"/>
  <c r="Z55" i="34"/>
  <c r="N56" i="34"/>
  <c r="O56" i="34"/>
  <c r="P56" i="34"/>
  <c r="Q56" i="34"/>
  <c r="U56" i="34"/>
  <c r="V56" i="34"/>
  <c r="W56" i="34"/>
  <c r="X56" i="34"/>
  <c r="Y56" i="34"/>
  <c r="Z56" i="34"/>
  <c r="N57" i="34"/>
  <c r="O57" i="34"/>
  <c r="P57" i="34"/>
  <c r="Q57" i="34"/>
  <c r="U57" i="34"/>
  <c r="V57" i="34"/>
  <c r="W57" i="34"/>
  <c r="X57" i="34"/>
  <c r="Y57" i="34"/>
  <c r="Z57" i="34"/>
  <c r="N58" i="34"/>
  <c r="O58" i="34"/>
  <c r="P58" i="34"/>
  <c r="Q58" i="34"/>
  <c r="U58" i="34"/>
  <c r="V58" i="34"/>
  <c r="W58" i="34"/>
  <c r="X58" i="34"/>
  <c r="Y58" i="34"/>
  <c r="Z58" i="34"/>
  <c r="N59" i="34"/>
  <c r="O59" i="34"/>
  <c r="P59" i="34"/>
  <c r="Q59" i="34"/>
  <c r="U59" i="34"/>
  <c r="V59" i="34"/>
  <c r="W59" i="34"/>
  <c r="X59" i="34"/>
  <c r="Y59" i="34"/>
  <c r="Z59" i="34"/>
  <c r="N60" i="34"/>
  <c r="O60" i="34"/>
  <c r="P60" i="34"/>
  <c r="Q60" i="34"/>
  <c r="U60" i="34"/>
  <c r="V60" i="34"/>
  <c r="W60" i="34"/>
  <c r="X60" i="34"/>
  <c r="Y60" i="34"/>
  <c r="Z60" i="34"/>
  <c r="N61" i="34"/>
  <c r="O61" i="34"/>
  <c r="P61" i="34"/>
  <c r="Q61" i="34"/>
  <c r="U61" i="34"/>
  <c r="V61" i="34"/>
  <c r="W61" i="34"/>
  <c r="X61" i="34"/>
  <c r="Y61" i="34"/>
  <c r="Z61" i="34"/>
  <c r="N62" i="34"/>
  <c r="O62" i="34"/>
  <c r="P62" i="34"/>
  <c r="Q62" i="34"/>
  <c r="U62" i="34"/>
  <c r="V62" i="34"/>
  <c r="W62" i="34"/>
  <c r="X62" i="34"/>
  <c r="Y62" i="34"/>
  <c r="Z62" i="34"/>
  <c r="N63" i="34"/>
  <c r="O63" i="34"/>
  <c r="P63" i="34"/>
  <c r="Q63" i="34"/>
  <c r="U63" i="34"/>
  <c r="V63" i="34"/>
  <c r="W63" i="34"/>
  <c r="X63" i="34"/>
  <c r="Y63" i="34"/>
  <c r="Z63" i="34"/>
  <c r="N64" i="34"/>
  <c r="O64" i="34"/>
  <c r="P64" i="34"/>
  <c r="Q64" i="34"/>
  <c r="U64" i="34"/>
  <c r="V64" i="34"/>
  <c r="W64" i="34"/>
  <c r="X64" i="34"/>
  <c r="Y64" i="34"/>
  <c r="Z64" i="34"/>
  <c r="N65" i="34"/>
  <c r="O65" i="34"/>
  <c r="P65" i="34"/>
  <c r="Q65" i="34"/>
  <c r="U65" i="34"/>
  <c r="V65" i="34"/>
  <c r="W65" i="34"/>
  <c r="X65" i="34"/>
  <c r="Y65" i="34"/>
  <c r="Z65" i="34"/>
  <c r="N66" i="34"/>
  <c r="O66" i="34"/>
  <c r="P66" i="34"/>
  <c r="Q66" i="34"/>
  <c r="U66" i="34"/>
  <c r="V66" i="34"/>
  <c r="W66" i="34"/>
  <c r="X66" i="34"/>
  <c r="Y66" i="34"/>
  <c r="Z66" i="34"/>
  <c r="N67" i="34"/>
  <c r="O67" i="34"/>
  <c r="P67" i="34"/>
  <c r="Q67" i="34"/>
  <c r="U67" i="34"/>
  <c r="V67" i="34"/>
  <c r="W67" i="34"/>
  <c r="X67" i="34"/>
  <c r="Y67" i="34"/>
  <c r="Z67" i="34"/>
  <c r="N68" i="34"/>
  <c r="O68" i="34"/>
  <c r="P68" i="34"/>
  <c r="Q68" i="34"/>
  <c r="U68" i="34"/>
  <c r="V68" i="34"/>
  <c r="W68" i="34"/>
  <c r="X68" i="34"/>
  <c r="Y68" i="34"/>
  <c r="Z68" i="34"/>
  <c r="N69" i="34"/>
  <c r="O69" i="34"/>
  <c r="P69" i="34"/>
  <c r="Q69" i="34"/>
  <c r="U69" i="34"/>
  <c r="V69" i="34"/>
  <c r="W69" i="34"/>
  <c r="X69" i="34"/>
  <c r="Y69" i="34"/>
  <c r="Z69" i="34"/>
  <c r="N70" i="34"/>
  <c r="O70" i="34"/>
  <c r="P70" i="34"/>
  <c r="Q70" i="34"/>
  <c r="U70" i="34"/>
  <c r="V70" i="34"/>
  <c r="W70" i="34"/>
  <c r="X70" i="34"/>
  <c r="Y70" i="34"/>
  <c r="Z70" i="34"/>
  <c r="N71" i="34"/>
  <c r="O71" i="34"/>
  <c r="P71" i="34"/>
  <c r="Q71" i="34"/>
  <c r="U71" i="34"/>
  <c r="V71" i="34"/>
  <c r="W71" i="34"/>
  <c r="X71" i="34"/>
  <c r="Y71" i="34"/>
  <c r="Z71" i="34"/>
  <c r="N72" i="34"/>
  <c r="O72" i="34"/>
  <c r="P72" i="34"/>
  <c r="Q72" i="34"/>
  <c r="U72" i="34"/>
  <c r="V72" i="34"/>
  <c r="W72" i="34"/>
  <c r="X72" i="34"/>
  <c r="Y72" i="34"/>
  <c r="Z72" i="34"/>
  <c r="N73" i="34"/>
  <c r="O73" i="34"/>
  <c r="P73" i="34"/>
  <c r="Q73" i="34"/>
  <c r="U73" i="34"/>
  <c r="V73" i="34"/>
  <c r="W73" i="34"/>
  <c r="X73" i="34"/>
  <c r="Y73" i="34"/>
  <c r="Z73" i="34"/>
  <c r="N74" i="34"/>
  <c r="O74" i="34"/>
  <c r="P74" i="34"/>
  <c r="Q74" i="34"/>
  <c r="U74" i="34"/>
  <c r="V74" i="34"/>
  <c r="W74" i="34"/>
  <c r="X74" i="34"/>
  <c r="Y74" i="34"/>
  <c r="Z74" i="34"/>
  <c r="N75" i="34"/>
  <c r="O75" i="34"/>
  <c r="P75" i="34"/>
  <c r="Q75" i="34"/>
  <c r="U75" i="34"/>
  <c r="V75" i="34"/>
  <c r="W75" i="34"/>
  <c r="X75" i="34"/>
  <c r="Y75" i="34"/>
  <c r="Z75" i="34"/>
  <c r="N76" i="34"/>
  <c r="O76" i="34"/>
  <c r="P76" i="34"/>
  <c r="Q76" i="34"/>
  <c r="U76" i="34"/>
  <c r="V76" i="34"/>
  <c r="W76" i="34"/>
  <c r="X76" i="34"/>
  <c r="Y76" i="34"/>
  <c r="Z76" i="34"/>
  <c r="N77" i="34"/>
  <c r="O77" i="34"/>
  <c r="P77" i="34"/>
  <c r="Q77" i="34"/>
  <c r="U77" i="34"/>
  <c r="V77" i="34"/>
  <c r="W77" i="34"/>
  <c r="X77" i="34"/>
  <c r="Y77" i="34"/>
  <c r="Z77" i="34"/>
  <c r="N78" i="34"/>
  <c r="O78" i="34"/>
  <c r="P78" i="34"/>
  <c r="Q78" i="34"/>
  <c r="U78" i="34"/>
  <c r="V78" i="34"/>
  <c r="W78" i="34"/>
  <c r="X78" i="34"/>
  <c r="Y78" i="34"/>
  <c r="Z78" i="34"/>
  <c r="N79" i="34"/>
  <c r="O79" i="34"/>
  <c r="P79" i="34"/>
  <c r="Q79" i="34"/>
  <c r="U79" i="34"/>
  <c r="V79" i="34"/>
  <c r="W79" i="34"/>
  <c r="X79" i="34"/>
  <c r="Y79" i="34"/>
  <c r="Z79" i="34"/>
  <c r="N80" i="34"/>
  <c r="O80" i="34"/>
  <c r="P80" i="34"/>
  <c r="Q80" i="34"/>
  <c r="U80" i="34"/>
  <c r="V80" i="34"/>
  <c r="W80" i="34"/>
  <c r="X80" i="34"/>
  <c r="Y80" i="34"/>
  <c r="Z80" i="34"/>
  <c r="N81" i="34"/>
  <c r="O81" i="34"/>
  <c r="P81" i="34"/>
  <c r="Q81" i="34"/>
  <c r="U81" i="34"/>
  <c r="V81" i="34"/>
  <c r="W81" i="34"/>
  <c r="X81" i="34"/>
  <c r="Y81" i="34"/>
  <c r="Z81" i="34"/>
  <c r="N82" i="34"/>
  <c r="O82" i="34"/>
  <c r="P82" i="34"/>
  <c r="Q82" i="34"/>
  <c r="U82" i="34"/>
  <c r="V82" i="34"/>
  <c r="W82" i="34"/>
  <c r="X82" i="34"/>
  <c r="Y82" i="34"/>
  <c r="Z82" i="34"/>
  <c r="N83" i="34"/>
  <c r="O83" i="34"/>
  <c r="P83" i="34"/>
  <c r="Q83" i="34"/>
  <c r="U83" i="34"/>
  <c r="V83" i="34"/>
  <c r="W83" i="34"/>
  <c r="X83" i="34"/>
  <c r="Y83" i="34"/>
  <c r="Z83" i="34"/>
  <c r="N84" i="34"/>
  <c r="O84" i="34"/>
  <c r="P84" i="34"/>
  <c r="Q84" i="34"/>
  <c r="U84" i="34"/>
  <c r="V84" i="34"/>
  <c r="W84" i="34"/>
  <c r="X84" i="34"/>
  <c r="Y84" i="34"/>
  <c r="Z84" i="34"/>
  <c r="N85" i="34"/>
  <c r="O85" i="34"/>
  <c r="P85" i="34"/>
  <c r="Q85" i="34"/>
  <c r="U85" i="34"/>
  <c r="V85" i="34"/>
  <c r="W85" i="34"/>
  <c r="X85" i="34"/>
  <c r="Y85" i="34"/>
  <c r="Z85" i="34"/>
  <c r="N86" i="34"/>
  <c r="O86" i="34"/>
  <c r="P86" i="34"/>
  <c r="Q86" i="34"/>
  <c r="U86" i="34"/>
  <c r="V86" i="34"/>
  <c r="W86" i="34"/>
  <c r="X86" i="34"/>
  <c r="Y86" i="34"/>
  <c r="Z86" i="34"/>
  <c r="N87" i="34"/>
  <c r="O87" i="34"/>
  <c r="P87" i="34"/>
  <c r="Q87" i="34"/>
  <c r="U87" i="34"/>
  <c r="V87" i="34"/>
  <c r="W87" i="34"/>
  <c r="X87" i="34"/>
  <c r="Y87" i="34"/>
  <c r="Z87" i="34"/>
  <c r="N88" i="34"/>
  <c r="O88" i="34"/>
  <c r="P88" i="34"/>
  <c r="Q88" i="34"/>
  <c r="U88" i="34"/>
  <c r="V88" i="34"/>
  <c r="W88" i="34"/>
  <c r="X88" i="34"/>
  <c r="Y88" i="34"/>
  <c r="Z88" i="34"/>
  <c r="N89" i="34"/>
  <c r="O89" i="34"/>
  <c r="P89" i="34"/>
  <c r="Q89" i="34"/>
  <c r="U89" i="34"/>
  <c r="V89" i="34"/>
  <c r="W89" i="34"/>
  <c r="X89" i="34"/>
  <c r="Y89" i="34"/>
  <c r="Z89" i="34"/>
  <c r="N90" i="34"/>
  <c r="O90" i="34"/>
  <c r="P90" i="34"/>
  <c r="Q90" i="34"/>
  <c r="U90" i="34"/>
  <c r="V90" i="34"/>
  <c r="W90" i="34"/>
  <c r="X90" i="34"/>
  <c r="Y90" i="34"/>
  <c r="Z90" i="34"/>
  <c r="N91" i="34"/>
  <c r="O91" i="34"/>
  <c r="P91" i="34"/>
  <c r="Q91" i="34"/>
  <c r="U91" i="34"/>
  <c r="V91" i="34"/>
  <c r="W91" i="34"/>
  <c r="X91" i="34"/>
  <c r="Y91" i="34"/>
  <c r="Z91" i="34"/>
  <c r="N92" i="34"/>
  <c r="O92" i="34"/>
  <c r="P92" i="34"/>
  <c r="Q92" i="34"/>
  <c r="U92" i="34"/>
  <c r="V92" i="34"/>
  <c r="W92" i="34"/>
  <c r="X92" i="34"/>
  <c r="Y92" i="34"/>
  <c r="Z92" i="34"/>
  <c r="N93" i="34"/>
  <c r="O93" i="34"/>
  <c r="P93" i="34"/>
  <c r="Q93" i="34"/>
  <c r="U93" i="34"/>
  <c r="V93" i="34"/>
  <c r="W93" i="34"/>
  <c r="X93" i="34"/>
  <c r="Y93" i="34"/>
  <c r="Z93" i="34"/>
  <c r="N94" i="34"/>
  <c r="O94" i="34"/>
  <c r="P94" i="34"/>
  <c r="Q94" i="34"/>
  <c r="U94" i="34"/>
  <c r="V94" i="34"/>
  <c r="W94" i="34"/>
  <c r="X94" i="34"/>
  <c r="Y94" i="34"/>
  <c r="Z94" i="34"/>
  <c r="N95" i="34"/>
  <c r="O95" i="34"/>
  <c r="P95" i="34"/>
  <c r="Q95" i="34"/>
  <c r="U95" i="34"/>
  <c r="V95" i="34"/>
  <c r="W95" i="34"/>
  <c r="X95" i="34"/>
  <c r="Y95" i="34"/>
  <c r="Z95" i="34"/>
  <c r="N96" i="34"/>
  <c r="O96" i="34"/>
  <c r="P96" i="34"/>
  <c r="Q96" i="34"/>
  <c r="U96" i="34"/>
  <c r="V96" i="34"/>
  <c r="W96" i="34"/>
  <c r="X96" i="34"/>
  <c r="Y96" i="34"/>
  <c r="Z96" i="34"/>
  <c r="N97" i="34"/>
  <c r="O97" i="34"/>
  <c r="P97" i="34"/>
  <c r="Q97" i="34"/>
  <c r="U97" i="34"/>
  <c r="V97" i="34"/>
  <c r="W97" i="34"/>
  <c r="X97" i="34"/>
  <c r="Y97" i="34"/>
  <c r="Z97" i="34"/>
  <c r="N98" i="34"/>
  <c r="O98" i="34"/>
  <c r="P98" i="34"/>
  <c r="Q98" i="34"/>
  <c r="U98" i="34"/>
  <c r="V98" i="34"/>
  <c r="W98" i="34"/>
  <c r="X98" i="34"/>
  <c r="Y98" i="34"/>
  <c r="Z98" i="34"/>
  <c r="N99" i="34"/>
  <c r="O99" i="34"/>
  <c r="P99" i="34"/>
  <c r="Q99" i="34"/>
  <c r="U99" i="34"/>
  <c r="V99" i="34"/>
  <c r="W99" i="34"/>
  <c r="X99" i="34"/>
  <c r="Y99" i="34"/>
  <c r="Z99" i="34"/>
  <c r="N100" i="34"/>
  <c r="O100" i="34"/>
  <c r="P100" i="34"/>
  <c r="Q100" i="34"/>
  <c r="U100" i="34"/>
  <c r="V100" i="34"/>
  <c r="W100" i="34"/>
  <c r="X100" i="34"/>
  <c r="Y100" i="34"/>
  <c r="Z100" i="34"/>
  <c r="N101" i="34"/>
  <c r="O101" i="34"/>
  <c r="P101" i="34"/>
  <c r="Q101" i="34"/>
  <c r="U101" i="34"/>
  <c r="V101" i="34"/>
  <c r="W101" i="34"/>
  <c r="X101" i="34"/>
  <c r="Y101" i="34"/>
  <c r="Z101" i="34"/>
  <c r="N102" i="34"/>
  <c r="O102" i="34"/>
  <c r="P102" i="34"/>
  <c r="Q102" i="34"/>
  <c r="U102" i="34"/>
  <c r="V102" i="34"/>
  <c r="W102" i="34"/>
  <c r="X102" i="34"/>
  <c r="Y102" i="34"/>
  <c r="Z102" i="34"/>
  <c r="N103" i="34"/>
  <c r="O103" i="34"/>
  <c r="P103" i="34"/>
  <c r="Q103" i="34"/>
  <c r="U103" i="34"/>
  <c r="V103" i="34"/>
  <c r="W103" i="34"/>
  <c r="X103" i="34"/>
  <c r="Y103" i="34"/>
  <c r="Z103" i="34"/>
  <c r="N104" i="34"/>
  <c r="O104" i="34"/>
  <c r="P104" i="34"/>
  <c r="Q104" i="34"/>
  <c r="U104" i="34"/>
  <c r="V104" i="34"/>
  <c r="W104" i="34"/>
  <c r="X104" i="34"/>
  <c r="Y104" i="34"/>
  <c r="Z104" i="34"/>
  <c r="N105" i="34"/>
  <c r="O105" i="34"/>
  <c r="P105" i="34"/>
  <c r="Q105" i="34"/>
  <c r="U105" i="34"/>
  <c r="V105" i="34"/>
  <c r="W105" i="34"/>
  <c r="X105" i="34"/>
  <c r="Y105" i="34"/>
  <c r="Z105" i="34"/>
  <c r="N106" i="34"/>
  <c r="O106" i="34"/>
  <c r="P106" i="34"/>
  <c r="Q106" i="34"/>
  <c r="U106" i="34"/>
  <c r="V106" i="34"/>
  <c r="W106" i="34"/>
  <c r="X106" i="34"/>
  <c r="Y106" i="34"/>
  <c r="Z106" i="34"/>
  <c r="N107" i="34"/>
  <c r="O107" i="34"/>
  <c r="P107" i="34"/>
  <c r="Q107" i="34"/>
  <c r="U107" i="34"/>
  <c r="V107" i="34"/>
  <c r="W107" i="34"/>
  <c r="X107" i="34"/>
  <c r="Y107" i="34"/>
  <c r="Z107" i="34"/>
  <c r="N108" i="34"/>
  <c r="O108" i="34"/>
  <c r="P108" i="34"/>
  <c r="Q108" i="34"/>
  <c r="U108" i="34"/>
  <c r="V108" i="34"/>
  <c r="W108" i="34"/>
  <c r="X108" i="34"/>
  <c r="Y108" i="34"/>
  <c r="Z108" i="34"/>
  <c r="N109" i="34"/>
  <c r="O109" i="34"/>
  <c r="P109" i="34"/>
  <c r="Q109" i="34"/>
  <c r="U109" i="34"/>
  <c r="V109" i="34"/>
  <c r="W109" i="34"/>
  <c r="X109" i="34"/>
  <c r="Y109" i="34"/>
  <c r="Z109" i="34"/>
  <c r="N110" i="34"/>
  <c r="O110" i="34"/>
  <c r="P110" i="34"/>
  <c r="Q110" i="34"/>
  <c r="U110" i="34"/>
  <c r="V110" i="34"/>
  <c r="W110" i="34"/>
  <c r="X110" i="34"/>
  <c r="Y110" i="34"/>
  <c r="Z110" i="34"/>
  <c r="N111" i="34"/>
  <c r="O111" i="34"/>
  <c r="P111" i="34"/>
  <c r="Q111" i="34"/>
  <c r="U111" i="34"/>
  <c r="V111" i="34"/>
  <c r="W111" i="34"/>
  <c r="X111" i="34"/>
  <c r="Y111" i="34"/>
  <c r="Z111" i="34"/>
  <c r="N112" i="34"/>
  <c r="O112" i="34"/>
  <c r="P112" i="34"/>
  <c r="Q112" i="34"/>
  <c r="U112" i="34"/>
  <c r="V112" i="34"/>
  <c r="W112" i="34"/>
  <c r="X112" i="34"/>
  <c r="Y112" i="34"/>
  <c r="Z112" i="34"/>
  <c r="N113" i="34"/>
  <c r="O113" i="34"/>
  <c r="P113" i="34"/>
  <c r="Q113" i="34"/>
  <c r="U113" i="34"/>
  <c r="V113" i="34"/>
  <c r="W113" i="34"/>
  <c r="X113" i="34"/>
  <c r="Y113" i="34"/>
  <c r="Z113" i="34"/>
  <c r="N114" i="34"/>
  <c r="O114" i="34"/>
  <c r="P114" i="34"/>
  <c r="Q114" i="34"/>
  <c r="U114" i="34"/>
  <c r="V114" i="34"/>
  <c r="W114" i="34"/>
  <c r="X114" i="34"/>
  <c r="Y114" i="34"/>
  <c r="Z114" i="34"/>
  <c r="N115" i="34"/>
  <c r="O115" i="34"/>
  <c r="P115" i="34"/>
  <c r="Q115" i="34"/>
  <c r="U115" i="34"/>
  <c r="V115" i="34"/>
  <c r="W115" i="34"/>
  <c r="X115" i="34"/>
  <c r="Y115" i="34"/>
  <c r="Z115" i="34"/>
  <c r="N116" i="34"/>
  <c r="O116" i="34"/>
  <c r="P116" i="34"/>
  <c r="Q116" i="34"/>
  <c r="U116" i="34"/>
  <c r="V116" i="34"/>
  <c r="W116" i="34"/>
  <c r="X116" i="34"/>
  <c r="Y116" i="34"/>
  <c r="Z116" i="34"/>
  <c r="N117" i="34"/>
  <c r="O117" i="34"/>
  <c r="P117" i="34"/>
  <c r="Q117" i="34"/>
  <c r="U117" i="34"/>
  <c r="V117" i="34"/>
  <c r="W117" i="34"/>
  <c r="X117" i="34"/>
  <c r="Y117" i="34"/>
  <c r="Z117" i="34"/>
  <c r="N118" i="34"/>
  <c r="O118" i="34"/>
  <c r="P118" i="34"/>
  <c r="Q118" i="34"/>
  <c r="U118" i="34"/>
  <c r="V118" i="34"/>
  <c r="W118" i="34"/>
  <c r="X118" i="34"/>
  <c r="Y118" i="34"/>
  <c r="Z118" i="34"/>
  <c r="N119" i="34"/>
  <c r="O119" i="34"/>
  <c r="P119" i="34"/>
  <c r="Q119" i="34"/>
  <c r="U119" i="34"/>
  <c r="V119" i="34"/>
  <c r="W119" i="34"/>
  <c r="X119" i="34"/>
  <c r="Y119" i="34"/>
  <c r="Z119" i="34"/>
  <c r="N120" i="34"/>
  <c r="O120" i="34"/>
  <c r="P120" i="34"/>
  <c r="Q120" i="34"/>
  <c r="U120" i="34"/>
  <c r="V120" i="34"/>
  <c r="W120" i="34"/>
  <c r="X120" i="34"/>
  <c r="Y120" i="34"/>
  <c r="Z120" i="34"/>
  <c r="N121" i="34"/>
  <c r="O121" i="34"/>
  <c r="P121" i="34"/>
  <c r="Q121" i="34"/>
  <c r="U121" i="34"/>
  <c r="V121" i="34"/>
  <c r="W121" i="34"/>
  <c r="X121" i="34"/>
  <c r="Y121" i="34"/>
  <c r="Z121" i="34"/>
  <c r="N122" i="34"/>
  <c r="O122" i="34"/>
  <c r="P122" i="34"/>
  <c r="Q122" i="34"/>
  <c r="U122" i="34"/>
  <c r="V122" i="34"/>
  <c r="W122" i="34"/>
  <c r="X122" i="34"/>
  <c r="Y122" i="34"/>
  <c r="Z122" i="34"/>
  <c r="N123" i="34"/>
  <c r="O123" i="34"/>
  <c r="P123" i="34"/>
  <c r="Q123" i="34"/>
  <c r="U123" i="34"/>
  <c r="V123" i="34"/>
  <c r="W123" i="34"/>
  <c r="X123" i="34"/>
  <c r="Y123" i="34"/>
  <c r="Z123" i="34"/>
  <c r="N124" i="34"/>
  <c r="O124" i="34"/>
  <c r="P124" i="34"/>
  <c r="Q124" i="34"/>
  <c r="U124" i="34"/>
  <c r="V124" i="34"/>
  <c r="W124" i="34"/>
  <c r="X124" i="34"/>
  <c r="Y124" i="34"/>
  <c r="Z124" i="34"/>
  <c r="N125" i="34"/>
  <c r="O125" i="34"/>
  <c r="P125" i="34"/>
  <c r="Q125" i="34"/>
  <c r="U125" i="34"/>
  <c r="V125" i="34"/>
  <c r="W125" i="34"/>
  <c r="X125" i="34"/>
  <c r="Y125" i="34"/>
  <c r="Z125" i="34"/>
  <c r="N126" i="34"/>
  <c r="O126" i="34"/>
  <c r="P126" i="34"/>
  <c r="Q126" i="34"/>
  <c r="U126" i="34"/>
  <c r="V126" i="34"/>
  <c r="W126" i="34"/>
  <c r="X126" i="34"/>
  <c r="Y126" i="34"/>
  <c r="Z126" i="34"/>
  <c r="N127" i="34"/>
  <c r="O127" i="34"/>
  <c r="P127" i="34"/>
  <c r="Q127" i="34"/>
  <c r="U127" i="34"/>
  <c r="V127" i="34"/>
  <c r="W127" i="34"/>
  <c r="X127" i="34"/>
  <c r="Y127" i="34"/>
  <c r="Z127" i="34"/>
  <c r="N128" i="34"/>
  <c r="O128" i="34"/>
  <c r="P128" i="34"/>
  <c r="Q128" i="34"/>
  <c r="U128" i="34"/>
  <c r="V128" i="34"/>
  <c r="W128" i="34"/>
  <c r="X128" i="34"/>
  <c r="Y128" i="34"/>
  <c r="Z128" i="34"/>
  <c r="N129" i="34"/>
  <c r="O129" i="34"/>
  <c r="P129" i="34"/>
  <c r="Q129" i="34"/>
  <c r="U129" i="34"/>
  <c r="V129" i="34"/>
  <c r="W129" i="34"/>
  <c r="X129" i="34"/>
  <c r="Y129" i="34"/>
  <c r="Z129" i="34"/>
  <c r="N130" i="34"/>
  <c r="O130" i="34"/>
  <c r="P130" i="34"/>
  <c r="Q130" i="34"/>
  <c r="U130" i="34"/>
  <c r="V130" i="34"/>
  <c r="W130" i="34"/>
  <c r="X130" i="34"/>
  <c r="Y130" i="34"/>
  <c r="Z130" i="34"/>
  <c r="N131" i="34"/>
  <c r="O131" i="34"/>
  <c r="P131" i="34"/>
  <c r="Q131" i="34"/>
  <c r="U131" i="34"/>
  <c r="V131" i="34"/>
  <c r="W131" i="34"/>
  <c r="X131" i="34"/>
  <c r="Y131" i="34"/>
  <c r="Z131" i="34"/>
  <c r="N132" i="34"/>
  <c r="O132" i="34"/>
  <c r="P132" i="34"/>
  <c r="Q132" i="34"/>
  <c r="U132" i="34"/>
  <c r="V132" i="34"/>
  <c r="W132" i="34"/>
  <c r="X132" i="34"/>
  <c r="Y132" i="34"/>
  <c r="Z132" i="34"/>
  <c r="N133" i="34"/>
  <c r="O133" i="34"/>
  <c r="P133" i="34"/>
  <c r="Q133" i="34"/>
  <c r="U133" i="34"/>
  <c r="V133" i="34"/>
  <c r="W133" i="34"/>
  <c r="X133" i="34"/>
  <c r="Y133" i="34"/>
  <c r="Z133" i="34"/>
  <c r="N134" i="34"/>
  <c r="O134" i="34"/>
  <c r="P134" i="34"/>
  <c r="Q134" i="34"/>
  <c r="U134" i="34"/>
  <c r="V134" i="34"/>
  <c r="W134" i="34"/>
  <c r="X134" i="34"/>
  <c r="Y134" i="34"/>
  <c r="Z134" i="34"/>
  <c r="N135" i="34"/>
  <c r="O135" i="34"/>
  <c r="P135" i="34"/>
  <c r="Q135" i="34"/>
  <c r="U135" i="34"/>
  <c r="V135" i="34"/>
  <c r="W135" i="34"/>
  <c r="X135" i="34"/>
  <c r="Y135" i="34"/>
  <c r="Z135" i="34"/>
  <c r="N136" i="34"/>
  <c r="O136" i="34"/>
  <c r="P136" i="34"/>
  <c r="Q136" i="34"/>
  <c r="U136" i="34"/>
  <c r="V136" i="34"/>
  <c r="W136" i="34"/>
  <c r="X136" i="34"/>
  <c r="Y136" i="34"/>
  <c r="Z136" i="34"/>
  <c r="N137" i="34"/>
  <c r="O137" i="34"/>
  <c r="P137" i="34"/>
  <c r="Q137" i="34"/>
  <c r="U137" i="34"/>
  <c r="V137" i="34"/>
  <c r="W137" i="34"/>
  <c r="X137" i="34"/>
  <c r="Y137" i="34"/>
  <c r="Z137" i="34"/>
  <c r="N138" i="34"/>
  <c r="O138" i="34"/>
  <c r="P138" i="34"/>
  <c r="Q138" i="34"/>
  <c r="U138" i="34"/>
  <c r="V138" i="34"/>
  <c r="W138" i="34"/>
  <c r="X138" i="34"/>
  <c r="Y138" i="34"/>
  <c r="Z138" i="34"/>
  <c r="N139" i="34"/>
  <c r="O139" i="34"/>
  <c r="P139" i="34"/>
  <c r="Q139" i="34"/>
  <c r="U139" i="34"/>
  <c r="V139" i="34"/>
  <c r="W139" i="34"/>
  <c r="X139" i="34"/>
  <c r="Y139" i="34"/>
  <c r="Z139" i="34"/>
  <c r="N140" i="34"/>
  <c r="O140" i="34"/>
  <c r="P140" i="34"/>
  <c r="Q140" i="34"/>
  <c r="U140" i="34"/>
  <c r="V140" i="34"/>
  <c r="W140" i="34"/>
  <c r="X140" i="34"/>
  <c r="Y140" i="34"/>
  <c r="Z140" i="34"/>
  <c r="N141" i="34"/>
  <c r="O141" i="34"/>
  <c r="P141" i="34"/>
  <c r="Q141" i="34"/>
  <c r="U141" i="34"/>
  <c r="V141" i="34"/>
  <c r="W141" i="34"/>
  <c r="X141" i="34"/>
  <c r="Y141" i="34"/>
  <c r="Z141" i="34"/>
  <c r="N142" i="34"/>
  <c r="O142" i="34"/>
  <c r="P142" i="34"/>
  <c r="Q142" i="34"/>
  <c r="U142" i="34"/>
  <c r="V142" i="34"/>
  <c r="W142" i="34"/>
  <c r="X142" i="34"/>
  <c r="Y142" i="34"/>
  <c r="Z142" i="34"/>
  <c r="N143" i="34"/>
  <c r="O143" i="34"/>
  <c r="P143" i="34"/>
  <c r="Q143" i="34"/>
  <c r="U143" i="34"/>
  <c r="V143" i="34"/>
  <c r="W143" i="34"/>
  <c r="X143" i="34"/>
  <c r="Y143" i="34"/>
  <c r="Z143" i="34"/>
  <c r="N144" i="34"/>
  <c r="O144" i="34"/>
  <c r="P144" i="34"/>
  <c r="Q144" i="34"/>
  <c r="U144" i="34"/>
  <c r="V144" i="34"/>
  <c r="W144" i="34"/>
  <c r="X144" i="34"/>
  <c r="Y144" i="34"/>
  <c r="Z144" i="34"/>
  <c r="N145" i="34"/>
  <c r="O145" i="34"/>
  <c r="P145" i="34"/>
  <c r="Q145" i="34"/>
  <c r="U145" i="34"/>
  <c r="V145" i="34"/>
  <c r="W145" i="34"/>
  <c r="X145" i="34"/>
  <c r="Y145" i="34"/>
  <c r="Z145" i="34"/>
  <c r="N146" i="34"/>
  <c r="O146" i="34"/>
  <c r="P146" i="34"/>
  <c r="Q146" i="34"/>
  <c r="U146" i="34"/>
  <c r="V146" i="34"/>
  <c r="W146" i="34"/>
  <c r="X146" i="34"/>
  <c r="Y146" i="34"/>
  <c r="Z146" i="34"/>
  <c r="N147" i="34"/>
  <c r="O147" i="34"/>
  <c r="P147" i="34"/>
  <c r="Q147" i="34"/>
  <c r="U147" i="34"/>
  <c r="V147" i="34"/>
  <c r="W147" i="34"/>
  <c r="X147" i="34"/>
  <c r="Y147" i="34"/>
  <c r="Z147" i="34"/>
  <c r="N148" i="34"/>
  <c r="O148" i="34"/>
  <c r="P148" i="34"/>
  <c r="Q148" i="34"/>
  <c r="U148" i="34"/>
  <c r="V148" i="34"/>
  <c r="W148" i="34"/>
  <c r="X148" i="34"/>
  <c r="Y148" i="34"/>
  <c r="Z148" i="34"/>
  <c r="N149" i="34"/>
  <c r="O149" i="34"/>
  <c r="P149" i="34"/>
  <c r="Q149" i="34"/>
  <c r="U149" i="34"/>
  <c r="V149" i="34"/>
  <c r="W149" i="34"/>
  <c r="X149" i="34"/>
  <c r="Y149" i="34"/>
  <c r="Z149" i="34"/>
  <c r="N150" i="34"/>
  <c r="O150" i="34"/>
  <c r="P150" i="34"/>
  <c r="Q150" i="34"/>
  <c r="U150" i="34"/>
  <c r="V150" i="34"/>
  <c r="W150" i="34"/>
  <c r="X150" i="34"/>
  <c r="Y150" i="34"/>
  <c r="Z150" i="34"/>
  <c r="N151" i="34"/>
  <c r="O151" i="34"/>
  <c r="P151" i="34"/>
  <c r="Q151" i="34"/>
  <c r="U151" i="34"/>
  <c r="V151" i="34"/>
  <c r="W151" i="34"/>
  <c r="X151" i="34"/>
  <c r="Y151" i="34"/>
  <c r="Z151" i="34"/>
  <c r="N152" i="34"/>
  <c r="O152" i="34"/>
  <c r="P152" i="34"/>
  <c r="Q152" i="34"/>
  <c r="U152" i="34"/>
  <c r="V152" i="34"/>
  <c r="W152" i="34"/>
  <c r="X152" i="34"/>
  <c r="Y152" i="34"/>
  <c r="Z152" i="34"/>
  <c r="N153" i="34"/>
  <c r="O153" i="34"/>
  <c r="P153" i="34"/>
  <c r="Q153" i="34"/>
  <c r="U153" i="34"/>
  <c r="V153" i="34"/>
  <c r="W153" i="34"/>
  <c r="X153" i="34"/>
  <c r="Y153" i="34"/>
  <c r="Z153" i="34"/>
  <c r="N154" i="34"/>
  <c r="O154" i="34"/>
  <c r="P154" i="34"/>
  <c r="Q154" i="34"/>
  <c r="U154" i="34"/>
  <c r="V154" i="34"/>
  <c r="W154" i="34"/>
  <c r="X154" i="34"/>
  <c r="Y154" i="34"/>
  <c r="Z154" i="34"/>
  <c r="N155" i="34"/>
  <c r="O155" i="34"/>
  <c r="P155" i="34"/>
  <c r="Q155" i="34"/>
  <c r="U155" i="34"/>
  <c r="V155" i="34"/>
  <c r="W155" i="34"/>
  <c r="X155" i="34"/>
  <c r="Y155" i="34"/>
  <c r="Z155" i="34"/>
  <c r="N156" i="34"/>
  <c r="O156" i="34"/>
  <c r="P156" i="34"/>
  <c r="Q156" i="34"/>
  <c r="U156" i="34"/>
  <c r="V156" i="34"/>
  <c r="W156" i="34"/>
  <c r="X156" i="34"/>
  <c r="Y156" i="34"/>
  <c r="Z156" i="34"/>
  <c r="N157" i="34"/>
  <c r="O157" i="34"/>
  <c r="P157" i="34"/>
  <c r="Q157" i="34"/>
  <c r="U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A15" i="34"/>
  <c r="A16" i="34"/>
  <c r="A17" i="34"/>
  <c r="A18" i="34"/>
  <c r="A19" i="34"/>
  <c r="A20" i="34"/>
  <c r="A21" i="34"/>
  <c r="A22" i="34"/>
  <c r="A23" i="34"/>
  <c r="A24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C26" i="34"/>
  <c r="C27" i="34"/>
  <c r="C28" i="34"/>
  <c r="C30" i="34"/>
  <c r="C29" i="34"/>
  <c r="C31" i="34"/>
  <c r="C33" i="34"/>
  <c r="C32" i="34"/>
  <c r="C34" i="34"/>
  <c r="C37" i="34"/>
  <c r="C38" i="34"/>
  <c r="C35" i="34"/>
  <c r="C36" i="34"/>
  <c r="C39" i="34"/>
  <c r="C40" i="34"/>
  <c r="C158" i="34"/>
  <c r="C159" i="34"/>
  <c r="C160" i="34"/>
  <c r="C161" i="34"/>
  <c r="C162" i="34"/>
  <c r="C163" i="34"/>
  <c r="C164" i="34"/>
  <c r="C145" i="34" l="1"/>
  <c r="C147" i="34"/>
  <c r="C149" i="34"/>
  <c r="C151" i="34"/>
  <c r="C154" i="34"/>
  <c r="C155" i="34"/>
  <c r="C146" i="34"/>
  <c r="C148" i="34"/>
  <c r="C150" i="34"/>
  <c r="C152" i="34"/>
  <c r="C153" i="34"/>
  <c r="C156" i="34"/>
  <c r="C157" i="34"/>
  <c r="C44" i="34" l="1"/>
  <c r="C45" i="34"/>
  <c r="C48" i="34"/>
  <c r="C50" i="34"/>
  <c r="C52" i="34"/>
  <c r="C54" i="34"/>
  <c r="C55" i="34"/>
  <c r="C56" i="34"/>
  <c r="C41" i="34"/>
  <c r="C43" i="34"/>
  <c r="C46" i="34"/>
  <c r="C47" i="34"/>
  <c r="C49" i="34"/>
  <c r="C51" i="34"/>
  <c r="C53" i="34"/>
  <c r="C59" i="34"/>
  <c r="C60" i="34"/>
  <c r="C61" i="34"/>
  <c r="C62" i="34"/>
  <c r="C63" i="34"/>
  <c r="C57" i="34"/>
  <c r="C58" i="34"/>
  <c r="C66" i="34"/>
  <c r="C68" i="34"/>
  <c r="C70" i="34"/>
  <c r="C72" i="34"/>
  <c r="C73" i="34"/>
  <c r="C76" i="34"/>
  <c r="C79" i="34"/>
  <c r="C80" i="34"/>
  <c r="C82" i="34"/>
  <c r="C64" i="34"/>
  <c r="C65" i="34"/>
  <c r="C67" i="34"/>
  <c r="C69" i="34"/>
  <c r="C71" i="34"/>
  <c r="C74" i="34"/>
  <c r="C75" i="34"/>
  <c r="C77" i="34"/>
  <c r="C78" i="34"/>
  <c r="C81" i="34"/>
  <c r="C83" i="34"/>
  <c r="C84" i="34"/>
  <c r="C85" i="34"/>
  <c r="C86" i="34"/>
  <c r="C90" i="34"/>
  <c r="C87" i="34"/>
  <c r="C88" i="34"/>
  <c r="C89" i="34"/>
  <c r="C91" i="34"/>
  <c r="C92" i="34"/>
  <c r="C94" i="34"/>
  <c r="C96" i="34"/>
  <c r="C100" i="34"/>
  <c r="C93" i="34"/>
  <c r="C95" i="34"/>
  <c r="C97" i="34"/>
  <c r="C98" i="34"/>
  <c r="C99" i="34"/>
  <c r="C101" i="34"/>
  <c r="C103" i="34"/>
  <c r="C105" i="34"/>
  <c r="C106" i="34"/>
  <c r="C102" i="34"/>
  <c r="C104" i="34"/>
  <c r="C107" i="34"/>
  <c r="C108" i="34"/>
  <c r="C109" i="34"/>
  <c r="C112" i="34"/>
  <c r="C114" i="34"/>
  <c r="C116" i="34"/>
  <c r="C119" i="34"/>
  <c r="C110" i="34"/>
  <c r="C111" i="34"/>
  <c r="C113" i="34"/>
  <c r="C115" i="34"/>
  <c r="C117" i="34"/>
  <c r="C118" i="34"/>
  <c r="C120" i="34"/>
  <c r="C121" i="34"/>
  <c r="C123" i="34"/>
  <c r="C125" i="34"/>
  <c r="C122" i="34"/>
  <c r="C124" i="34"/>
  <c r="C126" i="34"/>
  <c r="C127" i="34"/>
  <c r="C128" i="34"/>
  <c r="C131" i="34"/>
  <c r="C132" i="34"/>
  <c r="C129" i="34"/>
  <c r="C130" i="34"/>
  <c r="C133" i="34"/>
  <c r="C134" i="34"/>
  <c r="C135" i="34"/>
  <c r="C137" i="34"/>
  <c r="C136" i="34"/>
  <c r="C138" i="34"/>
  <c r="C139" i="34"/>
  <c r="C141" i="34"/>
  <c r="C143" i="34"/>
  <c r="C140" i="34"/>
  <c r="C142" i="34"/>
  <c r="C144" i="34"/>
  <c r="C42" i="34"/>
  <c r="B295" i="34" l="1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46" i="34" l="1"/>
  <c r="A446" i="34" s="1"/>
  <c r="B447" i="34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431" i="34"/>
  <c r="A431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30" i="34"/>
  <c r="A430" i="34" s="1"/>
  <c r="B420" i="34"/>
  <c r="A420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45" i="34"/>
  <c r="A445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K19" i="55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B293" i="34"/>
  <c r="B292" i="34"/>
  <c r="B291" i="34"/>
  <c r="B290" i="34"/>
  <c r="B289" i="34"/>
  <c r="B288" i="34"/>
  <c r="B294" i="34"/>
  <c r="B287" i="34"/>
  <c r="B419" i="34"/>
  <c r="Y575" i="34"/>
  <c r="X575" i="34"/>
  <c r="T575" i="34"/>
  <c r="S575" i="34"/>
  <c r="R575" i="34"/>
  <c r="N575" i="34"/>
  <c r="B575" i="34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21" i="55" l="1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1" i="34"/>
  <c r="A292" i="34"/>
  <c r="A293" i="34"/>
  <c r="A289" i="34"/>
  <c r="A290" i="34"/>
  <c r="A288" i="34"/>
  <c r="A294" i="34"/>
  <c r="A287" i="34"/>
  <c r="A419" i="34"/>
  <c r="A575" i="34"/>
  <c r="W575" i="34"/>
  <c r="U575" i="34"/>
  <c r="W445" i="34"/>
  <c r="U445" i="34"/>
  <c r="U430" i="34"/>
  <c r="W430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B73" i="34"/>
  <c r="B66" i="34"/>
  <c r="B57" i="34"/>
  <c r="B61" i="34"/>
  <c r="B797" i="34" l="1"/>
  <c r="U797" i="34" l="1"/>
  <c r="Z797" i="34"/>
  <c r="W797" i="34"/>
  <c r="A797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Z18" i="34" s="1"/>
  <c r="W18" i="34" l="1"/>
  <c r="U18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1502" i="34"/>
  <c r="B1500" i="34"/>
  <c r="B1237" i="34"/>
  <c r="W1237" i="34" l="1"/>
  <c r="U1237" i="34"/>
  <c r="Z1237" i="34"/>
  <c r="R2325" i="34"/>
  <c r="S2325" i="34"/>
  <c r="W2325" i="34"/>
  <c r="T2325" i="34"/>
  <c r="U2325" i="34"/>
  <c r="A2325" i="34"/>
  <c r="T2327" i="34"/>
  <c r="U2327" i="34"/>
  <c r="R2327" i="34"/>
  <c r="S2327" i="34"/>
  <c r="W2327" i="34"/>
  <c r="A232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N2796" i="34"/>
  <c r="R2796" i="34"/>
  <c r="S2796" i="34"/>
  <c r="T2796" i="34"/>
  <c r="X2796" i="34"/>
  <c r="Y2796" i="34"/>
  <c r="B2668" i="34"/>
  <c r="B193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U844" i="34" l="1"/>
  <c r="Z844" i="34"/>
  <c r="W844" i="34"/>
  <c r="A844" i="34"/>
  <c r="U1288" i="34"/>
  <c r="Z1288" i="34"/>
  <c r="W1288" i="34"/>
  <c r="U1292" i="34"/>
  <c r="Z1292" i="34"/>
  <c r="W1292" i="34"/>
  <c r="U1323" i="34"/>
  <c r="Z1323" i="34"/>
  <c r="W1323" i="34"/>
  <c r="U1327" i="34"/>
  <c r="Z1327" i="34"/>
  <c r="W1327" i="34"/>
  <c r="U1331" i="34"/>
  <c r="Z1331" i="34"/>
  <c r="W1331" i="34"/>
  <c r="U1367" i="34"/>
  <c r="Z1367" i="34"/>
  <c r="W1367" i="34"/>
  <c r="U1371" i="34"/>
  <c r="Z1371" i="34"/>
  <c r="W1371" i="34"/>
  <c r="W1289" i="34"/>
  <c r="U1289" i="34"/>
  <c r="Z1289" i="34"/>
  <c r="W1293" i="34"/>
  <c r="U1293" i="34"/>
  <c r="Z1293" i="34"/>
  <c r="U1324" i="34"/>
  <c r="Z1324" i="34"/>
  <c r="W1324" i="34"/>
  <c r="U1328" i="34"/>
  <c r="Z1328" i="34"/>
  <c r="W1328" i="34"/>
  <c r="U1364" i="34"/>
  <c r="Z1364" i="34"/>
  <c r="W1364" i="34"/>
  <c r="U1368" i="34"/>
  <c r="Z1368" i="34"/>
  <c r="W1368" i="34"/>
  <c r="U1372" i="34"/>
  <c r="Z1372" i="34"/>
  <c r="W1372" i="34"/>
  <c r="Z1290" i="34"/>
  <c r="W1290" i="34"/>
  <c r="U1290" i="34"/>
  <c r="Z1294" i="34"/>
  <c r="W1294" i="34"/>
  <c r="U1294" i="34"/>
  <c r="W1325" i="34"/>
  <c r="U1325" i="34"/>
  <c r="Z1325" i="34"/>
  <c r="W1329" i="34"/>
  <c r="U1329" i="34"/>
  <c r="Z1329" i="34"/>
  <c r="W1365" i="34"/>
  <c r="U1365" i="34"/>
  <c r="Z1365" i="34"/>
  <c r="W1369" i="34"/>
  <c r="U1369" i="34"/>
  <c r="Z1369" i="34"/>
  <c r="U1287" i="34"/>
  <c r="Z1287" i="34"/>
  <c r="W1287" i="34"/>
  <c r="U1291" i="34"/>
  <c r="Z1291" i="34"/>
  <c r="W1291" i="34"/>
  <c r="U1295" i="34"/>
  <c r="Z1295" i="34"/>
  <c r="W1295" i="34"/>
  <c r="Z1326" i="34"/>
  <c r="W1326" i="34"/>
  <c r="U1326" i="34"/>
  <c r="Z1330" i="34"/>
  <c r="W1330" i="34"/>
  <c r="U1330" i="34"/>
  <c r="Z1366" i="34"/>
  <c r="W1366" i="34"/>
  <c r="U1366" i="34"/>
  <c r="Z1370" i="34"/>
  <c r="W1370" i="34"/>
  <c r="U1370" i="34"/>
  <c r="U1449" i="34"/>
  <c r="W1449" i="34"/>
  <c r="A1449" i="34"/>
  <c r="W1658" i="34"/>
  <c r="U1658" i="34"/>
  <c r="A1658" i="34"/>
  <c r="W1662" i="34"/>
  <c r="U1662" i="34"/>
  <c r="A1662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W2668" i="34"/>
  <c r="U2668" i="34"/>
  <c r="A2668" i="34"/>
  <c r="U1445" i="34"/>
  <c r="W1445" i="34"/>
  <c r="A1445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U1935" i="34"/>
  <c r="W1935" i="34"/>
  <c r="A1935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74" i="34"/>
  <c r="B71" i="34"/>
  <c r="B69" i="34"/>
  <c r="B67" i="34"/>
  <c r="B65" i="34"/>
  <c r="B64" i="34"/>
  <c r="B82" i="34"/>
  <c r="B80" i="34"/>
  <c r="B79" i="34"/>
  <c r="B76" i="34"/>
  <c r="B72" i="34"/>
  <c r="B70" i="34"/>
  <c r="B68" i="34"/>
  <c r="B58" i="34"/>
  <c r="B63" i="34"/>
  <c r="B62" i="34"/>
  <c r="B60" i="34"/>
  <c r="B59" i="34"/>
  <c r="B53" i="34"/>
  <c r="B51" i="34"/>
  <c r="B49" i="34"/>
  <c r="B47" i="34"/>
  <c r="B46" i="34"/>
  <c r="B43" i="34"/>
  <c r="B41" i="34"/>
  <c r="B56" i="34"/>
  <c r="B55" i="34"/>
  <c r="B54" i="34"/>
  <c r="B52" i="34"/>
  <c r="B50" i="34"/>
  <c r="B48" i="34"/>
  <c r="B45" i="34"/>
  <c r="B44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12" i="34"/>
  <c r="B109" i="34"/>
  <c r="B108" i="34"/>
  <c r="B107" i="34"/>
  <c r="B104" i="34"/>
  <c r="B102" i="34"/>
  <c r="B106" i="34"/>
  <c r="B105" i="34"/>
  <c r="B103" i="34"/>
  <c r="B101" i="34"/>
  <c r="B99" i="34"/>
  <c r="B98" i="34"/>
  <c r="B97" i="34"/>
  <c r="B95" i="34"/>
  <c r="B93" i="34"/>
  <c r="B100" i="34"/>
  <c r="B96" i="34"/>
  <c r="B94" i="34"/>
  <c r="B92" i="34"/>
  <c r="B91" i="34"/>
  <c r="B89" i="34"/>
  <c r="B88" i="34"/>
  <c r="B87" i="34"/>
  <c r="B90" i="34"/>
  <c r="B86" i="34"/>
  <c r="B85" i="34"/>
  <c r="B84" i="34"/>
  <c r="B83" i="34"/>
  <c r="B81" i="34"/>
  <c r="B78" i="34"/>
  <c r="B77" i="34"/>
  <c r="B75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U1070" i="34" l="1"/>
  <c r="Z1070" i="34"/>
  <c r="W1070" i="34"/>
  <c r="A1070" i="34"/>
  <c r="U1056" i="34"/>
  <c r="Z1056" i="34"/>
  <c r="W1056" i="34"/>
  <c r="A1056" i="34"/>
  <c r="U756" i="34"/>
  <c r="Z756" i="34"/>
  <c r="W756" i="34"/>
  <c r="A756" i="34"/>
  <c r="U680" i="34"/>
  <c r="Z680" i="34"/>
  <c r="W680" i="34"/>
  <c r="A680" i="34"/>
  <c r="U690" i="34"/>
  <c r="Z690" i="34"/>
  <c r="W690" i="34"/>
  <c r="A690" i="34"/>
  <c r="U1071" i="34"/>
  <c r="Z1071" i="34"/>
  <c r="W1071" i="34"/>
  <c r="A1071" i="34"/>
  <c r="U1053" i="34"/>
  <c r="Z1053" i="34"/>
  <c r="A1053" i="34"/>
  <c r="W1053" i="34"/>
  <c r="U1057" i="34"/>
  <c r="Z1057" i="34"/>
  <c r="A1057" i="34"/>
  <c r="W1057" i="34"/>
  <c r="U750" i="34"/>
  <c r="Z750" i="34"/>
  <c r="W750" i="34"/>
  <c r="A750" i="34"/>
  <c r="U757" i="34"/>
  <c r="Z757" i="34"/>
  <c r="W757" i="34"/>
  <c r="A757" i="34"/>
  <c r="U695" i="34"/>
  <c r="Z695" i="34"/>
  <c r="W695" i="34"/>
  <c r="A695" i="34"/>
  <c r="U1068" i="34"/>
  <c r="Z1068" i="34"/>
  <c r="W1068" i="34"/>
  <c r="A1068" i="34"/>
  <c r="U1072" i="34"/>
  <c r="Z1072" i="34"/>
  <c r="W1072" i="34"/>
  <c r="A1072" i="34"/>
  <c r="U1076" i="34"/>
  <c r="Z1076" i="34"/>
  <c r="W1076" i="34"/>
  <c r="A1076" i="34"/>
  <c r="U1054" i="34"/>
  <c r="Z1054" i="34"/>
  <c r="W1054" i="34"/>
  <c r="A1054" i="34"/>
  <c r="U1058" i="34"/>
  <c r="Z1058" i="34"/>
  <c r="W1058" i="34"/>
  <c r="A1058" i="34"/>
  <c r="U1062" i="34"/>
  <c r="Z1062" i="34"/>
  <c r="W1062" i="34"/>
  <c r="A1062" i="34"/>
  <c r="U751" i="34"/>
  <c r="Z751" i="34"/>
  <c r="W751" i="34"/>
  <c r="A751" i="34"/>
  <c r="U758" i="34"/>
  <c r="Z758" i="34"/>
  <c r="W758" i="34"/>
  <c r="A758" i="34"/>
  <c r="U685" i="34"/>
  <c r="Z685" i="34"/>
  <c r="W685" i="34"/>
  <c r="A685" i="34"/>
  <c r="U719" i="34"/>
  <c r="Z719" i="34"/>
  <c r="W719" i="34"/>
  <c r="A719" i="34"/>
  <c r="U692" i="34"/>
  <c r="Z692" i="34"/>
  <c r="W692" i="34"/>
  <c r="A692" i="34"/>
  <c r="U689" i="34"/>
  <c r="Z689" i="34"/>
  <c r="W689" i="34"/>
  <c r="A689" i="34"/>
  <c r="U672" i="34"/>
  <c r="Z672" i="34"/>
  <c r="W672" i="34"/>
  <c r="A672" i="34"/>
  <c r="U662" i="34"/>
  <c r="Z662" i="34"/>
  <c r="W662" i="34"/>
  <c r="A662" i="34"/>
  <c r="U659" i="34"/>
  <c r="Z659" i="34"/>
  <c r="W659" i="34"/>
  <c r="A659" i="34"/>
  <c r="U739" i="34"/>
  <c r="Z739" i="34"/>
  <c r="W739" i="34"/>
  <c r="A739" i="34"/>
  <c r="U743" i="34"/>
  <c r="Z743" i="34"/>
  <c r="W743" i="34"/>
  <c r="A743" i="34"/>
  <c r="U747" i="34"/>
  <c r="Z747" i="34"/>
  <c r="W747" i="34"/>
  <c r="A747" i="34"/>
  <c r="U837" i="34"/>
  <c r="Z837" i="34"/>
  <c r="W837" i="34"/>
  <c r="A837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1073" i="34"/>
  <c r="Z1073" i="34"/>
  <c r="W1073" i="34"/>
  <c r="A1073" i="34"/>
  <c r="U1055" i="34"/>
  <c r="Z1055" i="34"/>
  <c r="W1055" i="34"/>
  <c r="A1055" i="34"/>
  <c r="U1059" i="34"/>
  <c r="Z1059" i="34"/>
  <c r="W1059" i="34"/>
  <c r="A1059" i="34"/>
  <c r="U1063" i="34"/>
  <c r="Z1063" i="34"/>
  <c r="W1063" i="34"/>
  <c r="A1063" i="34"/>
  <c r="U755" i="34"/>
  <c r="Z755" i="34"/>
  <c r="W755" i="34"/>
  <c r="A755" i="34"/>
  <c r="U847" i="34"/>
  <c r="Z847" i="34"/>
  <c r="W847" i="34"/>
  <c r="A847" i="34"/>
  <c r="U683" i="34"/>
  <c r="Z683" i="34"/>
  <c r="W683" i="34"/>
  <c r="A683" i="34"/>
  <c r="U684" i="34"/>
  <c r="Z684" i="34"/>
  <c r="W684" i="34"/>
  <c r="A684" i="34"/>
  <c r="U718" i="34"/>
  <c r="Z718" i="34"/>
  <c r="W718" i="34"/>
  <c r="A718" i="34"/>
  <c r="U693" i="34"/>
  <c r="Z693" i="34"/>
  <c r="W693" i="34"/>
  <c r="A693" i="34"/>
  <c r="U699" i="34"/>
  <c r="Z699" i="34"/>
  <c r="W699" i="34"/>
  <c r="A699" i="34"/>
  <c r="U666" i="34"/>
  <c r="Z666" i="34"/>
  <c r="W666" i="34"/>
  <c r="A666" i="34"/>
  <c r="U663" i="34"/>
  <c r="Z663" i="34"/>
  <c r="W663" i="34"/>
  <c r="A663" i="34"/>
  <c r="U660" i="34"/>
  <c r="Z660" i="34"/>
  <c r="W660" i="34"/>
  <c r="A660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862" i="34"/>
  <c r="Z862" i="34"/>
  <c r="W862" i="34"/>
  <c r="A862" i="34"/>
  <c r="U602" i="34"/>
  <c r="Z602" i="34"/>
  <c r="W602" i="34"/>
  <c r="A602" i="34"/>
  <c r="U606" i="34"/>
  <c r="Z606" i="34"/>
  <c r="W606" i="34"/>
  <c r="A606" i="34"/>
  <c r="U610" i="34"/>
  <c r="Z610" i="34"/>
  <c r="W610" i="34"/>
  <c r="A610" i="34"/>
  <c r="U614" i="34"/>
  <c r="Z614" i="34"/>
  <c r="W614" i="34"/>
  <c r="A614" i="34"/>
  <c r="U618" i="34"/>
  <c r="Z618" i="34"/>
  <c r="W618" i="34"/>
  <c r="A618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1065" i="34"/>
  <c r="Z1065" i="34"/>
  <c r="W1065" i="34"/>
  <c r="A1065" i="34"/>
  <c r="U1064" i="34"/>
  <c r="Z1064" i="34"/>
  <c r="W1064" i="34"/>
  <c r="A1064" i="34"/>
  <c r="U710" i="34"/>
  <c r="Z710" i="34"/>
  <c r="W710" i="34"/>
  <c r="A710" i="34"/>
  <c r="U688" i="34"/>
  <c r="Z688" i="34"/>
  <c r="W688" i="34"/>
  <c r="A688" i="34"/>
  <c r="U728" i="34"/>
  <c r="Z728" i="34"/>
  <c r="W728" i="34"/>
  <c r="A728" i="34"/>
  <c r="U657" i="34"/>
  <c r="Z657" i="34"/>
  <c r="W657" i="34"/>
  <c r="A657" i="34"/>
  <c r="U661" i="34"/>
  <c r="Z661" i="34"/>
  <c r="W661" i="34"/>
  <c r="A661" i="34"/>
  <c r="U741" i="34"/>
  <c r="Z741" i="34"/>
  <c r="W741" i="34"/>
  <c r="A741" i="34"/>
  <c r="U745" i="34"/>
  <c r="Z745" i="34"/>
  <c r="W745" i="34"/>
  <c r="A745" i="34"/>
  <c r="U749" i="34"/>
  <c r="Z749" i="34"/>
  <c r="W749" i="34"/>
  <c r="A749" i="34"/>
  <c r="U599" i="34"/>
  <c r="Z599" i="34"/>
  <c r="W599" i="34"/>
  <c r="A599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069" i="34"/>
  <c r="Z1069" i="34"/>
  <c r="W1069" i="34"/>
  <c r="A1069" i="34"/>
  <c r="U1066" i="34"/>
  <c r="Z1066" i="34"/>
  <c r="W1066" i="34"/>
  <c r="A1066" i="34"/>
  <c r="U1074" i="34"/>
  <c r="Z1074" i="34"/>
  <c r="W1074" i="34"/>
  <c r="A1074" i="34"/>
  <c r="U1060" i="34"/>
  <c r="Z1060" i="34"/>
  <c r="W1060" i="34"/>
  <c r="A1060" i="34"/>
  <c r="U817" i="34"/>
  <c r="Z817" i="34"/>
  <c r="W817" i="34"/>
  <c r="A817" i="34"/>
  <c r="U721" i="34"/>
  <c r="Z721" i="34"/>
  <c r="W721" i="34"/>
  <c r="A721" i="34"/>
  <c r="U1067" i="34"/>
  <c r="Z1067" i="34"/>
  <c r="W1067" i="34"/>
  <c r="A1067" i="34"/>
  <c r="U1075" i="34"/>
  <c r="Z1075" i="34"/>
  <c r="W1075" i="34"/>
  <c r="A1075" i="34"/>
  <c r="U1061" i="34"/>
  <c r="Z1061" i="34"/>
  <c r="W1061" i="34"/>
  <c r="A1061" i="34"/>
  <c r="U798" i="34"/>
  <c r="Z798" i="34"/>
  <c r="W798" i="34"/>
  <c r="A798" i="34"/>
  <c r="U686" i="34"/>
  <c r="Z686" i="34"/>
  <c r="W686" i="34"/>
  <c r="A686" i="34"/>
  <c r="U691" i="34"/>
  <c r="Z691" i="34"/>
  <c r="W691" i="34"/>
  <c r="A691" i="34"/>
  <c r="U702" i="34"/>
  <c r="Z702" i="34"/>
  <c r="W702" i="34"/>
  <c r="A702" i="34"/>
  <c r="U670" i="34"/>
  <c r="Z670" i="34"/>
  <c r="W670" i="34"/>
  <c r="A670" i="34"/>
  <c r="U737" i="34"/>
  <c r="Z737" i="34"/>
  <c r="W737" i="34"/>
  <c r="A737" i="34"/>
  <c r="U658" i="34"/>
  <c r="Z658" i="34"/>
  <c r="W658" i="34"/>
  <c r="A658" i="34"/>
  <c r="U738" i="34"/>
  <c r="Z738" i="34"/>
  <c r="W738" i="34"/>
  <c r="A738" i="34"/>
  <c r="U742" i="34"/>
  <c r="Z742" i="34"/>
  <c r="W742" i="34"/>
  <c r="A742" i="34"/>
  <c r="U746" i="34"/>
  <c r="Z746" i="34"/>
  <c r="W746" i="34"/>
  <c r="A746" i="34"/>
  <c r="U845" i="34"/>
  <c r="Z845" i="34"/>
  <c r="W845" i="34"/>
  <c r="A845" i="34"/>
  <c r="U600" i="34"/>
  <c r="Z600" i="34"/>
  <c r="W600" i="34"/>
  <c r="A600" i="34"/>
  <c r="U604" i="34"/>
  <c r="Z604" i="34"/>
  <c r="W604" i="34"/>
  <c r="A604" i="34"/>
  <c r="U608" i="34"/>
  <c r="Z608" i="34"/>
  <c r="W608" i="34"/>
  <c r="A608" i="34"/>
  <c r="U612" i="34"/>
  <c r="Z612" i="34"/>
  <c r="W612" i="34"/>
  <c r="A612" i="34"/>
  <c r="U616" i="34"/>
  <c r="Z616" i="34"/>
  <c r="W616" i="34"/>
  <c r="A616" i="34"/>
  <c r="U620" i="34"/>
  <c r="Z620" i="34"/>
  <c r="W620" i="34"/>
  <c r="A620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W1241" i="34"/>
  <c r="U1241" i="34"/>
  <c r="Z1241" i="34"/>
  <c r="Z1242" i="34"/>
  <c r="W1242" i="34"/>
  <c r="U1242" i="34"/>
  <c r="A1242" i="34"/>
  <c r="A1241" i="34"/>
  <c r="B176" i="34"/>
  <c r="B175" i="34"/>
  <c r="B1504" i="34" l="1"/>
  <c r="B2636" i="34"/>
  <c r="W1504" i="34" l="1"/>
  <c r="U1504" i="34"/>
  <c r="A1504" i="34"/>
  <c r="W2636" i="34"/>
  <c r="U2636" i="34"/>
  <c r="A2636" i="34"/>
  <c r="B2635" i="34"/>
  <c r="B2634" i="34"/>
  <c r="B130" i="34"/>
  <c r="U2634" i="34" l="1"/>
  <c r="W2634" i="34"/>
  <c r="A2634" i="34"/>
  <c r="W2635" i="34"/>
  <c r="U2635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5" i="34" l="1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U2078" i="34"/>
  <c r="W2078" i="34"/>
  <c r="A2078" i="34"/>
  <c r="U2074" i="34"/>
  <c r="W2074" i="34"/>
  <c r="A2074" i="34"/>
  <c r="U2070" i="34"/>
  <c r="W2070" i="34"/>
  <c r="A2070" i="34"/>
  <c r="U2066" i="34"/>
  <c r="W2066" i="34"/>
  <c r="A2066" i="34"/>
  <c r="W2016" i="34"/>
  <c r="U2016" i="34"/>
  <c r="A2016" i="34"/>
  <c r="W2012" i="34"/>
  <c r="U2012" i="34"/>
  <c r="A2012" i="34"/>
  <c r="W2008" i="34"/>
  <c r="U2008" i="34"/>
  <c r="A2008" i="34"/>
  <c r="W2004" i="34"/>
  <c r="U2004" i="34"/>
  <c r="A2004" i="34"/>
  <c r="W2400" i="34"/>
  <c r="U2400" i="34"/>
  <c r="A2400" i="34"/>
  <c r="W2396" i="34"/>
  <c r="U2396" i="34"/>
  <c r="A2396" i="34"/>
  <c r="U2343" i="34"/>
  <c r="W2343" i="34"/>
  <c r="A2343" i="34"/>
  <c r="U1944" i="34"/>
  <c r="W1944" i="34"/>
  <c r="A1944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158" i="34"/>
  <c r="W2158" i="34"/>
  <c r="A2158" i="34"/>
  <c r="U2154" i="34"/>
  <c r="W2154" i="34"/>
  <c r="A2154" i="34"/>
  <c r="U2150" i="34"/>
  <c r="W2150" i="34"/>
  <c r="A2150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U2737" i="34"/>
  <c r="W2737" i="34"/>
  <c r="A2737" i="34"/>
  <c r="U2741" i="34"/>
  <c r="W2741" i="34"/>
  <c r="A2741" i="34"/>
  <c r="U2745" i="34"/>
  <c r="W2745" i="34"/>
  <c r="A2745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W2611" i="34"/>
  <c r="U2611" i="34"/>
  <c r="A2611" i="34"/>
  <c r="W2615" i="34"/>
  <c r="U2615" i="34"/>
  <c r="A2615" i="34"/>
  <c r="W2619" i="34"/>
  <c r="U2619" i="34"/>
  <c r="A2619" i="34"/>
  <c r="W2711" i="34"/>
  <c r="U2711" i="34"/>
  <c r="A2711" i="34"/>
  <c r="W2600" i="34"/>
  <c r="U2600" i="34"/>
  <c r="A2600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U2693" i="34"/>
  <c r="W2693" i="34"/>
  <c r="A2693" i="34"/>
  <c r="U2697" i="34"/>
  <c r="W2697" i="34"/>
  <c r="A2697" i="34"/>
  <c r="U2701" i="34"/>
  <c r="W2701" i="34"/>
  <c r="A2701" i="34"/>
  <c r="U2705" i="34"/>
  <c r="W2705" i="34"/>
  <c r="A2705" i="34"/>
  <c r="W2408" i="34"/>
  <c r="U2408" i="34"/>
  <c r="A2408" i="34"/>
  <c r="U2438" i="34"/>
  <c r="W2438" i="34"/>
  <c r="A2438" i="34"/>
  <c r="R2416" i="34"/>
  <c r="S2416" i="34"/>
  <c r="W2416" i="34"/>
  <c r="T2416" i="34"/>
  <c r="U2416" i="34"/>
  <c r="A2416" i="34"/>
  <c r="S2451" i="34"/>
  <c r="W2451" i="34"/>
  <c r="T2451" i="34"/>
  <c r="U2451" i="34"/>
  <c r="R2451" i="34"/>
  <c r="A2451" i="34"/>
  <c r="W2788" i="34"/>
  <c r="U2788" i="34"/>
  <c r="A2788" i="34"/>
  <c r="W2455" i="34"/>
  <c r="U2455" i="34"/>
  <c r="A2455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483" i="34"/>
  <c r="U2483" i="34"/>
  <c r="A2483" i="34"/>
  <c r="W2487" i="34"/>
  <c r="U2487" i="34"/>
  <c r="A2487" i="34"/>
  <c r="W2491" i="34"/>
  <c r="U2491" i="34"/>
  <c r="A2491" i="34"/>
  <c r="W2495" i="34"/>
  <c r="U2495" i="34"/>
  <c r="A2495" i="34"/>
  <c r="W2579" i="34"/>
  <c r="U2579" i="34"/>
  <c r="A2579" i="34"/>
  <c r="U2589" i="34"/>
  <c r="W2589" i="34"/>
  <c r="A2589" i="34"/>
  <c r="U2593" i="34"/>
  <c r="W2593" i="34"/>
  <c r="A2593" i="34"/>
  <c r="U2597" i="34"/>
  <c r="W2597" i="34"/>
  <c r="A2597" i="34"/>
  <c r="W2516" i="34"/>
  <c r="U2516" i="34"/>
  <c r="A2516" i="34"/>
  <c r="W2512" i="34"/>
  <c r="U2512" i="34"/>
  <c r="A2512" i="34"/>
  <c r="W2419" i="34"/>
  <c r="U2419" i="34"/>
  <c r="A2419" i="34"/>
  <c r="W2663" i="34"/>
  <c r="U2663" i="34"/>
  <c r="A2663" i="34"/>
  <c r="W2659" i="34"/>
  <c r="U2659" i="34"/>
  <c r="A2659" i="34"/>
  <c r="W2655" i="34"/>
  <c r="U2655" i="34"/>
  <c r="A2655" i="34"/>
  <c r="W2651" i="34"/>
  <c r="U2651" i="34"/>
  <c r="A2651" i="34"/>
  <c r="W2647" i="34"/>
  <c r="U2647" i="34"/>
  <c r="A2647" i="34"/>
  <c r="W2643" i="34"/>
  <c r="U2643" i="34"/>
  <c r="A2643" i="34"/>
  <c r="W2639" i="34"/>
  <c r="U2639" i="34"/>
  <c r="A2639" i="34"/>
  <c r="W2607" i="34"/>
  <c r="U2607" i="34"/>
  <c r="A2607" i="34"/>
  <c r="W2603" i="34"/>
  <c r="U2603" i="34"/>
  <c r="A2603" i="34"/>
  <c r="W2508" i="34"/>
  <c r="U2508" i="34"/>
  <c r="A2508" i="34"/>
  <c r="W2504" i="34"/>
  <c r="U2504" i="34"/>
  <c r="A2504" i="34"/>
  <c r="W2500" i="34"/>
  <c r="U2500" i="34"/>
  <c r="A2500" i="34"/>
  <c r="W2459" i="34"/>
  <c r="U2459" i="34"/>
  <c r="A2459" i="34"/>
  <c r="U2450" i="34"/>
  <c r="W2450" i="34"/>
  <c r="A2450" i="34"/>
  <c r="U2446" i="34"/>
  <c r="W2446" i="34"/>
  <c r="A2446" i="34"/>
  <c r="U2442" i="34"/>
  <c r="W2442" i="34"/>
  <c r="A2442" i="34"/>
  <c r="U2434" i="34"/>
  <c r="W2434" i="34"/>
  <c r="A2434" i="34"/>
  <c r="U2430" i="34"/>
  <c r="W2430" i="34"/>
  <c r="A2430" i="34"/>
  <c r="U2426" i="34"/>
  <c r="W2426" i="34"/>
  <c r="A2426" i="34"/>
  <c r="U2413" i="34"/>
  <c r="W2413" i="34"/>
  <c r="A2413" i="34"/>
  <c r="W2735" i="34"/>
  <c r="U2735" i="34"/>
  <c r="A2735" i="34"/>
  <c r="W2731" i="34"/>
  <c r="U2731" i="34"/>
  <c r="A2731" i="34"/>
  <c r="W2727" i="34"/>
  <c r="U2727" i="34"/>
  <c r="A2727" i="34"/>
  <c r="W2723" i="34"/>
  <c r="U2723" i="34"/>
  <c r="A2723" i="34"/>
  <c r="W2719" i="34"/>
  <c r="U2719" i="34"/>
  <c r="A2719" i="34"/>
  <c r="W2715" i="34"/>
  <c r="U2715" i="34"/>
  <c r="A2715" i="34"/>
  <c r="W2065" i="34"/>
  <c r="U2065" i="34"/>
  <c r="A2065" i="34"/>
  <c r="U2294" i="34"/>
  <c r="W2294" i="34"/>
  <c r="A2294" i="34"/>
  <c r="U2290" i="34"/>
  <c r="W2290" i="34"/>
  <c r="A2290" i="34"/>
  <c r="U2286" i="34"/>
  <c r="W2286" i="34"/>
  <c r="A2286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W2180" i="34"/>
  <c r="U2180" i="34"/>
  <c r="A2180" i="34"/>
  <c r="W2176" i="34"/>
  <c r="U2176" i="34"/>
  <c r="A2176" i="34"/>
  <c r="W2077" i="34"/>
  <c r="U2077" i="34"/>
  <c r="A2077" i="34"/>
  <c r="W2073" i="34"/>
  <c r="U2073" i="34"/>
  <c r="A2073" i="34"/>
  <c r="W2069" i="34"/>
  <c r="U2069" i="34"/>
  <c r="A2069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W2399" i="34"/>
  <c r="U2399" i="34"/>
  <c r="A2399" i="34"/>
  <c r="U2346" i="34"/>
  <c r="W2346" i="34"/>
  <c r="A2346" i="34"/>
  <c r="U2342" i="34"/>
  <c r="W2342" i="34"/>
  <c r="A2342" i="34"/>
  <c r="W2284" i="34"/>
  <c r="U2284" i="34"/>
  <c r="A2284" i="34"/>
  <c r="W2280" i="34"/>
  <c r="U2280" i="34"/>
  <c r="A2280" i="34"/>
  <c r="W2276" i="34"/>
  <c r="U2276" i="34"/>
  <c r="A2276" i="34"/>
  <c r="W2272" i="34"/>
  <c r="U2272" i="34"/>
  <c r="A2272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621" i="34"/>
  <c r="W2621" i="34"/>
  <c r="A2621" i="34"/>
  <c r="U2625" i="34"/>
  <c r="W2625" i="34"/>
  <c r="A2625" i="34"/>
  <c r="U2629" i="34"/>
  <c r="W2629" i="34"/>
  <c r="A2629" i="34"/>
  <c r="W2747" i="34"/>
  <c r="U2747" i="34"/>
  <c r="A274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W2583" i="34"/>
  <c r="U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52" i="34"/>
  <c r="U2652" i="34"/>
  <c r="A2652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7" i="34"/>
  <c r="U2407" i="34"/>
  <c r="A2407" i="34"/>
  <c r="W2439" i="34"/>
  <c r="U2439" i="34"/>
  <c r="A2439" i="34"/>
  <c r="U2421" i="34"/>
  <c r="R2421" i="34"/>
  <c r="S2421" i="34"/>
  <c r="W2421" i="34"/>
  <c r="T2421" i="34"/>
  <c r="A2421" i="34"/>
  <c r="W2452" i="34"/>
  <c r="U2452" i="34"/>
  <c r="A2452" i="34"/>
  <c r="U2789" i="34"/>
  <c r="W2789" i="34"/>
  <c r="A2789" i="34"/>
  <c r="U2417" i="34"/>
  <c r="W2417" i="34"/>
  <c r="A2417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5" i="34"/>
  <c r="U2515" i="34"/>
  <c r="A2515" i="34"/>
  <c r="W2511" i="34"/>
  <c r="U2511" i="34"/>
  <c r="A2511" i="34"/>
  <c r="W2460" i="34"/>
  <c r="U2460" i="34"/>
  <c r="A2460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W2507" i="34"/>
  <c r="U2507" i="34"/>
  <c r="A2507" i="34"/>
  <c r="W2503" i="34"/>
  <c r="U2503" i="34"/>
  <c r="A2503" i="34"/>
  <c r="W2499" i="34"/>
  <c r="U2499" i="34"/>
  <c r="A2499" i="34"/>
  <c r="U2458" i="34"/>
  <c r="W2458" i="34"/>
  <c r="A2458" i="34"/>
  <c r="U2449" i="34"/>
  <c r="W2449" i="34"/>
  <c r="A2449" i="34"/>
  <c r="U2445" i="34"/>
  <c r="W2445" i="34"/>
  <c r="A2445" i="34"/>
  <c r="U2441" i="34"/>
  <c r="W2441" i="34"/>
  <c r="A2441" i="34"/>
  <c r="U2437" i="34"/>
  <c r="W2437" i="34"/>
  <c r="A2437" i="34"/>
  <c r="U2433" i="34"/>
  <c r="W2433" i="34"/>
  <c r="A2433" i="34"/>
  <c r="U2429" i="34"/>
  <c r="W2429" i="34"/>
  <c r="A2429" i="34"/>
  <c r="U2425" i="34"/>
  <c r="W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2164" i="34"/>
  <c r="U2164" i="34"/>
  <c r="A2164" i="34"/>
  <c r="W2293" i="34"/>
  <c r="U2293" i="34"/>
  <c r="A2293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W2080" i="34"/>
  <c r="U2080" i="34"/>
  <c r="A2080" i="34"/>
  <c r="W2076" i="34"/>
  <c r="U2076" i="34"/>
  <c r="A2076" i="34"/>
  <c r="W2072" i="34"/>
  <c r="U2072" i="34"/>
  <c r="A2072" i="34"/>
  <c r="W2068" i="34"/>
  <c r="U2068" i="34"/>
  <c r="A2068" i="34"/>
  <c r="W2064" i="34"/>
  <c r="U2064" i="34"/>
  <c r="A2064" i="34"/>
  <c r="U2014" i="34"/>
  <c r="W2014" i="34"/>
  <c r="A2014" i="34"/>
  <c r="U2010" i="34"/>
  <c r="W2010" i="34"/>
  <c r="A2010" i="34"/>
  <c r="U2006" i="34"/>
  <c r="W2006" i="34"/>
  <c r="A2006" i="34"/>
  <c r="U2002" i="34"/>
  <c r="W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72" i="34"/>
  <c r="U2172" i="34"/>
  <c r="A2172" i="34"/>
  <c r="W2168" i="34"/>
  <c r="U2168" i="34"/>
  <c r="A2168" i="34"/>
  <c r="W2160" i="34"/>
  <c r="U2160" i="34"/>
  <c r="A2160" i="34"/>
  <c r="W2156" i="34"/>
  <c r="U2156" i="34"/>
  <c r="A2156" i="34"/>
  <c r="W2152" i="34"/>
  <c r="U2152" i="34"/>
  <c r="A215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046" i="34"/>
  <c r="W2046" i="34"/>
  <c r="A2046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W2739" i="34"/>
  <c r="U2739" i="34"/>
  <c r="A2739" i="34"/>
  <c r="W2743" i="34"/>
  <c r="U2743" i="34"/>
  <c r="A2743" i="34"/>
  <c r="U2461" i="34"/>
  <c r="W2461" i="34"/>
  <c r="A246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W2584" i="34"/>
  <c r="U2584" i="34"/>
  <c r="A2584" i="34"/>
  <c r="U2622" i="34"/>
  <c r="W2622" i="34"/>
  <c r="A2622" i="34"/>
  <c r="U2626" i="34"/>
  <c r="W2626" i="34"/>
  <c r="A2626" i="34"/>
  <c r="U2630" i="34"/>
  <c r="W2630" i="34"/>
  <c r="A2630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09" i="34"/>
  <c r="W2609" i="34"/>
  <c r="A2609" i="34"/>
  <c r="U2613" i="34"/>
  <c r="W2613" i="34"/>
  <c r="A2613" i="34"/>
  <c r="U2617" i="34"/>
  <c r="W2617" i="34"/>
  <c r="A2617" i="34"/>
  <c r="U2709" i="34"/>
  <c r="W2709" i="34"/>
  <c r="A2709" i="34"/>
  <c r="U2713" i="34"/>
  <c r="W2713" i="34"/>
  <c r="A2713" i="34"/>
  <c r="U2666" i="34"/>
  <c r="W2666" i="34"/>
  <c r="A2666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W2695" i="34"/>
  <c r="U2695" i="34"/>
  <c r="A2695" i="34"/>
  <c r="W2699" i="34"/>
  <c r="U2699" i="34"/>
  <c r="A2699" i="34"/>
  <c r="W2703" i="34"/>
  <c r="U2703" i="34"/>
  <c r="A2703" i="34"/>
  <c r="W2707" i="34"/>
  <c r="U2707" i="34"/>
  <c r="A2707" i="34"/>
  <c r="U2409" i="34"/>
  <c r="W2409" i="34"/>
  <c r="A2409" i="34"/>
  <c r="W2440" i="34"/>
  <c r="U2440" i="34"/>
  <c r="A2440" i="34"/>
  <c r="U2422" i="34"/>
  <c r="W2422" i="34"/>
  <c r="A2422" i="34"/>
  <c r="U2453" i="34"/>
  <c r="W2453" i="34"/>
  <c r="A2453" i="34"/>
  <c r="U2790" i="34"/>
  <c r="W2790" i="34"/>
  <c r="A2790" i="34"/>
  <c r="U2418" i="34"/>
  <c r="W2418" i="34"/>
  <c r="A2418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481" i="34"/>
  <c r="W2481" i="34"/>
  <c r="A2481" i="34"/>
  <c r="U2485" i="34"/>
  <c r="W2485" i="34"/>
  <c r="A2485" i="34"/>
  <c r="U2489" i="34"/>
  <c r="W2489" i="34"/>
  <c r="A2489" i="34"/>
  <c r="U2493" i="34"/>
  <c r="W2493" i="34"/>
  <c r="A2493" i="34"/>
  <c r="U2577" i="34"/>
  <c r="W2577" i="34"/>
  <c r="A2577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U2514" i="34"/>
  <c r="W2514" i="34"/>
  <c r="A2514" i="34"/>
  <c r="U2510" i="34"/>
  <c r="W2510" i="34"/>
  <c r="A2510" i="34"/>
  <c r="U2665" i="34"/>
  <c r="W2665" i="34"/>
  <c r="A2665" i="34"/>
  <c r="U2661" i="34"/>
  <c r="W2661" i="34"/>
  <c r="A2661" i="34"/>
  <c r="U2657" i="34"/>
  <c r="W2657" i="34"/>
  <c r="A2657" i="34"/>
  <c r="U2653" i="34"/>
  <c r="W2653" i="34"/>
  <c r="A2653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05" i="34"/>
  <c r="W2605" i="34"/>
  <c r="A2605" i="34"/>
  <c r="U2601" i="34"/>
  <c r="W2601" i="34"/>
  <c r="A2601" i="34"/>
  <c r="U2506" i="34"/>
  <c r="W2506" i="34"/>
  <c r="A2506" i="34"/>
  <c r="U2502" i="34"/>
  <c r="W2502" i="34"/>
  <c r="A2502" i="34"/>
  <c r="U2498" i="34"/>
  <c r="W2498" i="34"/>
  <c r="A2498" i="34"/>
  <c r="U2457" i="34"/>
  <c r="W2457" i="34"/>
  <c r="A2457" i="34"/>
  <c r="W2448" i="34"/>
  <c r="U2448" i="34"/>
  <c r="A2448" i="34"/>
  <c r="W2444" i="34"/>
  <c r="U2444" i="34"/>
  <c r="A2444" i="34"/>
  <c r="W2436" i="34"/>
  <c r="U2436" i="34"/>
  <c r="A2436" i="34"/>
  <c r="W2432" i="34"/>
  <c r="U2432" i="34"/>
  <c r="A2432" i="34"/>
  <c r="W2428" i="34"/>
  <c r="U2428" i="34"/>
  <c r="A2428" i="34"/>
  <c r="W2424" i="34"/>
  <c r="U2424" i="34"/>
  <c r="A2424" i="34"/>
  <c r="W2411" i="34"/>
  <c r="U2411" i="34"/>
  <c r="A2411" i="34"/>
  <c r="U2733" i="34"/>
  <c r="W2733" i="34"/>
  <c r="A2733" i="34"/>
  <c r="U2729" i="34"/>
  <c r="W2729" i="34"/>
  <c r="A2729" i="34"/>
  <c r="U2725" i="34"/>
  <c r="W2725" i="34"/>
  <c r="A2725" i="34"/>
  <c r="U2721" i="34"/>
  <c r="W2721" i="34"/>
  <c r="A2721" i="34"/>
  <c r="U2717" i="34"/>
  <c r="W2717" i="34"/>
  <c r="A2717" i="34"/>
  <c r="W1985" i="34"/>
  <c r="U1985" i="34"/>
  <c r="A1985" i="34"/>
  <c r="W2292" i="34"/>
  <c r="U2292" i="34"/>
  <c r="A2292" i="34"/>
  <c r="W2288" i="34"/>
  <c r="U2288" i="34"/>
  <c r="A2288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U2182" i="34"/>
  <c r="W2182" i="34"/>
  <c r="A2182" i="34"/>
  <c r="U2178" i="34"/>
  <c r="W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U2397" i="34"/>
  <c r="W2397" i="34"/>
  <c r="A2397" i="34"/>
  <c r="W2344" i="34"/>
  <c r="U2344" i="34"/>
  <c r="A2344" i="34"/>
  <c r="W2340" i="34"/>
  <c r="U2340" i="34"/>
  <c r="A2340" i="34"/>
  <c r="U2282" i="34"/>
  <c r="W2282" i="34"/>
  <c r="A2282" i="34"/>
  <c r="U2278" i="34"/>
  <c r="W2278" i="34"/>
  <c r="A2278" i="34"/>
  <c r="U2274" i="34"/>
  <c r="W2274" i="34"/>
  <c r="A2274" i="34"/>
  <c r="U2270" i="34"/>
  <c r="W2270" i="34"/>
  <c r="A2270" i="34"/>
  <c r="U2266" i="34"/>
  <c r="W2266" i="34"/>
  <c r="A2266" i="34"/>
  <c r="U2262" i="34"/>
  <c r="W2262" i="34"/>
  <c r="A2262" i="34"/>
  <c r="U2258" i="34"/>
  <c r="W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2732" i="34"/>
  <c r="U2732" i="34"/>
  <c r="A2732" i="34"/>
  <c r="W2740" i="34"/>
  <c r="U2740" i="34"/>
  <c r="A2740" i="34"/>
  <c r="W2744" i="34"/>
  <c r="U2744" i="34"/>
  <c r="A2744" i="34"/>
  <c r="W2420" i="34"/>
  <c r="U2420" i="34"/>
  <c r="A2420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85" i="34"/>
  <c r="W2585" i="34"/>
  <c r="A2585" i="34"/>
  <c r="W2623" i="34"/>
  <c r="U2623" i="34"/>
  <c r="A2623" i="34"/>
  <c r="W2627" i="34"/>
  <c r="U2627" i="34"/>
  <c r="A2627" i="34"/>
  <c r="W2631" i="34"/>
  <c r="U2631" i="34"/>
  <c r="A2631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U2581" i="34"/>
  <c r="W2581" i="34"/>
  <c r="A2581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W2724" i="34"/>
  <c r="U2724" i="34"/>
  <c r="A2724" i="34"/>
  <c r="W2667" i="34"/>
  <c r="U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W2431" i="34"/>
  <c r="U2431" i="34"/>
  <c r="A2431" i="34"/>
  <c r="S2415" i="34"/>
  <c r="W2415" i="34"/>
  <c r="T2415" i="34"/>
  <c r="U2415" i="34"/>
  <c r="R2415" i="34"/>
  <c r="A2415" i="34"/>
  <c r="W2423" i="34"/>
  <c r="U2423" i="34"/>
  <c r="A2423" i="34"/>
  <c r="U2633" i="34"/>
  <c r="R2633" i="34"/>
  <c r="S2633" i="34"/>
  <c r="W2633" i="34"/>
  <c r="T2633" i="34"/>
  <c r="A2633" i="34"/>
  <c r="U2454" i="34"/>
  <c r="W2454" i="34"/>
  <c r="A2454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U2517" i="34"/>
  <c r="W2517" i="34"/>
  <c r="A2517" i="34"/>
  <c r="U2513" i="34"/>
  <c r="W2513" i="34"/>
  <c r="A2513" i="34"/>
  <c r="U2509" i="34"/>
  <c r="W2509" i="34"/>
  <c r="A2509" i="34"/>
  <c r="W2664" i="34"/>
  <c r="U2664" i="34"/>
  <c r="A2664" i="34"/>
  <c r="W2660" i="34"/>
  <c r="U2660" i="34"/>
  <c r="A2660" i="34"/>
  <c r="W2656" i="34"/>
  <c r="U2656" i="34"/>
  <c r="A2656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U2505" i="34"/>
  <c r="W2505" i="34"/>
  <c r="A2505" i="34"/>
  <c r="U2501" i="34"/>
  <c r="W2501" i="34"/>
  <c r="A2501" i="34"/>
  <c r="U2497" i="34"/>
  <c r="W2497" i="34"/>
  <c r="A2497" i="34"/>
  <c r="W2456" i="34"/>
  <c r="U2456" i="34"/>
  <c r="A2456" i="34"/>
  <c r="W2447" i="34"/>
  <c r="U2447" i="34"/>
  <c r="A2447" i="34"/>
  <c r="W2443" i="34"/>
  <c r="U2443" i="34"/>
  <c r="A2443" i="34"/>
  <c r="W2435" i="34"/>
  <c r="U2435" i="34"/>
  <c r="A2435" i="34"/>
  <c r="W2427" i="34"/>
  <c r="U2427" i="34"/>
  <c r="A2427" i="34"/>
  <c r="U2414" i="34"/>
  <c r="W2414" i="34"/>
  <c r="A2414" i="34"/>
  <c r="U2410" i="34"/>
  <c r="W2410" i="34"/>
  <c r="A2410" i="34"/>
  <c r="W2736" i="34"/>
  <c r="U2736" i="34"/>
  <c r="A2736" i="34"/>
  <c r="W2728" i="34"/>
  <c r="U2728" i="34"/>
  <c r="A2728" i="34"/>
  <c r="W2720" i="34"/>
  <c r="U2720" i="34"/>
  <c r="A2720" i="34"/>
  <c r="W2716" i="34"/>
  <c r="U2716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2375" i="34"/>
  <c r="W2375" i="34"/>
  <c r="A2375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U2786" i="34"/>
  <c r="W2786" i="34"/>
  <c r="A2786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926" i="34"/>
  <c r="U1926" i="34"/>
  <c r="A1926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U1320" i="34" l="1"/>
  <c r="Z1320" i="34"/>
  <c r="W1320" i="34"/>
  <c r="U1348" i="34"/>
  <c r="Z1348" i="34"/>
  <c r="W1348" i="34"/>
  <c r="U1352" i="34"/>
  <c r="Z1352" i="34"/>
  <c r="W1352" i="34"/>
  <c r="U1391" i="34"/>
  <c r="Z1391" i="34"/>
  <c r="W1391" i="34"/>
  <c r="U1395" i="34"/>
  <c r="W1395" i="34"/>
  <c r="Z1395" i="34"/>
  <c r="W1321" i="34"/>
  <c r="U1321" i="34"/>
  <c r="Z1321" i="34"/>
  <c r="W1349" i="34"/>
  <c r="U1349" i="34"/>
  <c r="Z1349" i="34"/>
  <c r="W1353" i="34"/>
  <c r="U1353" i="34"/>
  <c r="Z1353" i="34"/>
  <c r="U1392" i="34"/>
  <c r="Z1392" i="34"/>
  <c r="W1392" i="34"/>
  <c r="U1396" i="34"/>
  <c r="Z1396" i="34"/>
  <c r="W1396" i="34"/>
  <c r="Z1346" i="34"/>
  <c r="W1346" i="34"/>
  <c r="U1346" i="34"/>
  <c r="Z1350" i="34"/>
  <c r="W1350" i="34"/>
  <c r="U1350" i="34"/>
  <c r="W1389" i="34"/>
  <c r="U1389" i="34"/>
  <c r="Z1389" i="34"/>
  <c r="W1393" i="34"/>
  <c r="U1393" i="34"/>
  <c r="Z1393" i="34"/>
  <c r="U1347" i="34"/>
  <c r="Z1347" i="34"/>
  <c r="W1347" i="34"/>
  <c r="U1351" i="34"/>
  <c r="Z1351" i="34"/>
  <c r="W1351" i="34"/>
  <c r="Z1390" i="34"/>
  <c r="W1390" i="34"/>
  <c r="U1390" i="34"/>
  <c r="Z1394" i="34"/>
  <c r="W1394" i="34"/>
  <c r="U1394" i="34"/>
  <c r="W2044" i="34"/>
  <c r="U2044" i="34"/>
  <c r="A2044" i="34"/>
  <c r="W2112" i="34"/>
  <c r="U2112" i="34"/>
  <c r="A2112" i="34"/>
  <c r="W2124" i="34"/>
  <c r="U2124" i="34"/>
  <c r="A2124" i="34"/>
  <c r="U2038" i="34"/>
  <c r="W2038" i="34"/>
  <c r="A2038" i="34"/>
  <c r="W2113" i="34"/>
  <c r="U2113" i="34"/>
  <c r="A2113" i="34"/>
  <c r="W2121" i="34"/>
  <c r="U2121" i="34"/>
  <c r="A2121" i="34"/>
  <c r="W2129" i="34"/>
  <c r="U2129" i="34"/>
  <c r="A2129" i="34"/>
  <c r="W2137" i="34"/>
  <c r="U2137" i="34"/>
  <c r="A2137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2332" i="34"/>
  <c r="U2332" i="34"/>
  <c r="A2332" i="34"/>
  <c r="W2336" i="34"/>
  <c r="U2336" i="34"/>
  <c r="A2336" i="34"/>
  <c r="U2389" i="34"/>
  <c r="W2389" i="34"/>
  <c r="A2389" i="34"/>
  <c r="U2393" i="34"/>
  <c r="W2393" i="34"/>
  <c r="A2393" i="34"/>
  <c r="W1938" i="34"/>
  <c r="U1938" i="34"/>
  <c r="A1938" i="34"/>
  <c r="W1942" i="34"/>
  <c r="U1942" i="34"/>
  <c r="A1942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2017" i="34"/>
  <c r="U2017" i="34"/>
  <c r="A2017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946" i="34"/>
  <c r="U1946" i="34"/>
  <c r="A1946" i="34"/>
  <c r="R2081" i="34"/>
  <c r="S2081" i="34"/>
  <c r="W2081" i="34"/>
  <c r="T2081" i="34"/>
  <c r="U2081" i="34"/>
  <c r="A2081" i="34"/>
  <c r="U2322" i="34"/>
  <c r="R2322" i="34"/>
  <c r="S2322" i="34"/>
  <c r="W2322" i="34"/>
  <c r="T2322" i="34"/>
  <c r="A2322" i="34"/>
  <c r="W2328" i="34"/>
  <c r="U2328" i="34"/>
  <c r="A2328" i="34"/>
  <c r="U2354" i="34"/>
  <c r="W2354" i="34"/>
  <c r="A2354" i="34"/>
  <c r="U2358" i="34"/>
  <c r="R2358" i="34"/>
  <c r="S2358" i="34"/>
  <c r="W2358" i="34"/>
  <c r="T2358" i="34"/>
  <c r="A2358" i="34"/>
  <c r="U2362" i="34"/>
  <c r="W2362" i="34"/>
  <c r="A2362" i="34"/>
  <c r="U2371" i="34"/>
  <c r="W2371" i="34"/>
  <c r="A2371" i="34"/>
  <c r="U2378" i="34"/>
  <c r="W2378" i="34"/>
  <c r="A2378" i="34"/>
  <c r="U2382" i="34"/>
  <c r="W2382" i="34"/>
  <c r="A2382" i="34"/>
  <c r="U2386" i="34"/>
  <c r="W2386" i="34"/>
  <c r="A2386" i="34"/>
  <c r="W1969" i="34"/>
  <c r="U1969" i="34"/>
  <c r="A1969" i="34"/>
  <c r="W1973" i="34"/>
  <c r="U1973" i="34"/>
  <c r="A1973" i="34"/>
  <c r="W1977" i="34"/>
  <c r="U1977" i="34"/>
  <c r="A1977" i="34"/>
  <c r="W1981" i="34"/>
  <c r="U1981" i="34"/>
  <c r="A1981" i="34"/>
  <c r="U2026" i="34"/>
  <c r="W2026" i="34"/>
  <c r="A2026" i="34"/>
  <c r="U2030" i="34"/>
  <c r="W2030" i="34"/>
  <c r="A2030" i="34"/>
  <c r="U2034" i="34"/>
  <c r="W2034" i="34"/>
  <c r="A2034" i="34"/>
  <c r="W1697" i="34"/>
  <c r="U1697" i="34"/>
  <c r="A1697" i="34"/>
  <c r="U2374" i="34"/>
  <c r="W2374" i="34"/>
  <c r="A2374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923" i="34"/>
  <c r="U1923" i="34"/>
  <c r="A1923" i="34"/>
  <c r="W1930" i="34"/>
  <c r="U1930" i="34"/>
  <c r="A1930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U1916" i="34"/>
  <c r="W1916" i="34"/>
  <c r="A191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U2119" i="34"/>
  <c r="W2119" i="34"/>
  <c r="A2119" i="34"/>
  <c r="W2116" i="34"/>
  <c r="U2116" i="34"/>
  <c r="A2116" i="34"/>
  <c r="W2128" i="34"/>
  <c r="U2128" i="34"/>
  <c r="A2128" i="34"/>
  <c r="W2136" i="34"/>
  <c r="U2136" i="34"/>
  <c r="A2136" i="34"/>
  <c r="U2042" i="34"/>
  <c r="W2042" i="34"/>
  <c r="A2042" i="34"/>
  <c r="W2117" i="34"/>
  <c r="U2117" i="34"/>
  <c r="A2117" i="34"/>
  <c r="W2125" i="34"/>
  <c r="U2125" i="34"/>
  <c r="A2125" i="34"/>
  <c r="W2133" i="34"/>
  <c r="U2133" i="34"/>
  <c r="A2133" i="34"/>
  <c r="U2039" i="34"/>
  <c r="W2039" i="34"/>
  <c r="A2039" i="34"/>
  <c r="U2043" i="34"/>
  <c r="W2043" i="34"/>
  <c r="A2043" i="34"/>
  <c r="U2114" i="34"/>
  <c r="W2114" i="34"/>
  <c r="A2114" i="34"/>
  <c r="U2118" i="34"/>
  <c r="W2118" i="34"/>
  <c r="A2118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U1939" i="34"/>
  <c r="W1939" i="34"/>
  <c r="A1939" i="34"/>
  <c r="U1943" i="34"/>
  <c r="W1943" i="34"/>
  <c r="A1943" i="34"/>
  <c r="U1951" i="34"/>
  <c r="W1951" i="34"/>
  <c r="A1951" i="34"/>
  <c r="U1955" i="34"/>
  <c r="W1955" i="34"/>
  <c r="A1955" i="34"/>
  <c r="U1959" i="34"/>
  <c r="W1959" i="34"/>
  <c r="A1959" i="34"/>
  <c r="U1963" i="34"/>
  <c r="W1963" i="34"/>
  <c r="A1963" i="34"/>
  <c r="U2018" i="34"/>
  <c r="W2018" i="34"/>
  <c r="A2018" i="34"/>
  <c r="U2022" i="34"/>
  <c r="W2022" i="34"/>
  <c r="A2022" i="34"/>
  <c r="W2084" i="34"/>
  <c r="U2084" i="34"/>
  <c r="A2084" i="34"/>
  <c r="W2088" i="34"/>
  <c r="U2088" i="34"/>
  <c r="A2088" i="34"/>
  <c r="W2092" i="34"/>
  <c r="U2092" i="34"/>
  <c r="A2092" i="34"/>
  <c r="W2096" i="34"/>
  <c r="U2096" i="34"/>
  <c r="A2096" i="34"/>
  <c r="W2100" i="34"/>
  <c r="U2100" i="34"/>
  <c r="A2100" i="34"/>
  <c r="W2104" i="34"/>
  <c r="U2104" i="34"/>
  <c r="A2104" i="34"/>
  <c r="W2108" i="34"/>
  <c r="U2108" i="34"/>
  <c r="A2108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917" i="34"/>
  <c r="U1917" i="34"/>
  <c r="A1917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U1919" i="34"/>
  <c r="W1919" i="34"/>
  <c r="A1919" i="34"/>
  <c r="U1947" i="34"/>
  <c r="W1947" i="34"/>
  <c r="A1947" i="34"/>
  <c r="U2082" i="34"/>
  <c r="W2082" i="34"/>
  <c r="A2082" i="34"/>
  <c r="T2323" i="34"/>
  <c r="U2323" i="34"/>
  <c r="R2323" i="34"/>
  <c r="S2323" i="34"/>
  <c r="W2323" i="34"/>
  <c r="A2323" i="34"/>
  <c r="W2329" i="34"/>
  <c r="U2329" i="34"/>
  <c r="A2329" i="34"/>
  <c r="U2355" i="34"/>
  <c r="W2355" i="34"/>
  <c r="A2355" i="34"/>
  <c r="U2359" i="34"/>
  <c r="W2359" i="34"/>
  <c r="A2359" i="34"/>
  <c r="W2368" i="34"/>
  <c r="U2368" i="34"/>
  <c r="A2368" i="34"/>
  <c r="W2372" i="34"/>
  <c r="U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U1978" i="34"/>
  <c r="W1978" i="34"/>
  <c r="A1978" i="34"/>
  <c r="U1982" i="34"/>
  <c r="W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W2376" i="34"/>
  <c r="U2376" i="34"/>
  <c r="A2376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924" i="34"/>
  <c r="W1924" i="34"/>
  <c r="A1924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2115" i="34"/>
  <c r="W2115" i="34"/>
  <c r="A2115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1933" i="34"/>
  <c r="W1933" i="34"/>
  <c r="A1933" i="34"/>
  <c r="U2334" i="34"/>
  <c r="W2334" i="34"/>
  <c r="A2334" i="34"/>
  <c r="U2338" i="34"/>
  <c r="W2338" i="34"/>
  <c r="A2338" i="34"/>
  <c r="W2391" i="34"/>
  <c r="U2391" i="34"/>
  <c r="A2391" i="34"/>
  <c r="U2395" i="34"/>
  <c r="W2395" i="34"/>
  <c r="A2395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W1918" i="34"/>
  <c r="U1918" i="34"/>
  <c r="A1918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U1920" i="34"/>
  <c r="W1920" i="34"/>
  <c r="A1920" i="34"/>
  <c r="S1966" i="34"/>
  <c r="W1966" i="34"/>
  <c r="U1966" i="34"/>
  <c r="R1966" i="34"/>
  <c r="T1966" i="34"/>
  <c r="A1966" i="34"/>
  <c r="U2083" i="34"/>
  <c r="W2083" i="34"/>
  <c r="A2083" i="34"/>
  <c r="S2324" i="34"/>
  <c r="W2324" i="34"/>
  <c r="T2324" i="34"/>
  <c r="U2324" i="34"/>
  <c r="R2324" i="34"/>
  <c r="A2324" i="34"/>
  <c r="U2330" i="34"/>
  <c r="W2330" i="34"/>
  <c r="A2330" i="34"/>
  <c r="W2356" i="34"/>
  <c r="U2356" i="34"/>
  <c r="A2356" i="34"/>
  <c r="W2360" i="34"/>
  <c r="U2360" i="34"/>
  <c r="A2360" i="34"/>
  <c r="W2369" i="34"/>
  <c r="U2369" i="34"/>
  <c r="A2369" i="34"/>
  <c r="W2373" i="34"/>
  <c r="U2373" i="34"/>
  <c r="A2373" i="34"/>
  <c r="W2380" i="34"/>
  <c r="U2380" i="34"/>
  <c r="A2380" i="34"/>
  <c r="W2384" i="34"/>
  <c r="U2384" i="34"/>
  <c r="A2384" i="34"/>
  <c r="W2388" i="34"/>
  <c r="U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W2028" i="34"/>
  <c r="U2028" i="34"/>
  <c r="A2028" i="34"/>
  <c r="W2032" i="34"/>
  <c r="U2032" i="34"/>
  <c r="A2032" i="34"/>
  <c r="W2036" i="34"/>
  <c r="U2036" i="34"/>
  <c r="A2036" i="34"/>
  <c r="U1925" i="34"/>
  <c r="W1925" i="34"/>
  <c r="A1925" i="34"/>
  <c r="U2785" i="34"/>
  <c r="W2785" i="34"/>
  <c r="A2785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S1921" i="34"/>
  <c r="T1921" i="34"/>
  <c r="U1921" i="34"/>
  <c r="R1921" i="34"/>
  <c r="W1921" i="34"/>
  <c r="A1921" i="34"/>
  <c r="U1928" i="34"/>
  <c r="W1928" i="34"/>
  <c r="A1928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2040" i="34"/>
  <c r="U2040" i="34"/>
  <c r="A2040" i="34"/>
  <c r="W2041" i="34"/>
  <c r="U2041" i="34"/>
  <c r="A2041" i="34"/>
  <c r="W2120" i="34"/>
  <c r="U2120" i="34"/>
  <c r="A2120" i="34"/>
  <c r="W2132" i="34"/>
  <c r="U2132" i="34"/>
  <c r="A2132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1934" i="34"/>
  <c r="U1934" i="34"/>
  <c r="A1934" i="34"/>
  <c r="U2335" i="34"/>
  <c r="W2335" i="34"/>
  <c r="A2335" i="34"/>
  <c r="U2339" i="34"/>
  <c r="W2339" i="34"/>
  <c r="A2339" i="34"/>
  <c r="W2392" i="34"/>
  <c r="U2392" i="34"/>
  <c r="A2392" i="34"/>
  <c r="U1937" i="34"/>
  <c r="W1937" i="34"/>
  <c r="A1937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W2020" i="34"/>
  <c r="U2020" i="34"/>
  <c r="A2020" i="34"/>
  <c r="W2024" i="34"/>
  <c r="U2024" i="34"/>
  <c r="A2024" i="34"/>
  <c r="U2086" i="34"/>
  <c r="W2086" i="34"/>
  <c r="A2086" i="34"/>
  <c r="U2090" i="34"/>
  <c r="W2090" i="34"/>
  <c r="A2090" i="34"/>
  <c r="U2094" i="34"/>
  <c r="W2094" i="34"/>
  <c r="A2094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U1932" i="34"/>
  <c r="W1932" i="34"/>
  <c r="A1932" i="34"/>
  <c r="R1967" i="34"/>
  <c r="T1967" i="34"/>
  <c r="W1967" i="34"/>
  <c r="S1967" i="34"/>
  <c r="U1967" i="34"/>
  <c r="A1967" i="34"/>
  <c r="T2111" i="34"/>
  <c r="U2111" i="34"/>
  <c r="R2111" i="34"/>
  <c r="S2111" i="34"/>
  <c r="W2111" i="34"/>
  <c r="A2111" i="34"/>
  <c r="U2326" i="34"/>
  <c r="R2326" i="34"/>
  <c r="S2326" i="34"/>
  <c r="W2326" i="34"/>
  <c r="T2326" i="34"/>
  <c r="A2326" i="34"/>
  <c r="U2331" i="34"/>
  <c r="W2331" i="34"/>
  <c r="A2331" i="34"/>
  <c r="W2357" i="34"/>
  <c r="U2357" i="34"/>
  <c r="A2357" i="34"/>
  <c r="W2361" i="34"/>
  <c r="U2361" i="34"/>
  <c r="A2361" i="34"/>
  <c r="U2370" i="34"/>
  <c r="W2370" i="34"/>
  <c r="A2370" i="34"/>
  <c r="W2377" i="34"/>
  <c r="U2377" i="34"/>
  <c r="A2377" i="34"/>
  <c r="W2381" i="34"/>
  <c r="U2381" i="34"/>
  <c r="A2381" i="34"/>
  <c r="W2385" i="34"/>
  <c r="U2385" i="34"/>
  <c r="A2385" i="34"/>
  <c r="U1968" i="34"/>
  <c r="W1968" i="34"/>
  <c r="A1968" i="34"/>
  <c r="U1972" i="34"/>
  <c r="W1972" i="34"/>
  <c r="A1972" i="34"/>
  <c r="W1976" i="34"/>
  <c r="U1976" i="34"/>
  <c r="A1976" i="34"/>
  <c r="W1980" i="34"/>
  <c r="U1980" i="34"/>
  <c r="A1980" i="34"/>
  <c r="W1984" i="34"/>
  <c r="U1984" i="34"/>
  <c r="A1984" i="34"/>
  <c r="W2029" i="34"/>
  <c r="U2029" i="34"/>
  <c r="A2029" i="34"/>
  <c r="W2033" i="34"/>
  <c r="U2033" i="34"/>
  <c r="A2033" i="34"/>
  <c r="W2037" i="34"/>
  <c r="U2037" i="34"/>
  <c r="A2037" i="34"/>
  <c r="W1927" i="34"/>
  <c r="U1927" i="34"/>
  <c r="A1927" i="34"/>
  <c r="W2787" i="34"/>
  <c r="U2787" i="34"/>
  <c r="A2787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S1922" i="34"/>
  <c r="W1922" i="34"/>
  <c r="T1922" i="34"/>
  <c r="U1922" i="34"/>
  <c r="R1922" i="34"/>
  <c r="A1922" i="34"/>
  <c r="U1929" i="34"/>
  <c r="W1929" i="34"/>
  <c r="A1929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40" i="34" l="1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736" i="34"/>
  <c r="Z736" i="34"/>
  <c r="W736" i="34"/>
  <c r="A736" i="34"/>
  <c r="U708" i="34"/>
  <c r="Z708" i="34"/>
  <c r="W708" i="34"/>
  <c r="A708" i="34"/>
  <c r="U700" i="34"/>
  <c r="Z700" i="34"/>
  <c r="W700" i="34"/>
  <c r="A700" i="34"/>
  <c r="U753" i="34"/>
  <c r="Z753" i="34"/>
  <c r="W753" i="34"/>
  <c r="A753" i="34"/>
  <c r="U799" i="34"/>
  <c r="Z799" i="34"/>
  <c r="W799" i="34"/>
  <c r="A799" i="34"/>
  <c r="U855" i="34"/>
  <c r="Z855" i="34"/>
  <c r="A855" i="34"/>
  <c r="W855" i="34"/>
  <c r="U824" i="34"/>
  <c r="Z824" i="34"/>
  <c r="W824" i="34"/>
  <c r="A824" i="34"/>
  <c r="U864" i="34"/>
  <c r="Z864" i="34"/>
  <c r="W864" i="34"/>
  <c r="A864" i="34"/>
  <c r="U808" i="34"/>
  <c r="Z808" i="34"/>
  <c r="W808" i="34"/>
  <c r="A808" i="34"/>
  <c r="U770" i="34"/>
  <c r="Z770" i="34"/>
  <c r="W770" i="34"/>
  <c r="A770" i="34"/>
  <c r="U765" i="34"/>
  <c r="Z765" i="34"/>
  <c r="W765" i="34"/>
  <c r="A765" i="34"/>
  <c r="U861" i="34"/>
  <c r="Z861" i="34"/>
  <c r="W861" i="34"/>
  <c r="A861" i="34"/>
  <c r="U762" i="34"/>
  <c r="Z762" i="34"/>
  <c r="W762" i="34"/>
  <c r="A762" i="34"/>
  <c r="U870" i="34"/>
  <c r="Z870" i="34"/>
  <c r="W870" i="34"/>
  <c r="A870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64" i="34"/>
  <c r="Z664" i="34"/>
  <c r="W664" i="34"/>
  <c r="A664" i="34"/>
  <c r="U704" i="34"/>
  <c r="Z704" i="34"/>
  <c r="W704" i="34"/>
  <c r="A704" i="34"/>
  <c r="U709" i="34"/>
  <c r="Z709" i="34"/>
  <c r="W709" i="34"/>
  <c r="A709" i="34"/>
  <c r="U725" i="34"/>
  <c r="Z725" i="34"/>
  <c r="W725" i="34"/>
  <c r="A725" i="34"/>
  <c r="U754" i="34"/>
  <c r="Z754" i="34"/>
  <c r="W754" i="34"/>
  <c r="A754" i="34"/>
  <c r="U859" i="34"/>
  <c r="Z859" i="34"/>
  <c r="W859" i="34"/>
  <c r="A859" i="34"/>
  <c r="U833" i="34"/>
  <c r="Z833" i="34"/>
  <c r="W833" i="34"/>
  <c r="A833" i="34"/>
  <c r="U806" i="34"/>
  <c r="Z806" i="34"/>
  <c r="W806" i="34"/>
  <c r="A806" i="34"/>
  <c r="U767" i="34"/>
  <c r="Z767" i="34"/>
  <c r="W767" i="34"/>
  <c r="A767" i="34"/>
  <c r="U773" i="34"/>
  <c r="Z773" i="34"/>
  <c r="W773" i="34"/>
  <c r="A773" i="34"/>
  <c r="U803" i="34"/>
  <c r="Z803" i="34"/>
  <c r="W803" i="34"/>
  <c r="A803" i="34"/>
  <c r="U766" i="34"/>
  <c r="Z766" i="34"/>
  <c r="W766" i="34"/>
  <c r="A766" i="34"/>
  <c r="U858" i="34"/>
  <c r="Z858" i="34"/>
  <c r="W858" i="34"/>
  <c r="A858" i="34"/>
  <c r="U781" i="34"/>
  <c r="Z781" i="34"/>
  <c r="W781" i="34"/>
  <c r="A781" i="34"/>
  <c r="U1077" i="34"/>
  <c r="Z1077" i="34"/>
  <c r="W1077" i="34"/>
  <c r="A1077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65" i="34"/>
  <c r="Z665" i="34"/>
  <c r="W665" i="34"/>
  <c r="A665" i="34"/>
  <c r="U713" i="34"/>
  <c r="Z713" i="34"/>
  <c r="W713" i="34"/>
  <c r="A713" i="34"/>
  <c r="U731" i="34"/>
  <c r="Z731" i="34"/>
  <c r="W731" i="34"/>
  <c r="A731" i="34"/>
  <c r="U759" i="34"/>
  <c r="Z759" i="34"/>
  <c r="W759" i="34"/>
  <c r="A759" i="34"/>
  <c r="U760" i="34"/>
  <c r="Z760" i="34"/>
  <c r="W760" i="34"/>
  <c r="A760" i="34"/>
  <c r="U821" i="34"/>
  <c r="Z821" i="34"/>
  <c r="W821" i="34"/>
  <c r="A821" i="34"/>
  <c r="U819" i="34"/>
  <c r="Z819" i="34"/>
  <c r="W819" i="34"/>
  <c r="A819" i="34"/>
  <c r="U868" i="34"/>
  <c r="Z868" i="34"/>
  <c r="W868" i="34"/>
  <c r="A868" i="34"/>
  <c r="U839" i="34"/>
  <c r="Z839" i="34"/>
  <c r="A839" i="34"/>
  <c r="W839" i="34"/>
  <c r="U775" i="34"/>
  <c r="Z775" i="34"/>
  <c r="W775" i="34"/>
  <c r="A775" i="34"/>
  <c r="U805" i="34"/>
  <c r="Z805" i="34"/>
  <c r="W805" i="34"/>
  <c r="A805" i="34"/>
  <c r="U829" i="34"/>
  <c r="Z829" i="34"/>
  <c r="W829" i="34"/>
  <c r="A829" i="34"/>
  <c r="U830" i="34"/>
  <c r="Z830" i="34"/>
  <c r="W830" i="34"/>
  <c r="A830" i="34"/>
  <c r="U772" i="34"/>
  <c r="Z772" i="34"/>
  <c r="W772" i="34"/>
  <c r="A772" i="34"/>
  <c r="U1078" i="34"/>
  <c r="Z1078" i="34"/>
  <c r="W1078" i="34"/>
  <c r="A1078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67" i="34"/>
  <c r="Z667" i="34"/>
  <c r="W667" i="34"/>
  <c r="A667" i="34"/>
  <c r="U714" i="34"/>
  <c r="Z714" i="34"/>
  <c r="W714" i="34"/>
  <c r="A714" i="34"/>
  <c r="U681" i="34"/>
  <c r="Z681" i="34"/>
  <c r="W681" i="34"/>
  <c r="A681" i="34"/>
  <c r="U752" i="34"/>
  <c r="Z752" i="34"/>
  <c r="W752" i="34"/>
  <c r="A752" i="34"/>
  <c r="U761" i="34"/>
  <c r="Z761" i="34"/>
  <c r="W761" i="34"/>
  <c r="A761" i="34"/>
  <c r="U840" i="34"/>
  <c r="Z840" i="34"/>
  <c r="W840" i="34"/>
  <c r="A840" i="34"/>
  <c r="U846" i="34"/>
  <c r="Z846" i="34"/>
  <c r="W846" i="34"/>
  <c r="A846" i="34"/>
  <c r="U763" i="34"/>
  <c r="Z763" i="34"/>
  <c r="W763" i="34"/>
  <c r="A763" i="34"/>
  <c r="U785" i="34"/>
  <c r="Z785" i="34"/>
  <c r="W785" i="34"/>
  <c r="A785" i="34"/>
  <c r="U790" i="34"/>
  <c r="Z790" i="34"/>
  <c r="W790" i="34"/>
  <c r="A790" i="34"/>
  <c r="U831" i="34"/>
  <c r="Z831" i="34"/>
  <c r="W831" i="34"/>
  <c r="A831" i="34"/>
  <c r="U850" i="34"/>
  <c r="Z850" i="34"/>
  <c r="W850" i="34"/>
  <c r="A850" i="34"/>
  <c r="U779" i="34"/>
  <c r="Z779" i="34"/>
  <c r="W779" i="34"/>
  <c r="A779" i="34"/>
  <c r="U843" i="34"/>
  <c r="Z843" i="34"/>
  <c r="W843" i="34"/>
  <c r="A843" i="34"/>
  <c r="U1247" i="34"/>
  <c r="Z1247" i="34"/>
  <c r="W1247" i="34"/>
  <c r="Z1314" i="34"/>
  <c r="W1314" i="34"/>
  <c r="U1314" i="34"/>
  <c r="Z1318" i="34"/>
  <c r="W1318" i="34"/>
  <c r="U1318" i="34"/>
  <c r="U1340" i="34"/>
  <c r="Z1340" i="34"/>
  <c r="W1340" i="34"/>
  <c r="U1344" i="34"/>
  <c r="Z1344" i="34"/>
  <c r="W1344" i="34"/>
  <c r="U1383" i="34"/>
  <c r="Z1383" i="34"/>
  <c r="W1383" i="34"/>
  <c r="U1387" i="34"/>
  <c r="Z1387" i="34"/>
  <c r="W1387" i="34"/>
  <c r="Z1306" i="34"/>
  <c r="W1306" i="34"/>
  <c r="U1306" i="34"/>
  <c r="Z1310" i="34"/>
  <c r="W1310" i="34"/>
  <c r="U1310" i="34"/>
  <c r="Z1338" i="34"/>
  <c r="W1338" i="34"/>
  <c r="U1338" i="34"/>
  <c r="U1379" i="34"/>
  <c r="Z1379" i="34"/>
  <c r="W1379" i="34"/>
  <c r="U1375" i="34"/>
  <c r="Z1375" i="34"/>
  <c r="W1375" i="34"/>
  <c r="Z1362" i="34"/>
  <c r="W1362" i="34"/>
  <c r="U1362" i="34"/>
  <c r="Z1358" i="34"/>
  <c r="W1358" i="34"/>
  <c r="U1358" i="34"/>
  <c r="U1336" i="34"/>
  <c r="Z1336" i="34"/>
  <c r="W1336" i="34"/>
  <c r="U1332" i="34"/>
  <c r="Z1332" i="34"/>
  <c r="W1332" i="34"/>
  <c r="Z1302" i="34"/>
  <c r="W1302" i="34"/>
  <c r="U1302" i="34"/>
  <c r="Z1298" i="34"/>
  <c r="W1298" i="34"/>
  <c r="U1298" i="34"/>
  <c r="W1281" i="34"/>
  <c r="U1281" i="34"/>
  <c r="Z1281" i="34"/>
  <c r="W1277" i="34"/>
  <c r="U1277" i="34"/>
  <c r="Z1277" i="34"/>
  <c r="Z1266" i="34"/>
  <c r="W1266" i="34"/>
  <c r="U1266" i="34"/>
  <c r="Z1262" i="34"/>
  <c r="W1262" i="34"/>
  <c r="U1262" i="34"/>
  <c r="Z1258" i="34"/>
  <c r="W1258" i="34"/>
  <c r="U1258" i="34"/>
  <c r="Z1254" i="34"/>
  <c r="W1254" i="34"/>
  <c r="U1254" i="34"/>
  <c r="Z1120" i="34"/>
  <c r="U1120" i="34"/>
  <c r="W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Z1148" i="34"/>
  <c r="W1148" i="34"/>
  <c r="U1152" i="34"/>
  <c r="Z1152" i="34"/>
  <c r="W1152" i="34"/>
  <c r="U1315" i="34"/>
  <c r="Z1315" i="34"/>
  <c r="W1315" i="34"/>
  <c r="U1319" i="34"/>
  <c r="Z1319" i="34"/>
  <c r="W1319" i="34"/>
  <c r="W1341" i="34"/>
  <c r="U1341" i="34"/>
  <c r="Z1341" i="34"/>
  <c r="W1345" i="34"/>
  <c r="U1345" i="34"/>
  <c r="Z1345" i="34"/>
  <c r="U1384" i="34"/>
  <c r="Z1384" i="34"/>
  <c r="W1384" i="34"/>
  <c r="U1388" i="34"/>
  <c r="Z1388" i="34"/>
  <c r="W1388" i="34"/>
  <c r="U1307" i="34"/>
  <c r="Z1307" i="34"/>
  <c r="W1307" i="34"/>
  <c r="U1311" i="34"/>
  <c r="Z1311" i="34"/>
  <c r="W1311" i="34"/>
  <c r="U1339" i="34"/>
  <c r="Z1339" i="34"/>
  <c r="W1339" i="34"/>
  <c r="Z1378" i="34"/>
  <c r="W1378" i="34"/>
  <c r="U1378" i="34"/>
  <c r="Z1374" i="34"/>
  <c r="W1374" i="34"/>
  <c r="U1374" i="34"/>
  <c r="W1361" i="34"/>
  <c r="U1361" i="34"/>
  <c r="Z1361" i="34"/>
  <c r="W1357" i="34"/>
  <c r="U1357" i="34"/>
  <c r="Z1357" i="34"/>
  <c r="U1335" i="34"/>
  <c r="Z1335" i="34"/>
  <c r="W1335" i="34"/>
  <c r="W1305" i="34"/>
  <c r="U1305" i="34"/>
  <c r="Z1305" i="34"/>
  <c r="W1301" i="34"/>
  <c r="U1301" i="34"/>
  <c r="Z1301" i="34"/>
  <c r="W1297" i="34"/>
  <c r="U1297" i="34"/>
  <c r="Z1297" i="34"/>
  <c r="U1280" i="34"/>
  <c r="Z1280" i="34"/>
  <c r="W1280" i="34"/>
  <c r="U1276" i="34"/>
  <c r="Z1276" i="34"/>
  <c r="W1276" i="34"/>
  <c r="W1265" i="34"/>
  <c r="U1265" i="34"/>
  <c r="Z1265" i="34"/>
  <c r="W1261" i="34"/>
  <c r="U1261" i="34"/>
  <c r="Z1261" i="34"/>
  <c r="W1257" i="34"/>
  <c r="U1257" i="34"/>
  <c r="Z1257" i="34"/>
  <c r="U1121" i="34"/>
  <c r="W1121" i="34"/>
  <c r="Z1121" i="34"/>
  <c r="W1125" i="34"/>
  <c r="U1125" i="34"/>
  <c r="Z1125" i="34"/>
  <c r="W1129" i="34"/>
  <c r="U1129" i="34"/>
  <c r="Z1129" i="34"/>
  <c r="W1133" i="34"/>
  <c r="U1133" i="34"/>
  <c r="Z1133" i="34"/>
  <c r="W1137" i="34"/>
  <c r="U1137" i="34"/>
  <c r="Z1137" i="34"/>
  <c r="W1141" i="34"/>
  <c r="U1141" i="34"/>
  <c r="Z1141" i="34"/>
  <c r="W1145" i="34"/>
  <c r="U1145" i="34"/>
  <c r="Z1145" i="34"/>
  <c r="W1149" i="34"/>
  <c r="U1149" i="34"/>
  <c r="Z1149" i="34"/>
  <c r="W1153" i="34"/>
  <c r="U1153" i="34"/>
  <c r="Z1153" i="34"/>
  <c r="U1248" i="34"/>
  <c r="Z1248" i="34"/>
  <c r="W1248" i="34"/>
  <c r="U1316" i="34"/>
  <c r="Z1316" i="34"/>
  <c r="W1316" i="34"/>
  <c r="Z1342" i="34"/>
  <c r="W1342" i="34"/>
  <c r="U1342" i="34"/>
  <c r="W1381" i="34"/>
  <c r="U1381" i="34"/>
  <c r="Z1381" i="34"/>
  <c r="W1385" i="34"/>
  <c r="U1385" i="34"/>
  <c r="Z1385" i="34"/>
  <c r="U1308" i="34"/>
  <c r="Z1308" i="34"/>
  <c r="W1308" i="34"/>
  <c r="U1312" i="34"/>
  <c r="Z1312" i="34"/>
  <c r="W1312" i="34"/>
  <c r="W1253" i="34"/>
  <c r="U1253" i="34"/>
  <c r="Z1253" i="34"/>
  <c r="W1377" i="34"/>
  <c r="U1377" i="34"/>
  <c r="Z1377" i="34"/>
  <c r="W1373" i="34"/>
  <c r="U1373" i="34"/>
  <c r="Z1373" i="34"/>
  <c r="U1360" i="34"/>
  <c r="Z1360" i="34"/>
  <c r="W1360" i="34"/>
  <c r="U1356" i="34"/>
  <c r="Z1356" i="34"/>
  <c r="W1356" i="34"/>
  <c r="Z1334" i="34"/>
  <c r="W1334" i="34"/>
  <c r="U1334" i="34"/>
  <c r="U1304" i="34"/>
  <c r="Z1304" i="34"/>
  <c r="W1304" i="34"/>
  <c r="U1300" i="34"/>
  <c r="Z1300" i="34"/>
  <c r="W1300" i="34"/>
  <c r="U1296" i="34"/>
  <c r="Z1296" i="34"/>
  <c r="W1296" i="34"/>
  <c r="U1279" i="34"/>
  <c r="Z1279" i="34"/>
  <c r="W1279" i="34"/>
  <c r="U1275" i="34"/>
  <c r="Z1275" i="34"/>
  <c r="W1275" i="34"/>
  <c r="U1264" i="34"/>
  <c r="Z1264" i="34"/>
  <c r="W1264" i="34"/>
  <c r="U1260" i="34"/>
  <c r="Z1260" i="34"/>
  <c r="W1260" i="34"/>
  <c r="U1256" i="34"/>
  <c r="Z1256" i="34"/>
  <c r="W1256" i="34"/>
  <c r="U1118" i="34"/>
  <c r="Z1118" i="34"/>
  <c r="W1118" i="34"/>
  <c r="Z1122" i="34"/>
  <c r="W1122" i="34"/>
  <c r="U1122" i="34"/>
  <c r="Z1126" i="34"/>
  <c r="W1126" i="34"/>
  <c r="U1126" i="34"/>
  <c r="Z1130" i="34"/>
  <c r="W1130" i="34"/>
  <c r="U1130" i="34"/>
  <c r="Z1134" i="34"/>
  <c r="W1134" i="34"/>
  <c r="U1134" i="34"/>
  <c r="Z1138" i="34"/>
  <c r="W1138" i="34"/>
  <c r="U1138" i="34"/>
  <c r="Z1142" i="34"/>
  <c r="W1142" i="34"/>
  <c r="U1142" i="34"/>
  <c r="Z1146" i="34"/>
  <c r="W1146" i="34"/>
  <c r="U1146" i="34"/>
  <c r="Z1150" i="34"/>
  <c r="W1150" i="34"/>
  <c r="U1150" i="34"/>
  <c r="Z1154" i="34"/>
  <c r="W1154" i="34"/>
  <c r="U1154" i="34"/>
  <c r="W1249" i="34"/>
  <c r="U1249" i="34"/>
  <c r="Z1249" i="34"/>
  <c r="W1317" i="34"/>
  <c r="U1317" i="34"/>
  <c r="Z1317" i="34"/>
  <c r="U1343" i="34"/>
  <c r="Z1343" i="34"/>
  <c r="W1343" i="34"/>
  <c r="Z1382" i="34"/>
  <c r="W1382" i="34"/>
  <c r="U1382" i="34"/>
  <c r="Z1386" i="34"/>
  <c r="W1386" i="34"/>
  <c r="U1386" i="34"/>
  <c r="W1309" i="34"/>
  <c r="U1309" i="34"/>
  <c r="Z1309" i="34"/>
  <c r="W1313" i="34"/>
  <c r="U1313" i="34"/>
  <c r="Z1313" i="34"/>
  <c r="U1380" i="34"/>
  <c r="Z1380" i="34"/>
  <c r="W1380" i="34"/>
  <c r="U1376" i="34"/>
  <c r="Z1376" i="34"/>
  <c r="W1376" i="34"/>
  <c r="U1363" i="34"/>
  <c r="Z1363" i="34"/>
  <c r="W1363" i="34"/>
  <c r="U1359" i="34"/>
  <c r="Z1359" i="34"/>
  <c r="W1359" i="34"/>
  <c r="W1337" i="34"/>
  <c r="U1337" i="34"/>
  <c r="Z1337" i="34"/>
  <c r="W1333" i="34"/>
  <c r="U1333" i="34"/>
  <c r="Z1333" i="34"/>
  <c r="U1303" i="34"/>
  <c r="Z1303" i="34"/>
  <c r="W1303" i="34"/>
  <c r="U1299" i="34"/>
  <c r="Z1299" i="34"/>
  <c r="W1299" i="34"/>
  <c r="Z1282" i="34"/>
  <c r="W1282" i="34"/>
  <c r="U1282" i="34"/>
  <c r="Z1278" i="34"/>
  <c r="W1278" i="34"/>
  <c r="U1278" i="34"/>
  <c r="U1267" i="34"/>
  <c r="Z1267" i="34"/>
  <c r="W1267" i="34"/>
  <c r="U1263" i="34"/>
  <c r="Z1263" i="34"/>
  <c r="W1263" i="34"/>
  <c r="U1259" i="34"/>
  <c r="Z1259" i="34"/>
  <c r="W1259" i="34"/>
  <c r="U1255" i="34"/>
  <c r="Z1255" i="34"/>
  <c r="W1255" i="34"/>
  <c r="W1119" i="34"/>
  <c r="U1119" i="34"/>
  <c r="Z1119" i="34"/>
  <c r="U1123" i="34"/>
  <c r="Z1123" i="34"/>
  <c r="W1123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143" i="34"/>
  <c r="Z1143" i="34"/>
  <c r="W1143" i="34"/>
  <c r="U1147" i="34"/>
  <c r="Z1147" i="34"/>
  <c r="W1147" i="34"/>
  <c r="U1151" i="34"/>
  <c r="Z1151" i="34"/>
  <c r="W1151" i="34"/>
  <c r="U1243" i="34"/>
  <c r="Z1243" i="34"/>
  <c r="W1243" i="34"/>
  <c r="U1116" i="34"/>
  <c r="Z1116" i="34"/>
  <c r="W1116" i="34"/>
  <c r="W1113" i="34"/>
  <c r="U1113" i="34"/>
  <c r="Z1113" i="34"/>
  <c r="W1117" i="34"/>
  <c r="U1117" i="34"/>
  <c r="Z1117" i="34"/>
  <c r="Z1114" i="34"/>
  <c r="W1114" i="34"/>
  <c r="U1114" i="34"/>
  <c r="U1115" i="34"/>
  <c r="Z1115" i="34"/>
  <c r="W1115" i="34"/>
  <c r="R1080" i="34"/>
  <c r="Z1080" i="34"/>
  <c r="S1080" i="34"/>
  <c r="W1080" i="34"/>
  <c r="T1080" i="34"/>
  <c r="U1080" i="34"/>
  <c r="R1084" i="34"/>
  <c r="Z1084" i="34"/>
  <c r="T1084" i="34"/>
  <c r="U1084" i="34"/>
  <c r="S1084" i="34"/>
  <c r="W1084" i="34"/>
  <c r="R1088" i="34"/>
  <c r="Z1088" i="34"/>
  <c r="T1088" i="34"/>
  <c r="U1088" i="34"/>
  <c r="W1088" i="34"/>
  <c r="S1088" i="34"/>
  <c r="R1092" i="34"/>
  <c r="Z1092" i="34"/>
  <c r="T1092" i="34"/>
  <c r="U1092" i="34"/>
  <c r="W1092" i="34"/>
  <c r="S1092" i="34"/>
  <c r="R1096" i="34"/>
  <c r="Z1096" i="34"/>
  <c r="U1096" i="34"/>
  <c r="S1096" i="34"/>
  <c r="T1096" i="34"/>
  <c r="W1096" i="34"/>
  <c r="R1100" i="34"/>
  <c r="Z1100" i="34"/>
  <c r="U1100" i="34"/>
  <c r="W1100" i="34"/>
  <c r="S1100" i="34"/>
  <c r="T1100" i="34"/>
  <c r="R1104" i="34"/>
  <c r="Z1104" i="34"/>
  <c r="U1104" i="34"/>
  <c r="S1104" i="34"/>
  <c r="T1104" i="34"/>
  <c r="W1104" i="34"/>
  <c r="U1108" i="34"/>
  <c r="S1108" i="34"/>
  <c r="T1108" i="34"/>
  <c r="Z1108" i="34"/>
  <c r="R1108" i="34"/>
  <c r="W1108" i="34"/>
  <c r="T1112" i="34"/>
  <c r="U1112" i="34"/>
  <c r="R1112" i="34"/>
  <c r="Z1112" i="34"/>
  <c r="S1112" i="34"/>
  <c r="W1112" i="34"/>
  <c r="U1081" i="34"/>
  <c r="R1081" i="34"/>
  <c r="Z1081" i="34"/>
  <c r="S1081" i="34"/>
  <c r="W1081" i="34"/>
  <c r="T1081" i="34"/>
  <c r="U1085" i="34"/>
  <c r="S1085" i="34"/>
  <c r="W1085" i="34"/>
  <c r="T1085" i="34"/>
  <c r="R1085" i="34"/>
  <c r="Z1085" i="34"/>
  <c r="U1089" i="34"/>
  <c r="S1089" i="34"/>
  <c r="W1089" i="34"/>
  <c r="T1089" i="34"/>
  <c r="R1089" i="34"/>
  <c r="Z1089" i="34"/>
  <c r="U1093" i="34"/>
  <c r="S1093" i="34"/>
  <c r="W1093" i="34"/>
  <c r="T1093" i="34"/>
  <c r="R1093" i="34"/>
  <c r="Z1093" i="34"/>
  <c r="U1097" i="34"/>
  <c r="T1097" i="34"/>
  <c r="R1097" i="34"/>
  <c r="S1097" i="34"/>
  <c r="Z1097" i="34"/>
  <c r="W1097" i="34"/>
  <c r="U1101" i="34"/>
  <c r="T1101" i="34"/>
  <c r="Z1101" i="34"/>
  <c r="W1101" i="34"/>
  <c r="R1101" i="34"/>
  <c r="S1101" i="34"/>
  <c r="U1105" i="34"/>
  <c r="T1105" i="34"/>
  <c r="R1105" i="34"/>
  <c r="S1105" i="34"/>
  <c r="Z1105" i="34"/>
  <c r="W1105" i="34"/>
  <c r="T1109" i="34"/>
  <c r="U1109" i="34"/>
  <c r="Z1109" i="34"/>
  <c r="R1109" i="34"/>
  <c r="W1109" i="34"/>
  <c r="S1109" i="34"/>
  <c r="T1082" i="34"/>
  <c r="U1082" i="34"/>
  <c r="R1082" i="34"/>
  <c r="Z1082" i="34"/>
  <c r="S1082" i="34"/>
  <c r="W1082" i="34"/>
  <c r="T1086" i="34"/>
  <c r="R1086" i="34"/>
  <c r="Z1086" i="34"/>
  <c r="S1086" i="34"/>
  <c r="W1086" i="34"/>
  <c r="U1086" i="34"/>
  <c r="T1090" i="34"/>
  <c r="R1090" i="34"/>
  <c r="Z1090" i="34"/>
  <c r="S1090" i="34"/>
  <c r="W1090" i="34"/>
  <c r="U1090" i="34"/>
  <c r="T1094" i="34"/>
  <c r="R1094" i="34"/>
  <c r="S1094" i="34"/>
  <c r="W1094" i="34"/>
  <c r="U1094" i="34"/>
  <c r="Z1094" i="34"/>
  <c r="T1098" i="34"/>
  <c r="S1098" i="34"/>
  <c r="W1098" i="34"/>
  <c r="R1098" i="34"/>
  <c r="U1098" i="34"/>
  <c r="Z1098" i="34"/>
  <c r="T1102" i="34"/>
  <c r="S1102" i="34"/>
  <c r="W1102" i="34"/>
  <c r="U1102" i="34"/>
  <c r="Z1102" i="34"/>
  <c r="R1102" i="34"/>
  <c r="T1106" i="34"/>
  <c r="S1106" i="34"/>
  <c r="W1106" i="34"/>
  <c r="R1106" i="34"/>
  <c r="U1106" i="34"/>
  <c r="Z1106" i="34"/>
  <c r="S1110" i="34"/>
  <c r="Z1110" i="34"/>
  <c r="R1110" i="34"/>
  <c r="W1110" i="34"/>
  <c r="T1110" i="34"/>
  <c r="U1110" i="34"/>
  <c r="S1079" i="34"/>
  <c r="W1079" i="34"/>
  <c r="T1079" i="34"/>
  <c r="U1079" i="34"/>
  <c r="R1079" i="34"/>
  <c r="Z1079" i="34"/>
  <c r="S1083" i="34"/>
  <c r="W1083" i="34"/>
  <c r="T1083" i="34"/>
  <c r="U1083" i="34"/>
  <c r="R1083" i="34"/>
  <c r="Z1083" i="34"/>
  <c r="S1087" i="34"/>
  <c r="W1087" i="34"/>
  <c r="U1087" i="34"/>
  <c r="R1087" i="34"/>
  <c r="Z1087" i="34"/>
  <c r="T1087" i="34"/>
  <c r="S1091" i="34"/>
  <c r="W1091" i="34"/>
  <c r="U1091" i="34"/>
  <c r="R1091" i="34"/>
  <c r="Z1091" i="34"/>
  <c r="T1091" i="34"/>
  <c r="S1095" i="34"/>
  <c r="W1095" i="34"/>
  <c r="R1095" i="34"/>
  <c r="Z1095" i="34"/>
  <c r="T1095" i="34"/>
  <c r="U1095" i="34"/>
  <c r="S1099" i="34"/>
  <c r="W1099" i="34"/>
  <c r="R1099" i="34"/>
  <c r="Z1099" i="34"/>
  <c r="T1099" i="34"/>
  <c r="U1099" i="34"/>
  <c r="S1103" i="34"/>
  <c r="W1103" i="34"/>
  <c r="R1103" i="34"/>
  <c r="Z1103" i="34"/>
  <c r="T1103" i="34"/>
  <c r="U1103" i="34"/>
  <c r="S1107" i="34"/>
  <c r="R1107" i="34"/>
  <c r="Z1107" i="34"/>
  <c r="W1107" i="34"/>
  <c r="T1107" i="34"/>
  <c r="U1107" i="34"/>
  <c r="U1111" i="34"/>
  <c r="R1111" i="34"/>
  <c r="Z1111" i="34"/>
  <c r="S1111" i="34"/>
  <c r="W1111" i="34"/>
  <c r="T1111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00" i="34"/>
  <c r="W1700" i="34"/>
  <c r="A1700" i="34"/>
  <c r="U2351" i="34"/>
  <c r="W2351" i="34"/>
  <c r="A2351" i="34"/>
  <c r="U2402" i="34"/>
  <c r="W2402" i="34"/>
  <c r="A2402" i="34"/>
  <c r="T2406" i="34"/>
  <c r="U2406" i="34"/>
  <c r="R2406" i="34"/>
  <c r="S2406" i="34"/>
  <c r="W2406" i="34"/>
  <c r="A2406" i="34"/>
  <c r="W2751" i="34"/>
  <c r="U2751" i="34"/>
  <c r="A2751" i="34"/>
  <c r="W2755" i="34"/>
  <c r="U2755" i="34"/>
  <c r="A2755" i="34"/>
  <c r="W2759" i="34"/>
  <c r="U2759" i="34"/>
  <c r="A2759" i="34"/>
  <c r="W2321" i="34"/>
  <c r="U2321" i="34"/>
  <c r="A2321" i="34"/>
  <c r="U2366" i="34"/>
  <c r="W2366" i="34"/>
  <c r="A2366" i="34"/>
  <c r="U2298" i="34"/>
  <c r="W2298" i="34"/>
  <c r="A2298" i="34"/>
  <c r="U2302" i="34"/>
  <c r="W2302" i="34"/>
  <c r="A2302" i="34"/>
  <c r="U2306" i="34"/>
  <c r="W2306" i="34"/>
  <c r="A2306" i="34"/>
  <c r="U2310" i="34"/>
  <c r="W2310" i="34"/>
  <c r="A2310" i="34"/>
  <c r="U2314" i="34"/>
  <c r="W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2315" i="34"/>
  <c r="W2315" i="34"/>
  <c r="A2315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U2203" i="34"/>
  <c r="W2203" i="34"/>
  <c r="A2203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2765" i="34"/>
  <c r="W2765" i="34"/>
  <c r="A2765" i="34"/>
  <c r="U2769" i="34"/>
  <c r="W2769" i="34"/>
  <c r="A2769" i="34"/>
  <c r="U2773" i="34"/>
  <c r="W2773" i="34"/>
  <c r="A2773" i="34"/>
  <c r="U2777" i="34"/>
  <c r="W2777" i="34"/>
  <c r="A2777" i="34"/>
  <c r="U2781" i="34"/>
  <c r="W2781" i="34"/>
  <c r="A2781" i="34"/>
  <c r="U1699" i="34"/>
  <c r="W1699" i="34"/>
  <c r="A1699" i="34"/>
  <c r="W2348" i="34"/>
  <c r="U2348" i="34"/>
  <c r="A2348" i="34"/>
  <c r="W2352" i="34"/>
  <c r="U2352" i="34"/>
  <c r="A2352" i="34"/>
  <c r="W2403" i="34"/>
  <c r="U2403" i="34"/>
  <c r="A2403" i="34"/>
  <c r="W2748" i="34"/>
  <c r="U2748" i="34"/>
  <c r="A2748" i="34"/>
  <c r="W2752" i="34"/>
  <c r="U2752" i="34"/>
  <c r="A2752" i="34"/>
  <c r="W2756" i="34"/>
  <c r="U2756" i="34"/>
  <c r="A2756" i="34"/>
  <c r="W2760" i="34"/>
  <c r="U2760" i="34"/>
  <c r="A2760" i="34"/>
  <c r="U2363" i="34"/>
  <c r="W2363" i="34"/>
  <c r="A2363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1945" i="34"/>
  <c r="W1945" i="34"/>
  <c r="A1945" i="34"/>
  <c r="U2206" i="34"/>
  <c r="W2206" i="34"/>
  <c r="A2206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W2316" i="34"/>
  <c r="U2316" i="34"/>
  <c r="A2316" i="34"/>
  <c r="W2320" i="34"/>
  <c r="U2320" i="34"/>
  <c r="A2320" i="34"/>
  <c r="W1673" i="34"/>
  <c r="U1673" i="34"/>
  <c r="A1673" i="34"/>
  <c r="A1247" i="34"/>
  <c r="A1314" i="34"/>
  <c r="A1318" i="34"/>
  <c r="U2142" i="34"/>
  <c r="W2142" i="34"/>
  <c r="A2142" i="34"/>
  <c r="U2146" i="34"/>
  <c r="W2146" i="34"/>
  <c r="A2146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931" i="34"/>
  <c r="W1931" i="34"/>
  <c r="A1931" i="34"/>
  <c r="W2349" i="34"/>
  <c r="U2349" i="34"/>
  <c r="A2349" i="34"/>
  <c r="W2353" i="34"/>
  <c r="U2353" i="34"/>
  <c r="A2353" i="34"/>
  <c r="W2404" i="34"/>
  <c r="U2404" i="34"/>
  <c r="A2404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W2364" i="34"/>
  <c r="U2364" i="34"/>
  <c r="A2364" i="34"/>
  <c r="W2296" i="34"/>
  <c r="U2296" i="34"/>
  <c r="A2296" i="34"/>
  <c r="W2300" i="34"/>
  <c r="U2300" i="34"/>
  <c r="A2300" i="34"/>
  <c r="W2304" i="34"/>
  <c r="U2304" i="34"/>
  <c r="A2304" i="34"/>
  <c r="W2308" i="34"/>
  <c r="U2308" i="34"/>
  <c r="A2308" i="34"/>
  <c r="W2312" i="34"/>
  <c r="U2312" i="34"/>
  <c r="A2312" i="34"/>
  <c r="U2347" i="34"/>
  <c r="W2347" i="34"/>
  <c r="A2347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W2763" i="34"/>
  <c r="U2763" i="34"/>
  <c r="A2763" i="34"/>
  <c r="W2767" i="34"/>
  <c r="U2767" i="34"/>
  <c r="A2767" i="34"/>
  <c r="W2771" i="34"/>
  <c r="U2771" i="34"/>
  <c r="A2771" i="34"/>
  <c r="W2775" i="34"/>
  <c r="U2775" i="34"/>
  <c r="A2775" i="34"/>
  <c r="W2779" i="34"/>
  <c r="U2779" i="34"/>
  <c r="A2779" i="34"/>
  <c r="W2783" i="34"/>
  <c r="U2783" i="34"/>
  <c r="A2783" i="34"/>
  <c r="U1715" i="34"/>
  <c r="W1715" i="34"/>
  <c r="A1715" i="34"/>
  <c r="U2350" i="34"/>
  <c r="W2350" i="34"/>
  <c r="A2350" i="34"/>
  <c r="U2401" i="34"/>
  <c r="W2401" i="34"/>
  <c r="A2401" i="34"/>
  <c r="U2405" i="34"/>
  <c r="W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W2204" i="34"/>
  <c r="U2204" i="34"/>
  <c r="A2204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U1936" i="34"/>
  <c r="W1936" i="34"/>
  <c r="A1936" i="34"/>
  <c r="U2318" i="34"/>
  <c r="W2318" i="34"/>
  <c r="A2318" i="34"/>
  <c r="U1671" i="34"/>
  <c r="W1671" i="34"/>
  <c r="A1671" i="34"/>
  <c r="U1675" i="34"/>
  <c r="W1675" i="34"/>
  <c r="A1675" i="34"/>
  <c r="A1248" i="34"/>
  <c r="A1316" i="34"/>
  <c r="W2140" i="34"/>
  <c r="U2140" i="34"/>
  <c r="A2140" i="34"/>
  <c r="W2144" i="34"/>
  <c r="U2144" i="34"/>
  <c r="A2144" i="34"/>
  <c r="W2148" i="34"/>
  <c r="U2148" i="34"/>
  <c r="A2148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42" i="34"/>
  <c r="B818" i="34"/>
  <c r="B863" i="34"/>
  <c r="U818" i="34" l="1"/>
  <c r="Z818" i="34"/>
  <c r="W818" i="34"/>
  <c r="A818" i="34"/>
  <c r="U863" i="34"/>
  <c r="Z863" i="34"/>
  <c r="W863" i="34"/>
  <c r="A863" i="34"/>
  <c r="U1240" i="34"/>
  <c r="Z1240" i="34"/>
  <c r="W1240" i="34"/>
  <c r="A1240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3" i="34" l="1"/>
  <c r="A1173" i="34" s="1"/>
  <c r="B1167" i="34"/>
  <c r="A1167" i="34" s="1"/>
  <c r="B1161" i="34"/>
  <c r="A1161" i="34" s="1"/>
  <c r="B809" i="34"/>
  <c r="B780" i="34"/>
  <c r="U780" i="34" l="1"/>
  <c r="Z780" i="34"/>
  <c r="W780" i="34"/>
  <c r="A780" i="34"/>
  <c r="U809" i="34"/>
  <c r="Z809" i="34"/>
  <c r="W809" i="34"/>
  <c r="A809" i="34"/>
  <c r="W1161" i="34"/>
  <c r="U1161" i="34"/>
  <c r="Z1161" i="34"/>
  <c r="U1167" i="34"/>
  <c r="Z1167" i="34"/>
  <c r="W1167" i="34"/>
  <c r="W1173" i="34"/>
  <c r="U1173" i="34"/>
  <c r="Z1173" i="34"/>
  <c r="B671" i="34"/>
  <c r="B1030" i="34"/>
  <c r="B1040" i="34"/>
  <c r="U671" i="34" l="1"/>
  <c r="Z671" i="34"/>
  <c r="W671" i="34"/>
  <c r="A671" i="34"/>
  <c r="U1040" i="34"/>
  <c r="Z1040" i="34"/>
  <c r="W1040" i="34"/>
  <c r="A1040" i="34"/>
  <c r="U1030" i="34"/>
  <c r="Z1030" i="34"/>
  <c r="W1030" i="34"/>
  <c r="A1030" i="34"/>
  <c r="B895" i="34"/>
  <c r="B871" i="34"/>
  <c r="B153" i="34"/>
  <c r="B148" i="34"/>
  <c r="B151" i="34"/>
  <c r="B197" i="34"/>
  <c r="B236" i="34"/>
  <c r="B903" i="34"/>
  <c r="I7" i="12"/>
  <c r="I8" i="12"/>
  <c r="I6" i="12"/>
  <c r="U895" i="34" l="1"/>
  <c r="Z895" i="34"/>
  <c r="W895" i="34"/>
  <c r="A895" i="34"/>
  <c r="U871" i="34"/>
  <c r="Z871" i="34"/>
  <c r="A871" i="34"/>
  <c r="W871" i="34"/>
  <c r="U903" i="34"/>
  <c r="Z903" i="34"/>
  <c r="A903" i="34"/>
  <c r="W903" i="34"/>
  <c r="O5" i="78"/>
  <c r="N5" i="78"/>
  <c r="B188" i="34"/>
  <c r="B183" i="34"/>
  <c r="B180" i="34"/>
  <c r="B246" i="34" l="1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U673" i="34" l="1"/>
  <c r="Z673" i="34"/>
  <c r="W673" i="34"/>
  <c r="A673" i="34"/>
  <c r="U1026" i="34"/>
  <c r="Z1026" i="34"/>
  <c r="W1026" i="34"/>
  <c r="A1026" i="34"/>
  <c r="U792" i="34"/>
  <c r="Z792" i="34"/>
  <c r="W792" i="34"/>
  <c r="A792" i="34"/>
  <c r="U860" i="34"/>
  <c r="Z860" i="34"/>
  <c r="W860" i="34"/>
  <c r="A860" i="34"/>
  <c r="U814" i="34"/>
  <c r="Z814" i="34"/>
  <c r="W814" i="34"/>
  <c r="A814" i="34"/>
  <c r="U822" i="34"/>
  <c r="Z822" i="34"/>
  <c r="W822" i="34"/>
  <c r="A822" i="34"/>
  <c r="U791" i="34"/>
  <c r="Z791" i="34"/>
  <c r="W791" i="34"/>
  <c r="A791" i="34"/>
  <c r="U796" i="34"/>
  <c r="Z796" i="34"/>
  <c r="W796" i="34"/>
  <c r="A796" i="34"/>
  <c r="U795" i="34"/>
  <c r="Z795" i="34"/>
  <c r="W795" i="34"/>
  <c r="A795" i="34"/>
  <c r="U801" i="34"/>
  <c r="Z801" i="34"/>
  <c r="W801" i="34"/>
  <c r="A801" i="34"/>
  <c r="U984" i="34"/>
  <c r="Z984" i="34"/>
  <c r="W984" i="34"/>
  <c r="A984" i="34"/>
  <c r="U717" i="34"/>
  <c r="Z717" i="34"/>
  <c r="W717" i="34"/>
  <c r="A717" i="34"/>
  <c r="U727" i="34"/>
  <c r="Z727" i="34"/>
  <c r="W727" i="34"/>
  <c r="A727" i="34"/>
  <c r="U676" i="34"/>
  <c r="Z676" i="34"/>
  <c r="W676" i="34"/>
  <c r="A676" i="34"/>
  <c r="U696" i="34"/>
  <c r="Z696" i="34"/>
  <c r="W696" i="34"/>
  <c r="A696" i="34"/>
  <c r="U706" i="34"/>
  <c r="Z706" i="34"/>
  <c r="W706" i="34"/>
  <c r="A706" i="34"/>
  <c r="U724" i="34"/>
  <c r="Z724" i="34"/>
  <c r="W724" i="34"/>
  <c r="A724" i="34"/>
  <c r="U723" i="34"/>
  <c r="Z723" i="34"/>
  <c r="W723" i="34"/>
  <c r="A723" i="34"/>
  <c r="U836" i="34"/>
  <c r="Z836" i="34"/>
  <c r="W836" i="34"/>
  <c r="A836" i="34"/>
  <c r="A247" i="34"/>
  <c r="A256" i="34"/>
  <c r="A260" i="34"/>
  <c r="A267" i="34"/>
  <c r="A271" i="34"/>
  <c r="A275" i="34"/>
  <c r="U582" i="34"/>
  <c r="Z582" i="34"/>
  <c r="W582" i="34"/>
  <c r="A582" i="34"/>
  <c r="U586" i="34"/>
  <c r="Z586" i="34"/>
  <c r="W586" i="34"/>
  <c r="A586" i="34"/>
  <c r="U703" i="34"/>
  <c r="Z703" i="34"/>
  <c r="W703" i="34"/>
  <c r="A703" i="34"/>
  <c r="U669" i="34"/>
  <c r="Z669" i="34"/>
  <c r="W669" i="34"/>
  <c r="A669" i="34"/>
  <c r="U771" i="34"/>
  <c r="Z771" i="34"/>
  <c r="W771" i="34"/>
  <c r="A771" i="34"/>
  <c r="U842" i="34"/>
  <c r="Z842" i="34"/>
  <c r="W842" i="34"/>
  <c r="A842" i="34"/>
  <c r="U782" i="34"/>
  <c r="Z782" i="34"/>
  <c r="W782" i="34"/>
  <c r="A782" i="34"/>
  <c r="U884" i="34"/>
  <c r="Z884" i="34"/>
  <c r="W884" i="34"/>
  <c r="A884" i="34"/>
  <c r="U888" i="34"/>
  <c r="Z888" i="34"/>
  <c r="W888" i="34"/>
  <c r="A888" i="34"/>
  <c r="U892" i="34"/>
  <c r="Z892" i="34"/>
  <c r="W892" i="34"/>
  <c r="A892" i="34"/>
  <c r="U921" i="34"/>
  <c r="Z921" i="34"/>
  <c r="W921" i="34"/>
  <c r="A921" i="34"/>
  <c r="U925" i="34"/>
  <c r="Z925" i="34"/>
  <c r="W925" i="34"/>
  <c r="A925" i="34"/>
  <c r="U946" i="34"/>
  <c r="Z946" i="34"/>
  <c r="W946" i="34"/>
  <c r="A946" i="34"/>
  <c r="U950" i="34"/>
  <c r="Z950" i="34"/>
  <c r="W950" i="34"/>
  <c r="A950" i="34"/>
  <c r="U965" i="34"/>
  <c r="Z965" i="34"/>
  <c r="W965" i="34"/>
  <c r="A965" i="34"/>
  <c r="U969" i="34"/>
  <c r="Z969" i="34"/>
  <c r="W969" i="34"/>
  <c r="A969" i="34"/>
  <c r="U975" i="34"/>
  <c r="Z975" i="34"/>
  <c r="A975" i="34"/>
  <c r="W975" i="34"/>
  <c r="U979" i="34"/>
  <c r="Z979" i="34"/>
  <c r="A979" i="34"/>
  <c r="W979" i="34"/>
  <c r="U1002" i="34"/>
  <c r="Z1002" i="34"/>
  <c r="W1002" i="34"/>
  <c r="A1002" i="34"/>
  <c r="U1005" i="34"/>
  <c r="Z1005" i="34"/>
  <c r="A1005" i="34"/>
  <c r="W1005" i="34"/>
  <c r="U1001" i="34"/>
  <c r="Z1001" i="34"/>
  <c r="W1001" i="34"/>
  <c r="A1001" i="34"/>
  <c r="U1039" i="34"/>
  <c r="Z1039" i="34"/>
  <c r="A1039" i="34"/>
  <c r="W1039" i="34"/>
  <c r="A244" i="34"/>
  <c r="U1024" i="34"/>
  <c r="Z1024" i="34"/>
  <c r="W1024" i="34"/>
  <c r="A1024" i="34"/>
  <c r="U786" i="34"/>
  <c r="Z786" i="34"/>
  <c r="W786" i="34"/>
  <c r="A786" i="34"/>
  <c r="U851" i="34"/>
  <c r="Z851" i="34"/>
  <c r="W851" i="34"/>
  <c r="A851" i="34"/>
  <c r="U835" i="34"/>
  <c r="Z835" i="34"/>
  <c r="W835" i="34"/>
  <c r="A835" i="34"/>
  <c r="U823" i="34"/>
  <c r="Z823" i="34"/>
  <c r="A823" i="34"/>
  <c r="W823" i="34"/>
  <c r="U777" i="34"/>
  <c r="Z777" i="34"/>
  <c r="W777" i="34"/>
  <c r="A777" i="34"/>
  <c r="U812" i="34"/>
  <c r="Z812" i="34"/>
  <c r="W812" i="34"/>
  <c r="A812" i="34"/>
  <c r="U768" i="34"/>
  <c r="Z768" i="34"/>
  <c r="W768" i="34"/>
  <c r="A768" i="34"/>
  <c r="U1047" i="34"/>
  <c r="Z1047" i="34"/>
  <c r="A1047" i="34"/>
  <c r="W1047" i="34"/>
  <c r="U1037" i="34"/>
  <c r="Z1037" i="34"/>
  <c r="A1037" i="34"/>
  <c r="W1037" i="34"/>
  <c r="U734" i="34"/>
  <c r="Z734" i="34"/>
  <c r="W734" i="34"/>
  <c r="A734" i="34"/>
  <c r="U733" i="34"/>
  <c r="Z733" i="34"/>
  <c r="W733" i="34"/>
  <c r="A733" i="34"/>
  <c r="U698" i="34"/>
  <c r="Z698" i="34"/>
  <c r="W698" i="34"/>
  <c r="A698" i="34"/>
  <c r="U705" i="34"/>
  <c r="Z705" i="34"/>
  <c r="W705" i="34"/>
  <c r="A705" i="34"/>
  <c r="U711" i="34"/>
  <c r="Z711" i="34"/>
  <c r="W711" i="34"/>
  <c r="A711" i="34"/>
  <c r="U735" i="34"/>
  <c r="Z735" i="34"/>
  <c r="W735" i="34"/>
  <c r="A735" i="34"/>
  <c r="U788" i="34"/>
  <c r="Z788" i="34"/>
  <c r="W788" i="34"/>
  <c r="A788" i="34"/>
  <c r="U816" i="34"/>
  <c r="Z816" i="34"/>
  <c r="W816" i="34"/>
  <c r="A816" i="34"/>
  <c r="A248" i="34"/>
  <c r="A257" i="34"/>
  <c r="A261" i="34"/>
  <c r="A268" i="34"/>
  <c r="A272" i="34"/>
  <c r="U579" i="34"/>
  <c r="Z579" i="34"/>
  <c r="W579" i="34"/>
  <c r="A579" i="34"/>
  <c r="U583" i="34"/>
  <c r="Z583" i="34"/>
  <c r="W583" i="34"/>
  <c r="A583" i="34"/>
  <c r="U587" i="34"/>
  <c r="Z587" i="34"/>
  <c r="W587" i="34"/>
  <c r="A587" i="34"/>
  <c r="U720" i="34"/>
  <c r="Z720" i="34"/>
  <c r="W720" i="34"/>
  <c r="A720" i="34"/>
  <c r="U675" i="34"/>
  <c r="Z675" i="34"/>
  <c r="W675" i="34"/>
  <c r="A675" i="34"/>
  <c r="U841" i="34"/>
  <c r="Z841" i="34"/>
  <c r="W841" i="34"/>
  <c r="A841" i="34"/>
  <c r="U764" i="34"/>
  <c r="Z764" i="34"/>
  <c r="W764" i="34"/>
  <c r="A764" i="34"/>
  <c r="U815" i="34"/>
  <c r="Z815" i="34"/>
  <c r="W815" i="34"/>
  <c r="A815" i="34"/>
  <c r="U885" i="34"/>
  <c r="Z885" i="34"/>
  <c r="W885" i="34"/>
  <c r="A885" i="34"/>
  <c r="U889" i="34"/>
  <c r="Z889" i="34"/>
  <c r="W889" i="34"/>
  <c r="A889" i="34"/>
  <c r="U918" i="34"/>
  <c r="Z918" i="34"/>
  <c r="W918" i="34"/>
  <c r="A918" i="34"/>
  <c r="U922" i="34"/>
  <c r="Z922" i="34"/>
  <c r="W922" i="34"/>
  <c r="A922" i="34"/>
  <c r="U926" i="34"/>
  <c r="Z926" i="34"/>
  <c r="W926" i="34"/>
  <c r="A926" i="34"/>
  <c r="U947" i="34"/>
  <c r="Z947" i="34"/>
  <c r="W947" i="34"/>
  <c r="A947" i="34"/>
  <c r="U951" i="34"/>
  <c r="Z951" i="34"/>
  <c r="W951" i="34"/>
  <c r="A951" i="34"/>
  <c r="U966" i="34"/>
  <c r="Z966" i="34"/>
  <c r="W966" i="34"/>
  <c r="A966" i="34"/>
  <c r="U970" i="34"/>
  <c r="Z970" i="34"/>
  <c r="W970" i="34"/>
  <c r="A970" i="34"/>
  <c r="U976" i="34"/>
  <c r="Z976" i="34"/>
  <c r="W976" i="34"/>
  <c r="A976" i="34"/>
  <c r="U980" i="34"/>
  <c r="Z980" i="34"/>
  <c r="W980" i="34"/>
  <c r="A980" i="34"/>
  <c r="U1025" i="34"/>
  <c r="Z1025" i="34"/>
  <c r="W1025" i="34"/>
  <c r="A1025" i="34"/>
  <c r="U1019" i="34"/>
  <c r="Z1019" i="34"/>
  <c r="A1019" i="34"/>
  <c r="W1019" i="34"/>
  <c r="U1006" i="34"/>
  <c r="Z1006" i="34"/>
  <c r="W1006" i="34"/>
  <c r="A1006" i="34"/>
  <c r="A245" i="34"/>
  <c r="U787" i="34"/>
  <c r="Z787" i="34"/>
  <c r="W787" i="34"/>
  <c r="A787" i="34"/>
  <c r="U793" i="34"/>
  <c r="Z793" i="34"/>
  <c r="W793" i="34"/>
  <c r="A793" i="34"/>
  <c r="U866" i="34"/>
  <c r="Z866" i="34"/>
  <c r="W866" i="34"/>
  <c r="A866" i="34"/>
  <c r="U794" i="34"/>
  <c r="Z794" i="34"/>
  <c r="W794" i="34"/>
  <c r="A794" i="34"/>
  <c r="U834" i="34"/>
  <c r="Z834" i="34"/>
  <c r="W834" i="34"/>
  <c r="A834" i="34"/>
  <c r="U820" i="34"/>
  <c r="Z820" i="34"/>
  <c r="W820" i="34"/>
  <c r="A820" i="34"/>
  <c r="U802" i="34"/>
  <c r="Z802" i="34"/>
  <c r="W802" i="34"/>
  <c r="A802" i="34"/>
  <c r="U1051" i="34"/>
  <c r="Z1051" i="34"/>
  <c r="A1051" i="34"/>
  <c r="W1051" i="34"/>
  <c r="U732" i="34"/>
  <c r="Z732" i="34"/>
  <c r="W732" i="34"/>
  <c r="A732" i="34"/>
  <c r="U682" i="34"/>
  <c r="Z682" i="34"/>
  <c r="W682" i="34"/>
  <c r="A682" i="34"/>
  <c r="U668" i="34"/>
  <c r="Z668" i="34"/>
  <c r="W668" i="34"/>
  <c r="A668" i="34"/>
  <c r="U674" i="34"/>
  <c r="Z674" i="34"/>
  <c r="W674" i="34"/>
  <c r="A674" i="34"/>
  <c r="U679" i="34"/>
  <c r="Z679" i="34"/>
  <c r="W679" i="34"/>
  <c r="A679" i="34"/>
  <c r="U707" i="34"/>
  <c r="Z707" i="34"/>
  <c r="W707" i="34"/>
  <c r="A707" i="34"/>
  <c r="U712" i="34"/>
  <c r="Z712" i="34"/>
  <c r="W712" i="34"/>
  <c r="A712" i="34"/>
  <c r="U778" i="34"/>
  <c r="Z778" i="34"/>
  <c r="W778" i="34"/>
  <c r="A778" i="34"/>
  <c r="A249" i="34"/>
  <c r="A258" i="34"/>
  <c r="A262" i="34"/>
  <c r="A269" i="34"/>
  <c r="A273" i="34"/>
  <c r="U580" i="34"/>
  <c r="Z580" i="34"/>
  <c r="W580" i="34"/>
  <c r="A580" i="34"/>
  <c r="U584" i="34"/>
  <c r="Z584" i="34"/>
  <c r="W584" i="34"/>
  <c r="A584" i="34"/>
  <c r="U701" i="34"/>
  <c r="Z701" i="34"/>
  <c r="W701" i="34"/>
  <c r="A701" i="34"/>
  <c r="U677" i="34"/>
  <c r="Z677" i="34"/>
  <c r="W677" i="34"/>
  <c r="A677" i="34"/>
  <c r="U852" i="34"/>
  <c r="Z852" i="34"/>
  <c r="W852" i="34"/>
  <c r="A852" i="34"/>
  <c r="U854" i="34"/>
  <c r="Z854" i="34"/>
  <c r="W854" i="34"/>
  <c r="A854" i="34"/>
  <c r="U826" i="34"/>
  <c r="Z826" i="34"/>
  <c r="W826" i="34"/>
  <c r="A826" i="34"/>
  <c r="U813" i="34"/>
  <c r="Z813" i="34"/>
  <c r="W813" i="34"/>
  <c r="A813" i="34"/>
  <c r="U886" i="34"/>
  <c r="Z886" i="34"/>
  <c r="W886" i="34"/>
  <c r="A886" i="34"/>
  <c r="U890" i="34"/>
  <c r="Z890" i="34"/>
  <c r="W890" i="34"/>
  <c r="A890" i="34"/>
  <c r="U919" i="34"/>
  <c r="Z919" i="34"/>
  <c r="A919" i="34"/>
  <c r="W919" i="34"/>
  <c r="U923" i="34"/>
  <c r="Z923" i="34"/>
  <c r="W923" i="34"/>
  <c r="A923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67" i="34"/>
  <c r="Z967" i="34"/>
  <c r="A967" i="34"/>
  <c r="W967" i="34"/>
  <c r="U971" i="34"/>
  <c r="Z971" i="34"/>
  <c r="A971" i="34"/>
  <c r="W971" i="34"/>
  <c r="U977" i="34"/>
  <c r="Z977" i="34"/>
  <c r="W977" i="34"/>
  <c r="A977" i="34"/>
  <c r="U981" i="34"/>
  <c r="Z981" i="34"/>
  <c r="W981" i="34"/>
  <c r="A981" i="34"/>
  <c r="U998" i="34"/>
  <c r="Z998" i="34"/>
  <c r="W998" i="34"/>
  <c r="A998" i="34"/>
  <c r="U1016" i="34"/>
  <c r="Z1016" i="34"/>
  <c r="A1016" i="34"/>
  <c r="W1016" i="34"/>
  <c r="U1036" i="34"/>
  <c r="Z1036" i="34"/>
  <c r="W1036" i="34"/>
  <c r="A1036" i="34"/>
  <c r="A246" i="34"/>
  <c r="U678" i="34"/>
  <c r="Z678" i="34"/>
  <c r="W678" i="34"/>
  <c r="A678" i="34"/>
  <c r="U800" i="34"/>
  <c r="Z800" i="34"/>
  <c r="W800" i="34"/>
  <c r="A800" i="34"/>
  <c r="U865" i="34"/>
  <c r="Z865" i="34"/>
  <c r="W865" i="34"/>
  <c r="A865" i="34"/>
  <c r="U856" i="34"/>
  <c r="Z856" i="34"/>
  <c r="W856" i="34"/>
  <c r="A856" i="34"/>
  <c r="U789" i="34"/>
  <c r="Z789" i="34"/>
  <c r="W789" i="34"/>
  <c r="A789" i="34"/>
  <c r="U849" i="34"/>
  <c r="Z849" i="34"/>
  <c r="W849" i="34"/>
  <c r="A849" i="34"/>
  <c r="U811" i="34"/>
  <c r="Z811" i="34"/>
  <c r="W811" i="34"/>
  <c r="A811" i="34"/>
  <c r="U867" i="34"/>
  <c r="Z867" i="34"/>
  <c r="W867" i="34"/>
  <c r="A867" i="34"/>
  <c r="U1050" i="34"/>
  <c r="Z1050" i="34"/>
  <c r="W1050" i="34"/>
  <c r="A1050" i="34"/>
  <c r="U697" i="34"/>
  <c r="Z697" i="34"/>
  <c r="W697" i="34"/>
  <c r="A697" i="34"/>
  <c r="U726" i="34"/>
  <c r="Z726" i="34"/>
  <c r="W726" i="34"/>
  <c r="A726" i="34"/>
  <c r="U716" i="34"/>
  <c r="Z716" i="34"/>
  <c r="W716" i="34"/>
  <c r="A716" i="34"/>
  <c r="U694" i="34"/>
  <c r="Z694" i="34"/>
  <c r="W694" i="34"/>
  <c r="A694" i="34"/>
  <c r="U722" i="34"/>
  <c r="Z722" i="34"/>
  <c r="W722" i="34"/>
  <c r="A722" i="34"/>
  <c r="U730" i="34"/>
  <c r="Z730" i="34"/>
  <c r="W730" i="34"/>
  <c r="A730" i="34"/>
  <c r="U687" i="34"/>
  <c r="Z687" i="34"/>
  <c r="W687" i="34"/>
  <c r="A687" i="34"/>
  <c r="U848" i="34"/>
  <c r="Z848" i="34"/>
  <c r="W848" i="34"/>
  <c r="A848" i="34"/>
  <c r="A255" i="34"/>
  <c r="A259" i="34"/>
  <c r="A263" i="34"/>
  <c r="A270" i="34"/>
  <c r="A274" i="34"/>
  <c r="W581" i="34"/>
  <c r="U581" i="34"/>
  <c r="Z581" i="34"/>
  <c r="A581" i="34"/>
  <c r="W585" i="34"/>
  <c r="U585" i="34"/>
  <c r="Z585" i="34"/>
  <c r="A585" i="34"/>
  <c r="U729" i="34"/>
  <c r="Z729" i="34"/>
  <c r="W729" i="34"/>
  <c r="A729" i="34"/>
  <c r="U715" i="34"/>
  <c r="Z715" i="34"/>
  <c r="W715" i="34"/>
  <c r="A715" i="34"/>
  <c r="U869" i="34"/>
  <c r="Z869" i="34"/>
  <c r="W869" i="34"/>
  <c r="A869" i="34"/>
  <c r="U828" i="34"/>
  <c r="Z828" i="34"/>
  <c r="W828" i="34"/>
  <c r="A828" i="34"/>
  <c r="U769" i="34"/>
  <c r="Z769" i="34"/>
  <c r="W769" i="34"/>
  <c r="A769" i="34"/>
  <c r="U857" i="34"/>
  <c r="Z857" i="34"/>
  <c r="W857" i="34"/>
  <c r="A857" i="34"/>
  <c r="U887" i="34"/>
  <c r="Z887" i="34"/>
  <c r="A887" i="34"/>
  <c r="W887" i="34"/>
  <c r="U891" i="34"/>
  <c r="Z891" i="34"/>
  <c r="W891" i="34"/>
  <c r="A891" i="34"/>
  <c r="U920" i="34"/>
  <c r="Z920" i="34"/>
  <c r="W920" i="34"/>
  <c r="A920" i="34"/>
  <c r="U924" i="34"/>
  <c r="Z924" i="34"/>
  <c r="W924" i="34"/>
  <c r="A924" i="34"/>
  <c r="U945" i="34"/>
  <c r="Z945" i="34"/>
  <c r="W945" i="34"/>
  <c r="A945" i="34"/>
  <c r="U949" i="34"/>
  <c r="Z949" i="34"/>
  <c r="W949" i="34"/>
  <c r="A949" i="34"/>
  <c r="U964" i="34"/>
  <c r="Z964" i="34"/>
  <c r="W964" i="34"/>
  <c r="A964" i="34"/>
  <c r="U968" i="34"/>
  <c r="Z968" i="34"/>
  <c r="W968" i="34"/>
  <c r="A968" i="34"/>
  <c r="U972" i="34"/>
  <c r="Z972" i="34"/>
  <c r="W972" i="34"/>
  <c r="A972" i="34"/>
  <c r="U978" i="34"/>
  <c r="Z978" i="34"/>
  <c r="W978" i="34"/>
  <c r="A978" i="34"/>
  <c r="U982" i="34"/>
  <c r="Z982" i="34"/>
  <c r="W982" i="34"/>
  <c r="A982" i="34"/>
  <c r="U999" i="34"/>
  <c r="Z999" i="34"/>
  <c r="A999" i="34"/>
  <c r="W999" i="34"/>
  <c r="U1023" i="34"/>
  <c r="Z1023" i="34"/>
  <c r="A1023" i="34"/>
  <c r="W1023" i="34"/>
  <c r="U995" i="34"/>
  <c r="Z995" i="34"/>
  <c r="A995" i="34"/>
  <c r="W995" i="34"/>
  <c r="U1196" i="34"/>
  <c r="Z1196" i="34"/>
  <c r="W1196" i="34"/>
  <c r="U1200" i="34"/>
  <c r="Z1200" i="34"/>
  <c r="W1200" i="34"/>
  <c r="U1204" i="34"/>
  <c r="Z1204" i="34"/>
  <c r="W1204" i="34"/>
  <c r="U1208" i="34"/>
  <c r="Z1208" i="34"/>
  <c r="W1208" i="34"/>
  <c r="U1212" i="34"/>
  <c r="Z1212" i="34"/>
  <c r="W1212" i="34"/>
  <c r="U1216" i="34"/>
  <c r="Z1216" i="34"/>
  <c r="W1216" i="34"/>
  <c r="U1220" i="34"/>
  <c r="Z1220" i="34"/>
  <c r="W1220" i="34"/>
  <c r="U1224" i="34"/>
  <c r="Z1224" i="34"/>
  <c r="W1224" i="34"/>
  <c r="U1228" i="34"/>
  <c r="Z1228" i="34"/>
  <c r="W1228" i="34"/>
  <c r="U1232" i="34"/>
  <c r="Z1232" i="34"/>
  <c r="W1232" i="34"/>
  <c r="W1269" i="34"/>
  <c r="U1269" i="34"/>
  <c r="Z1269" i="34"/>
  <c r="W1273" i="34"/>
  <c r="U1273" i="34"/>
  <c r="Z1273" i="34"/>
  <c r="W1285" i="34"/>
  <c r="U1285" i="34"/>
  <c r="Z1285" i="34"/>
  <c r="U1355" i="34"/>
  <c r="Z1355" i="34"/>
  <c r="W1355" i="34"/>
  <c r="Z1158" i="34"/>
  <c r="W1158" i="34"/>
  <c r="U1158" i="34"/>
  <c r="U1163" i="34"/>
  <c r="Z1163" i="34"/>
  <c r="W1163" i="34"/>
  <c r="U1168" i="34"/>
  <c r="Z1168" i="34"/>
  <c r="W1168" i="34"/>
  <c r="U1172" i="34"/>
  <c r="Z1172" i="34"/>
  <c r="W1172" i="34"/>
  <c r="U1176" i="34"/>
  <c r="Z1176" i="34"/>
  <c r="W1176" i="34"/>
  <c r="U1180" i="34"/>
  <c r="Z1180" i="34"/>
  <c r="W1180" i="34"/>
  <c r="U1192" i="34"/>
  <c r="Z1192" i="34"/>
  <c r="W1192" i="34"/>
  <c r="W1185" i="34"/>
  <c r="U1185" i="34"/>
  <c r="Z1185" i="34"/>
  <c r="W1189" i="34"/>
  <c r="U1189" i="34"/>
  <c r="Z1189" i="34"/>
  <c r="W1193" i="34"/>
  <c r="U1193" i="34"/>
  <c r="Z1193" i="34"/>
  <c r="W1197" i="34"/>
  <c r="U1197" i="34"/>
  <c r="Z1197" i="34"/>
  <c r="W1201" i="34"/>
  <c r="U1201" i="34"/>
  <c r="Z1201" i="34"/>
  <c r="W1205" i="34"/>
  <c r="U1205" i="34"/>
  <c r="Z1205" i="34"/>
  <c r="W1209" i="34"/>
  <c r="U1209" i="34"/>
  <c r="Z1209" i="34"/>
  <c r="W1213" i="34"/>
  <c r="U1213" i="34"/>
  <c r="Z1213" i="34"/>
  <c r="W1217" i="34"/>
  <c r="U1217" i="34"/>
  <c r="Z1217" i="34"/>
  <c r="W1221" i="34"/>
  <c r="U1221" i="34"/>
  <c r="Z1221" i="34"/>
  <c r="W1225" i="34"/>
  <c r="U1225" i="34"/>
  <c r="Z1225" i="34"/>
  <c r="W1229" i="34"/>
  <c r="U1229" i="34"/>
  <c r="Z1229" i="34"/>
  <c r="U1244" i="34"/>
  <c r="Z1244" i="34"/>
  <c r="W1244" i="34"/>
  <c r="Z1250" i="34"/>
  <c r="W1250" i="34"/>
  <c r="U1250" i="34"/>
  <c r="Z1270" i="34"/>
  <c r="W1270" i="34"/>
  <c r="U1270" i="34"/>
  <c r="Z1274" i="34"/>
  <c r="W1274" i="34"/>
  <c r="U1274" i="34"/>
  <c r="Z1286" i="34"/>
  <c r="W1286" i="34"/>
  <c r="U1286" i="34"/>
  <c r="Z1398" i="34"/>
  <c r="W1398" i="34"/>
  <c r="U1398" i="34"/>
  <c r="U1155" i="34"/>
  <c r="Z1155" i="34"/>
  <c r="W1155" i="34"/>
  <c r="U1159" i="34"/>
  <c r="Z1159" i="34"/>
  <c r="W1159" i="34"/>
  <c r="U1164" i="34"/>
  <c r="Z1164" i="34"/>
  <c r="W1164" i="34"/>
  <c r="W1169" i="34"/>
  <c r="U1169" i="34"/>
  <c r="Z1169" i="34"/>
  <c r="W1177" i="34"/>
  <c r="U1177" i="34"/>
  <c r="Z1177" i="34"/>
  <c r="W1181" i="34"/>
  <c r="U1181" i="34"/>
  <c r="Z1181" i="34"/>
  <c r="U1184" i="34"/>
  <c r="Z1184" i="34"/>
  <c r="W1184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W1245" i="34"/>
  <c r="U1245" i="34"/>
  <c r="Z1245" i="34"/>
  <c r="U1251" i="34"/>
  <c r="Z1251" i="34"/>
  <c r="W1251" i="34"/>
  <c r="U1271" i="34"/>
  <c r="Z1271" i="34"/>
  <c r="W1271" i="34"/>
  <c r="U1283" i="34"/>
  <c r="Z1283" i="34"/>
  <c r="W1283" i="34"/>
  <c r="Z1322" i="34"/>
  <c r="W1322" i="34"/>
  <c r="U1322" i="34"/>
  <c r="U1399" i="34"/>
  <c r="Z1399" i="34"/>
  <c r="W1399" i="34"/>
  <c r="U1156" i="34"/>
  <c r="Z1156" i="34"/>
  <c r="W1156" i="34"/>
  <c r="U1160" i="34"/>
  <c r="Z1160" i="34"/>
  <c r="W1160" i="34"/>
  <c r="W1165" i="34"/>
  <c r="U1165" i="34"/>
  <c r="Z1165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U1188" i="34"/>
  <c r="Z1188" i="34"/>
  <c r="W1188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Z1246" i="34"/>
  <c r="W1246" i="34"/>
  <c r="U1246" i="34"/>
  <c r="U1268" i="34"/>
  <c r="Z1268" i="34"/>
  <c r="W1268" i="34"/>
  <c r="U1272" i="34"/>
  <c r="Z1272" i="34"/>
  <c r="W1272" i="34"/>
  <c r="U1284" i="34"/>
  <c r="Z1284" i="34"/>
  <c r="W1284" i="34"/>
  <c r="Z1354" i="34"/>
  <c r="W1354" i="34"/>
  <c r="U1354" i="34"/>
  <c r="W1397" i="34"/>
  <c r="U1397" i="34"/>
  <c r="Z1397" i="34"/>
  <c r="W1157" i="34"/>
  <c r="U1157" i="34"/>
  <c r="Z1157" i="34"/>
  <c r="Z1162" i="34"/>
  <c r="W1162" i="34"/>
  <c r="U1162" i="34"/>
  <c r="Z1166" i="34"/>
  <c r="W1166" i="34"/>
  <c r="U1166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1489" i="34"/>
  <c r="W1489" i="34"/>
  <c r="A1489" i="34"/>
  <c r="T1498" i="34"/>
  <c r="U1498" i="34"/>
  <c r="R1498" i="34"/>
  <c r="S1498" i="34"/>
  <c r="W1498" i="34"/>
  <c r="A1498" i="34"/>
  <c r="B147" i="34"/>
  <c r="B149" i="34"/>
  <c r="B160" i="34"/>
  <c r="Z21" i="60"/>
  <c r="Z20" i="60"/>
  <c r="B1239" i="34"/>
  <c r="B853" i="34"/>
  <c r="U853" i="34" l="1"/>
  <c r="Z853" i="34"/>
  <c r="W853" i="34"/>
  <c r="A853" i="34"/>
  <c r="U1239" i="34"/>
  <c r="Z1239" i="34"/>
  <c r="W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U1252" i="34" l="1"/>
  <c r="Z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119" i="34"/>
  <c r="N11" i="34" l="1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U825" i="34" l="1"/>
  <c r="Z825" i="34"/>
  <c r="W825" i="34"/>
  <c r="A825" i="34"/>
  <c r="Z1238" i="34"/>
  <c r="W1238" i="34"/>
  <c r="U1238" i="34"/>
  <c r="W1233" i="34"/>
  <c r="U1233" i="34"/>
  <c r="Z1233" i="34"/>
  <c r="A1233" i="34"/>
  <c r="A1238" i="34"/>
  <c r="B171" i="34"/>
  <c r="B170" i="34"/>
  <c r="B252" i="34" l="1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G12" i="61"/>
  <c r="F12" i="61"/>
  <c r="I12" i="61"/>
  <c r="C12" i="61"/>
  <c r="H12" i="61"/>
  <c r="E12" i="61"/>
  <c r="D12" i="61"/>
  <c r="A252" i="34" l="1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39" i="34" l="1"/>
  <c r="B138" i="34"/>
  <c r="A102" i="55" l="1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2325" i="34"/>
  <c r="Z571" i="34"/>
  <c r="Z2327" i="34"/>
  <c r="Z1502" i="34"/>
  <c r="Z1519" i="34"/>
  <c r="Z1597" i="34"/>
  <c r="Z1633" i="34"/>
  <c r="Z451" i="34"/>
  <c r="Z519" i="34"/>
  <c r="Z529" i="34"/>
  <c r="Z1492" i="34"/>
  <c r="Z1414" i="34"/>
  <c r="Z2668" i="34"/>
  <c r="Z1445" i="34"/>
  <c r="Z1655" i="34"/>
  <c r="Z1568" i="34"/>
  <c r="Z1626" i="34"/>
  <c r="Z443" i="34"/>
  <c r="Z473" i="34"/>
  <c r="Z530" i="34"/>
  <c r="Z1403" i="34"/>
  <c r="Z1443" i="34"/>
  <c r="Z1656" i="34"/>
  <c r="Z1517" i="34"/>
  <c r="Z1573" i="34"/>
  <c r="Z1631" i="34"/>
  <c r="Z1652" i="34"/>
  <c r="Z1416" i="34"/>
  <c r="Z449" i="34"/>
  <c r="Z474" i="34"/>
  <c r="Z505" i="34"/>
  <c r="Z564" i="34"/>
  <c r="Z1513" i="34"/>
  <c r="Z1412" i="34"/>
  <c r="Z1661" i="34"/>
  <c r="Z1518" i="34"/>
  <c r="Z1632" i="34"/>
  <c r="Z450" i="34"/>
  <c r="Z479" i="34"/>
  <c r="Z1449" i="34"/>
  <c r="Z1662" i="34"/>
  <c r="Z1515" i="34"/>
  <c r="Z1556" i="34"/>
  <c r="Z1629" i="34"/>
  <c r="Z447" i="34"/>
  <c r="Z480" i="34"/>
  <c r="Z503" i="34"/>
  <c r="Z1410" i="34"/>
  <c r="Z1602" i="34"/>
  <c r="Z1493" i="34"/>
  <c r="Z1569" i="34"/>
  <c r="Z1627" i="34"/>
  <c r="Z444" i="34"/>
  <c r="Z501" i="34"/>
  <c r="Z1408" i="34"/>
  <c r="Z1448" i="34"/>
  <c r="Z1657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1575" i="34"/>
  <c r="Z1605" i="34"/>
  <c r="Z1654" i="34"/>
  <c r="Z442" i="34"/>
  <c r="Z476" i="34"/>
  <c r="Z1406" i="34"/>
  <c r="Z1446" i="34"/>
  <c r="Z1663" i="34"/>
  <c r="Z1520" i="34"/>
  <c r="Z1576" i="34"/>
  <c r="Z1598" i="34"/>
  <c r="Z1634" i="34"/>
  <c r="Z1415" i="34"/>
  <c r="Z481" i="34"/>
  <c r="Z520" i="34"/>
  <c r="Z1411" i="34"/>
  <c r="Z1664" i="34"/>
  <c r="Z1603" i="34"/>
  <c r="Z1404" i="34"/>
  <c r="Z1444" i="34"/>
  <c r="Z1555" i="34"/>
  <c r="Z1574" i="34"/>
  <c r="Z1604" i="34"/>
  <c r="Z1409" i="34"/>
  <c r="Z1935" i="34"/>
  <c r="Z1571" i="34"/>
  <c r="Z1601" i="34"/>
  <c r="Z1402" i="34"/>
  <c r="Z1442" i="34"/>
  <c r="Z1659" i="34"/>
  <c r="Z1516" i="34"/>
  <c r="Z1572" i="34"/>
  <c r="Z1630" i="34"/>
  <c r="Z448" i="34"/>
  <c r="Z477" i="34"/>
  <c r="Z504" i="34"/>
  <c r="Z1407" i="34"/>
  <c r="Z1447" i="34"/>
  <c r="Z1660" i="34"/>
  <c r="Z1521" i="34"/>
  <c r="Z1577" i="34"/>
  <c r="Z1599" i="34"/>
  <c r="Z478" i="34"/>
  <c r="Z521" i="34"/>
  <c r="Z1400" i="34"/>
  <c r="Z1665" i="34"/>
  <c r="Z1570" i="34"/>
  <c r="Z1600" i="34"/>
  <c r="Z522" i="34"/>
  <c r="Z1405" i="34"/>
  <c r="Z506" i="34"/>
  <c r="Z1401" i="34"/>
  <c r="Z2636" i="34"/>
  <c r="Z1504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1457" i="34"/>
  <c r="Z1463" i="34"/>
  <c r="Z1534" i="34"/>
  <c r="Z1593" i="34"/>
  <c r="Z1595" i="34"/>
  <c r="Z1681" i="34"/>
  <c r="Z1683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18" i="34"/>
  <c r="Z1730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2228" i="34"/>
  <c r="Z2244" i="34"/>
  <c r="Z1934" i="34"/>
  <c r="Z1941" i="34"/>
  <c r="Z1961" i="34"/>
  <c r="Z2090" i="34"/>
  <c r="Z2106" i="34"/>
  <c r="Z1873" i="34"/>
  <c r="Z1900" i="34"/>
  <c r="Z1709" i="34"/>
  <c r="Z1796" i="34"/>
  <c r="Z1887" i="34"/>
  <c r="Z1908" i="34"/>
  <c r="Z2377" i="34"/>
  <c r="Z1976" i="34"/>
  <c r="Z2029" i="34"/>
  <c r="Z1710" i="34"/>
  <c r="Z1732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711" i="34"/>
  <c r="Z1806" i="34"/>
  <c r="Z1923" i="34"/>
  <c r="Z1766" i="34"/>
  <c r="Z1819" i="34"/>
  <c r="Z1725" i="34"/>
  <c r="Z1771" i="34"/>
  <c r="Z1831" i="34"/>
  <c r="Z431" i="34"/>
  <c r="Z437" i="34"/>
  <c r="Z439" i="34"/>
  <c r="Z1434" i="34"/>
  <c r="Z1436" i="34"/>
  <c r="Z1532" i="34"/>
  <c r="Z1618" i="34"/>
  <c r="Z1624" i="34"/>
  <c r="Z1645" i="34"/>
  <c r="Z1647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26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34" i="34"/>
  <c r="Z43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714" i="34"/>
  <c r="Z1804" i="34"/>
  <c r="Z1922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03" i="34"/>
  <c r="Z1762" i="34"/>
  <c r="Z1815" i="34"/>
  <c r="Z1721" i="34"/>
  <c r="Z1787" i="34"/>
  <c r="Z466" i="34"/>
  <c r="Z468" i="34"/>
  <c r="Z494" i="34"/>
  <c r="Z496" i="34"/>
  <c r="Z514" i="34"/>
  <c r="Z516" i="34"/>
  <c r="Z1459" i="34"/>
  <c r="Z1461" i="34"/>
  <c r="Z1536" i="34"/>
  <c r="Z1589" i="34"/>
  <c r="Z1591" i="34"/>
  <c r="Z1677" i="34"/>
  <c r="Z1679" i="34"/>
  <c r="Z1685" i="34"/>
  <c r="Z16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1698" i="34"/>
  <c r="Z2376" i="34"/>
  <c r="Z1712" i="34"/>
  <c r="Z1812" i="34"/>
  <c r="Z1759" i="34"/>
  <c r="Z1701" i="34"/>
  <c r="Z1736" i="34"/>
  <c r="Z1722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24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1697" i="34"/>
  <c r="Z2374" i="34"/>
  <c r="Z1734" i="34"/>
  <c r="Z1758" i="34"/>
  <c r="Z1916" i="34"/>
  <c r="Z1733" i="34"/>
  <c r="Z1744" i="34"/>
  <c r="Z1752" i="34"/>
  <c r="Z1783" i="34"/>
  <c r="Z1839" i="34"/>
  <c r="Z433" i="34"/>
  <c r="Z435" i="34"/>
  <c r="Z441" i="34"/>
  <c r="Z1430" i="34"/>
  <c r="Z1432" i="34"/>
  <c r="Z1438" i="34"/>
  <c r="Z1440" i="34"/>
  <c r="Z1530" i="34"/>
  <c r="Z1565" i="34"/>
  <c r="Z1620" i="34"/>
  <c r="Z1622" i="34"/>
  <c r="Z1643" i="34"/>
  <c r="Z164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06" i="34"/>
  <c r="Z1723" i="34"/>
  <c r="Z1777" i="34"/>
  <c r="Z1781" i="34"/>
  <c r="Z1837" i="34"/>
  <c r="Z429" i="34"/>
  <c r="Z432" i="34"/>
  <c r="Z438" i="34"/>
  <c r="Z440" i="34"/>
  <c r="Z1435" i="34"/>
  <c r="Z1437" i="34"/>
  <c r="Z1462" i="34"/>
  <c r="Z1592" i="34"/>
  <c r="Z1594" i="34"/>
  <c r="Z1619" i="34"/>
  <c r="Z1625" i="34"/>
  <c r="Z1680" i="34"/>
  <c r="Z1682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07" i="34"/>
  <c r="Z1720" i="34"/>
  <c r="Z1786" i="34"/>
  <c r="Z2764" i="34"/>
  <c r="Z2780" i="34"/>
  <c r="Z2351" i="34"/>
  <c r="Z2406" i="34"/>
  <c r="Z2759" i="34"/>
  <c r="Z2306" i="34"/>
  <c r="Z2217" i="34"/>
  <c r="Z2319" i="34"/>
  <c r="Z2141" i="34"/>
  <c r="Z1584" i="34"/>
  <c r="Z1610" i="34"/>
  <c r="Z1635" i="34"/>
  <c r="Z1666" i="34"/>
  <c r="Z1450" i="34"/>
  <c r="Z1564" i="34"/>
  <c r="Z460" i="34"/>
  <c r="Z1478" i="34"/>
  <c r="Z560" i="34"/>
  <c r="Z546" i="34"/>
  <c r="Z2769" i="34"/>
  <c r="Z1699" i="34"/>
  <c r="Z2403" i="34"/>
  <c r="Z2756" i="34"/>
  <c r="Z2367" i="34"/>
  <c r="Z2311" i="34"/>
  <c r="Z2210" i="34"/>
  <c r="Z1640" i="34"/>
  <c r="Z1523" i="34"/>
  <c r="Z489" i="34"/>
  <c r="Z512" i="34"/>
  <c r="Z1425" i="34"/>
  <c r="Z1608" i="34"/>
  <c r="Z1562" i="34"/>
  <c r="Z1547" i="34"/>
  <c r="Z1485" i="34"/>
  <c r="Z559" i="34"/>
  <c r="Z2774" i="34"/>
  <c r="Z2353" i="34"/>
  <c r="Z2749" i="34"/>
  <c r="Z2304" i="34"/>
  <c r="Z2215" i="34"/>
  <c r="Z1674" i="34"/>
  <c r="Z1456" i="34"/>
  <c r="Z1580" i="34"/>
  <c r="Z458" i="34"/>
  <c r="Z1557" i="34"/>
  <c r="Z1471" i="34"/>
  <c r="Z544" i="34"/>
  <c r="Z483" i="34"/>
  <c r="Z2775" i="34"/>
  <c r="Z2401" i="34"/>
  <c r="Z2762" i="34"/>
  <c r="Z2365" i="34"/>
  <c r="Z2309" i="34"/>
  <c r="Z2216" i="34"/>
  <c r="Z1675" i="34"/>
  <c r="Z2140" i="34"/>
  <c r="Z1638" i="34"/>
  <c r="Z531" i="34"/>
  <c r="Z459" i="34"/>
  <c r="Z1479" i="34"/>
  <c r="Z1470" i="34"/>
  <c r="Z561" i="34"/>
  <c r="Z547" i="34"/>
  <c r="Z482" i="34"/>
  <c r="Z2776" i="34"/>
  <c r="Z1700" i="34"/>
  <c r="Z2755" i="34"/>
  <c r="Z2302" i="34"/>
  <c r="Z2213" i="34"/>
  <c r="Z2315" i="34"/>
  <c r="Z2203" i="34"/>
  <c r="Z1526" i="34"/>
  <c r="Z492" i="34"/>
  <c r="Z511" i="34"/>
  <c r="Z525" i="34"/>
  <c r="Z1428" i="34"/>
  <c r="Z1609" i="34"/>
  <c r="Z1544" i="34"/>
  <c r="Z1507" i="34"/>
  <c r="Z1482" i="34"/>
  <c r="Z1469" i="34"/>
  <c r="Z550" i="34"/>
  <c r="Z507" i="34"/>
  <c r="Z2765" i="34"/>
  <c r="Z2781" i="34"/>
  <c r="Z2352" i="34"/>
  <c r="Z2752" i="34"/>
  <c r="Z2363" i="34"/>
  <c r="Z2307" i="34"/>
  <c r="Z1945" i="34"/>
  <c r="Z2206" i="34"/>
  <c r="Z2222" i="34"/>
  <c r="Z1673" i="34"/>
  <c r="Z2146" i="34"/>
  <c r="Z1615" i="34"/>
  <c r="Z1636" i="34"/>
  <c r="Z1455" i="34"/>
  <c r="Z485" i="34"/>
  <c r="Z508" i="34"/>
  <c r="Z1421" i="34"/>
  <c r="Z573" i="34"/>
  <c r="Z2770" i="34"/>
  <c r="Z2349" i="34"/>
  <c r="Z2761" i="34"/>
  <c r="Z2300" i="34"/>
  <c r="Z2211" i="34"/>
  <c r="Z1670" i="34"/>
  <c r="Z1586" i="34"/>
  <c r="Z1452" i="34"/>
  <c r="Z490" i="34"/>
  <c r="Z523" i="34"/>
  <c r="Z1426" i="34"/>
  <c r="Z1561" i="34"/>
  <c r="Z1542" i="34"/>
  <c r="Z1505" i="34"/>
  <c r="Z1480" i="34"/>
  <c r="Z1475" i="34"/>
  <c r="Z548" i="34"/>
  <c r="Z454" i="34"/>
  <c r="Z2771" i="34"/>
  <c r="Z2350" i="34"/>
  <c r="Z2758" i="34"/>
  <c r="Z2305" i="34"/>
  <c r="Z2212" i="34"/>
  <c r="Z1936" i="34"/>
  <c r="Z1671" i="34"/>
  <c r="Z1587" i="34"/>
  <c r="Z1453" i="34"/>
  <c r="Z1494" i="34"/>
  <c r="Z1529" i="34"/>
  <c r="Z491" i="34"/>
  <c r="Z1427" i="34"/>
  <c r="Z1560" i="34"/>
  <c r="Z1545" i="34"/>
  <c r="Z1483" i="34"/>
  <c r="Z1474" i="34"/>
  <c r="Z551" i="34"/>
  <c r="Z538" i="34"/>
  <c r="Z2772" i="34"/>
  <c r="Z2751" i="34"/>
  <c r="Z2321" i="34"/>
  <c r="Z2298" i="34"/>
  <c r="Z2314" i="34"/>
  <c r="Z2209" i="34"/>
  <c r="Z1676" i="34"/>
  <c r="Z1522" i="34"/>
  <c r="Z488" i="34"/>
  <c r="Z1424" i="34"/>
  <c r="Z1559" i="34"/>
  <c r="Z1548" i="34"/>
  <c r="Z1511" i="34"/>
  <c r="Z1486" i="34"/>
  <c r="Z1473" i="34"/>
  <c r="Z574" i="34"/>
  <c r="Z452" i="34"/>
  <c r="Z2777" i="34"/>
  <c r="Z2348" i="34"/>
  <c r="Z2748" i="34"/>
  <c r="Z2303" i="34"/>
  <c r="Z2218" i="34"/>
  <c r="Z2320" i="34"/>
  <c r="Z2142" i="34"/>
  <c r="Z1585" i="34"/>
  <c r="Z1611" i="34"/>
  <c r="Z1667" i="34"/>
  <c r="Z1451" i="34"/>
  <c r="Z461" i="34"/>
  <c r="Z1506" i="34"/>
  <c r="Z1477" i="34"/>
  <c r="Z1468" i="34"/>
  <c r="Z545" i="34"/>
  <c r="Z2766" i="34"/>
  <c r="Z2782" i="34"/>
  <c r="Z1931" i="34"/>
  <c r="Z2757" i="34"/>
  <c r="Z2296" i="34"/>
  <c r="Z2312" i="34"/>
  <c r="Z2207" i="34"/>
  <c r="Z2223" i="34"/>
  <c r="Z2317" i="34"/>
  <c r="Z1418" i="34"/>
  <c r="Z2147" i="34"/>
  <c r="Z1582" i="34"/>
  <c r="Z1616" i="34"/>
  <c r="Z1641" i="34"/>
  <c r="Z1528" i="34"/>
  <c r="Z486" i="34"/>
  <c r="Z1422" i="34"/>
  <c r="Z1546" i="34"/>
  <c r="Z1509" i="34"/>
  <c r="Z1484" i="34"/>
  <c r="Z558" i="34"/>
  <c r="Z552" i="34"/>
  <c r="Z2767" i="34"/>
  <c r="Z2783" i="34"/>
  <c r="Z1715" i="34"/>
  <c r="Z2754" i="34"/>
  <c r="Z2301" i="34"/>
  <c r="Z2208" i="34"/>
  <c r="Z2318" i="34"/>
  <c r="Z2148" i="34"/>
  <c r="Z1583" i="34"/>
  <c r="Z1617" i="34"/>
  <c r="Z487" i="34"/>
  <c r="Z510" i="34"/>
  <c r="Z524" i="34"/>
  <c r="Z1423" i="34"/>
  <c r="Z1549" i="34"/>
  <c r="Z1508" i="34"/>
  <c r="Z1487" i="34"/>
  <c r="Z453" i="34"/>
  <c r="Z2768" i="34"/>
  <c r="Z2784" i="34"/>
  <c r="Z2402" i="34"/>
  <c r="Z2366" i="34"/>
  <c r="Z2310" i="34"/>
  <c r="Z2205" i="34"/>
  <c r="Z2221" i="34"/>
  <c r="Z1672" i="34"/>
  <c r="Z2145" i="34"/>
  <c r="Z1614" i="34"/>
  <c r="Z1639" i="34"/>
  <c r="Z1454" i="34"/>
  <c r="Z566" i="34"/>
  <c r="Z464" i="34"/>
  <c r="Z1420" i="34"/>
  <c r="Z1563" i="34"/>
  <c r="Z556" i="34"/>
  <c r="Z456" i="34"/>
  <c r="Z2773" i="34"/>
  <c r="Z2760" i="34"/>
  <c r="Z2299" i="34"/>
  <c r="Z2214" i="34"/>
  <c r="Z2316" i="34"/>
  <c r="Z1581" i="34"/>
  <c r="Z1527" i="34"/>
  <c r="Z1579" i="34"/>
  <c r="Z457" i="34"/>
  <c r="Z1429" i="34"/>
  <c r="Z1558" i="34"/>
  <c r="Z1543" i="34"/>
  <c r="Z1510" i="34"/>
  <c r="Z1481" i="34"/>
  <c r="Z1472" i="34"/>
  <c r="Z555" i="34"/>
  <c r="Z549" i="34"/>
  <c r="Z484" i="34"/>
  <c r="Z455" i="34"/>
  <c r="Z2778" i="34"/>
  <c r="Z2404" i="34"/>
  <c r="Z2753" i="34"/>
  <c r="Z2364" i="34"/>
  <c r="Z2308" i="34"/>
  <c r="Z2347" i="34"/>
  <c r="Z2219" i="34"/>
  <c r="Z2143" i="34"/>
  <c r="Z1612" i="34"/>
  <c r="Z1637" i="34"/>
  <c r="Z1668" i="34"/>
  <c r="Z1524" i="34"/>
  <c r="Z462" i="34"/>
  <c r="Z509" i="34"/>
  <c r="Z1607" i="34"/>
  <c r="Z1467" i="34"/>
  <c r="Z562" i="34"/>
  <c r="Z2763" i="34"/>
  <c r="Z2779" i="34"/>
  <c r="Z2405" i="34"/>
  <c r="Z2750" i="34"/>
  <c r="Z2297" i="34"/>
  <c r="Z2313" i="34"/>
  <c r="Z2204" i="34"/>
  <c r="Z2220" i="34"/>
  <c r="Z2144" i="34"/>
  <c r="Z1613" i="34"/>
  <c r="Z1642" i="34"/>
  <c r="Z1669" i="34"/>
  <c r="Z1525" i="34"/>
  <c r="Z463" i="34"/>
  <c r="Z1419" i="34"/>
  <c r="Z1606" i="34"/>
  <c r="Z1512" i="34"/>
  <c r="Z557" i="34"/>
  <c r="Z1464" i="34"/>
  <c r="Z541" i="34"/>
  <c r="Z554" i="34"/>
  <c r="Z533" i="34"/>
  <c r="Z1692" i="34"/>
  <c r="Z568" i="34"/>
  <c r="Z1693" i="34"/>
  <c r="Z539" i="34"/>
  <c r="Z1466" i="34"/>
  <c r="Z1498" i="34"/>
  <c r="Z1541" i="34"/>
  <c r="Z1539" i="34"/>
  <c r="Z1689" i="34"/>
  <c r="Z1691" i="34"/>
  <c r="Z572" i="34"/>
  <c r="Z1695" i="34"/>
  <c r="Z563" i="34"/>
  <c r="Z1496" i="34"/>
  <c r="Z1501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1465" i="34"/>
  <c r="Z543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569" i="34"/>
  <c r="Z1551" i="34"/>
  <c r="Z1688" i="34"/>
  <c r="Z553" i="34"/>
  <c r="Z1651" i="34"/>
  <c r="Z1491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445" i="34" l="1"/>
  <c r="Q445" i="34"/>
  <c r="P575" i="34"/>
  <c r="Q430" i="34"/>
  <c r="P430" i="34"/>
  <c r="Q575" i="34"/>
  <c r="P445" i="34"/>
  <c r="O575" i="34"/>
  <c r="O430" i="34"/>
  <c r="O797" i="34"/>
  <c r="Q797" i="34"/>
  <c r="P797" i="34"/>
  <c r="Q18" i="34"/>
  <c r="O18" i="34"/>
  <c r="P18" i="34"/>
  <c r="O1237" i="34"/>
  <c r="P1237" i="34"/>
  <c r="Q1237" i="34"/>
  <c r="Q844" i="34"/>
  <c r="Q1288" i="34"/>
  <c r="P1323" i="34"/>
  <c r="O1327" i="34"/>
  <c r="P1331" i="34"/>
  <c r="O1367" i="34"/>
  <c r="P1371" i="34"/>
  <c r="Q1289" i="34"/>
  <c r="Q1328" i="34"/>
  <c r="Q1368" i="34"/>
  <c r="O1290" i="34"/>
  <c r="P1294" i="34"/>
  <c r="Q1329" i="34"/>
  <c r="Q1369" i="34"/>
  <c r="P1287" i="34"/>
  <c r="O1291" i="34"/>
  <c r="P1295" i="34"/>
  <c r="P1326" i="34"/>
  <c r="O1330" i="34"/>
  <c r="P1366" i="34"/>
  <c r="O1370" i="34"/>
  <c r="O844" i="34"/>
  <c r="P1292" i="34"/>
  <c r="O1292" i="34"/>
  <c r="Q1327" i="34"/>
  <c r="Q1367" i="34"/>
  <c r="O1289" i="34"/>
  <c r="P1293" i="34"/>
  <c r="P1324" i="34"/>
  <c r="O1324" i="34"/>
  <c r="P1364" i="34"/>
  <c r="O1364" i="34"/>
  <c r="P1372" i="34"/>
  <c r="O1372" i="34"/>
  <c r="Q1294" i="34"/>
  <c r="P1325" i="34"/>
  <c r="O1329" i="34"/>
  <c r="P1365" i="34"/>
  <c r="O1369" i="34"/>
  <c r="Q1291" i="34"/>
  <c r="Q1326" i="34"/>
  <c r="Q1366" i="34"/>
  <c r="Q1292" i="34"/>
  <c r="O1323" i="34"/>
  <c r="P1327" i="34"/>
  <c r="O1331" i="34"/>
  <c r="P1367" i="34"/>
  <c r="O1371" i="34"/>
  <c r="Q1293" i="34"/>
  <c r="Q1324" i="34"/>
  <c r="Q1364" i="34"/>
  <c r="Q1372" i="34"/>
  <c r="P1290" i="34"/>
  <c r="O1294" i="34"/>
  <c r="Q1325" i="34"/>
  <c r="Q1365" i="34"/>
  <c r="O1287" i="34"/>
  <c r="P1291" i="34"/>
  <c r="O1295" i="34"/>
  <c r="O1326" i="34"/>
  <c r="P1330" i="34"/>
  <c r="O1366" i="34"/>
  <c r="P1370" i="34"/>
  <c r="P844" i="34"/>
  <c r="P1288" i="34"/>
  <c r="O1288" i="34"/>
  <c r="Q1323" i="34"/>
  <c r="Q1331" i="34"/>
  <c r="Q1371" i="34"/>
  <c r="P1289" i="34"/>
  <c r="O1293" i="34"/>
  <c r="P1328" i="34"/>
  <c r="O1328" i="34"/>
  <c r="P1368" i="34"/>
  <c r="O1368" i="34"/>
  <c r="Q1290" i="34"/>
  <c r="O1325" i="34"/>
  <c r="P1329" i="34"/>
  <c r="O1365" i="34"/>
  <c r="P1369" i="34"/>
  <c r="Q1287" i="34"/>
  <c r="Q1295" i="34"/>
  <c r="Q1330" i="34"/>
  <c r="Q1370" i="34"/>
  <c r="Q1070" i="34"/>
  <c r="P1070" i="34"/>
  <c r="O756" i="34"/>
  <c r="O680" i="34"/>
  <c r="O1071" i="34"/>
  <c r="O750" i="34"/>
  <c r="P757" i="34"/>
  <c r="Q695" i="34"/>
  <c r="P695" i="34"/>
  <c r="O1076" i="34"/>
  <c r="O1054" i="34"/>
  <c r="P1054" i="34"/>
  <c r="Q1058" i="34"/>
  <c r="O758" i="34"/>
  <c r="O685" i="34"/>
  <c r="Q719" i="34"/>
  <c r="P719" i="34"/>
  <c r="O692" i="34"/>
  <c r="P672" i="34"/>
  <c r="Q662" i="34"/>
  <c r="P662" i="34"/>
  <c r="P659" i="34"/>
  <c r="Q739" i="34"/>
  <c r="O747" i="34"/>
  <c r="Q609" i="34"/>
  <c r="O609" i="34"/>
  <c r="O621" i="34"/>
  <c r="Q625" i="34"/>
  <c r="P625" i="34"/>
  <c r="P629" i="34"/>
  <c r="Q633" i="34"/>
  <c r="Q1073" i="34"/>
  <c r="Q1055" i="34"/>
  <c r="O1063" i="34"/>
  <c r="O755" i="34"/>
  <c r="P684" i="34"/>
  <c r="Q718" i="34"/>
  <c r="P718" i="34"/>
  <c r="O666" i="34"/>
  <c r="Q663" i="34"/>
  <c r="P663" i="34"/>
  <c r="P660" i="34"/>
  <c r="Q740" i="34"/>
  <c r="O748" i="34"/>
  <c r="Q610" i="34"/>
  <c r="P610" i="34"/>
  <c r="O622" i="34"/>
  <c r="Q626" i="34"/>
  <c r="P626" i="34"/>
  <c r="P630" i="34"/>
  <c r="O1056" i="34"/>
  <c r="P1056" i="34"/>
  <c r="P756" i="34"/>
  <c r="O690" i="34"/>
  <c r="Q1071" i="34"/>
  <c r="P1071" i="34"/>
  <c r="O1057" i="34"/>
  <c r="P750" i="34"/>
  <c r="Q757" i="34"/>
  <c r="O1072" i="34"/>
  <c r="Q1076" i="34"/>
  <c r="P1076" i="34"/>
  <c r="Q1054" i="34"/>
  <c r="O1062" i="34"/>
  <c r="O751" i="34"/>
  <c r="P758" i="34"/>
  <c r="Q685" i="34"/>
  <c r="P685" i="34"/>
  <c r="O689" i="34"/>
  <c r="Q672" i="34"/>
  <c r="O743" i="34"/>
  <c r="P747" i="34"/>
  <c r="Q605" i="34"/>
  <c r="O605" i="34"/>
  <c r="P609" i="34"/>
  <c r="O617" i="34"/>
  <c r="Q621" i="34"/>
  <c r="P621" i="34"/>
  <c r="Q629" i="34"/>
  <c r="O637" i="34"/>
  <c r="O1059" i="34"/>
  <c r="Q1063" i="34"/>
  <c r="P1063" i="34"/>
  <c r="P755" i="34"/>
  <c r="O683" i="34"/>
  <c r="Q684" i="34"/>
  <c r="O699" i="34"/>
  <c r="Q666" i="34"/>
  <c r="P666" i="34"/>
  <c r="O744" i="34"/>
  <c r="P748" i="34"/>
  <c r="Q606" i="34"/>
  <c r="O606" i="34"/>
  <c r="O618" i="34"/>
  <c r="Q622" i="34"/>
  <c r="P622" i="34"/>
  <c r="Q630" i="34"/>
  <c r="O638" i="34"/>
  <c r="Q1056" i="34"/>
  <c r="Q756" i="34"/>
  <c r="P680" i="34"/>
  <c r="Q690" i="34"/>
  <c r="P690" i="34"/>
  <c r="O1053" i="34"/>
  <c r="Q1057" i="34"/>
  <c r="P1057" i="34"/>
  <c r="Q750" i="34"/>
  <c r="O1068" i="34"/>
  <c r="Q1072" i="34"/>
  <c r="P1072" i="34"/>
  <c r="Q1062" i="34"/>
  <c r="P1062" i="34"/>
  <c r="P751" i="34"/>
  <c r="Q758" i="34"/>
  <c r="P692" i="34"/>
  <c r="Q689" i="34"/>
  <c r="P689" i="34"/>
  <c r="O672" i="34"/>
  <c r="O739" i="34"/>
  <c r="P743" i="34"/>
  <c r="Q747" i="34"/>
  <c r="O837" i="34"/>
  <c r="O601" i="34"/>
  <c r="P605" i="34"/>
  <c r="O613" i="34"/>
  <c r="Q617" i="34"/>
  <c r="P617" i="34"/>
  <c r="O633" i="34"/>
  <c r="P637" i="34"/>
  <c r="O1073" i="34"/>
  <c r="Q1059" i="34"/>
  <c r="P1059" i="34"/>
  <c r="Q755" i="34"/>
  <c r="O847" i="34"/>
  <c r="Q683" i="34"/>
  <c r="P683" i="34"/>
  <c r="O684" i="34"/>
  <c r="O693" i="34"/>
  <c r="Q699" i="34"/>
  <c r="P699" i="34"/>
  <c r="O740" i="34"/>
  <c r="P744" i="34"/>
  <c r="Q748" i="34"/>
  <c r="O862" i="34"/>
  <c r="O1070" i="34"/>
  <c r="Q680" i="34"/>
  <c r="Q1053" i="34"/>
  <c r="P1053" i="34"/>
  <c r="O757" i="34"/>
  <c r="O695" i="34"/>
  <c r="Q1068" i="34"/>
  <c r="P1068" i="34"/>
  <c r="O1058" i="34"/>
  <c r="P1058" i="34"/>
  <c r="Q751" i="34"/>
  <c r="O719" i="34"/>
  <c r="Q692" i="34"/>
  <c r="O662" i="34"/>
  <c r="Q659" i="34"/>
  <c r="O659" i="34"/>
  <c r="P739" i="34"/>
  <c r="Q743" i="34"/>
  <c r="Q837" i="34"/>
  <c r="P837" i="34"/>
  <c r="Q601" i="34"/>
  <c r="P601" i="34"/>
  <c r="Q613" i="34"/>
  <c r="P613" i="34"/>
  <c r="O625" i="34"/>
  <c r="O629" i="34"/>
  <c r="P633" i="34"/>
  <c r="Q637" i="34"/>
  <c r="P1073" i="34"/>
  <c r="O1055" i="34"/>
  <c r="P1055" i="34"/>
  <c r="Q847" i="34"/>
  <c r="P847" i="34"/>
  <c r="O718" i="34"/>
  <c r="Q693" i="34"/>
  <c r="P693" i="34"/>
  <c r="O663" i="34"/>
  <c r="Q660" i="34"/>
  <c r="O660" i="34"/>
  <c r="P740" i="34"/>
  <c r="Q744" i="34"/>
  <c r="Q862" i="34"/>
  <c r="P862" i="34"/>
  <c r="P602" i="34"/>
  <c r="O610" i="34"/>
  <c r="Q614" i="34"/>
  <c r="Q602" i="34"/>
  <c r="O602" i="34"/>
  <c r="P618" i="34"/>
  <c r="O626" i="34"/>
  <c r="O630" i="34"/>
  <c r="P638" i="34"/>
  <c r="O1065" i="34"/>
  <c r="Q1064" i="34"/>
  <c r="P1064" i="34"/>
  <c r="O710" i="34"/>
  <c r="Q688" i="34"/>
  <c r="O728" i="34"/>
  <c r="O741" i="34"/>
  <c r="P745" i="34"/>
  <c r="Q749" i="34"/>
  <c r="Q603" i="34"/>
  <c r="O603" i="34"/>
  <c r="P607" i="34"/>
  <c r="P615" i="34"/>
  <c r="Q619" i="34"/>
  <c r="O623" i="34"/>
  <c r="Q627" i="34"/>
  <c r="O635" i="34"/>
  <c r="P639" i="34"/>
  <c r="O1069" i="34"/>
  <c r="O1066" i="34"/>
  <c r="Q1074" i="34"/>
  <c r="P1074" i="34"/>
  <c r="O1060" i="34"/>
  <c r="Q817" i="34"/>
  <c r="P817" i="34"/>
  <c r="O721" i="34"/>
  <c r="Q1067" i="34"/>
  <c r="P1067" i="34"/>
  <c r="Q1061" i="34"/>
  <c r="O798" i="34"/>
  <c r="P686" i="34"/>
  <c r="O737" i="34"/>
  <c r="O746" i="34"/>
  <c r="O608" i="34"/>
  <c r="P624" i="34"/>
  <c r="Q620" i="34"/>
  <c r="O636" i="34"/>
  <c r="P1242" i="34"/>
  <c r="P606" i="34"/>
  <c r="O614" i="34"/>
  <c r="Q618" i="34"/>
  <c r="O634" i="34"/>
  <c r="Q638" i="34"/>
  <c r="P1065" i="34"/>
  <c r="Q710" i="34"/>
  <c r="P710" i="34"/>
  <c r="O688" i="34"/>
  <c r="Q661" i="34"/>
  <c r="O661" i="34"/>
  <c r="P741" i="34"/>
  <c r="Q745" i="34"/>
  <c r="O599" i="34"/>
  <c r="P603" i="34"/>
  <c r="P611" i="34"/>
  <c r="Q615" i="34"/>
  <c r="O619" i="34"/>
  <c r="O631" i="34"/>
  <c r="P635" i="34"/>
  <c r="Q639" i="34"/>
  <c r="P1069" i="34"/>
  <c r="Q1066" i="34"/>
  <c r="P1066" i="34"/>
  <c r="Q1060" i="34"/>
  <c r="P1060" i="34"/>
  <c r="Q721" i="34"/>
  <c r="P721" i="34"/>
  <c r="O702" i="34"/>
  <c r="Q670" i="34"/>
  <c r="P670" i="34"/>
  <c r="P737" i="34"/>
  <c r="O742" i="34"/>
  <c r="P746" i="34"/>
  <c r="Q604" i="34"/>
  <c r="O604" i="34"/>
  <c r="P608" i="34"/>
  <c r="O616" i="34"/>
  <c r="P614" i="34"/>
  <c r="P634" i="34"/>
  <c r="Q1065" i="34"/>
  <c r="P728" i="34"/>
  <c r="Q657" i="34"/>
  <c r="O657" i="34"/>
  <c r="P661" i="34"/>
  <c r="Q741" i="34"/>
  <c r="O749" i="34"/>
  <c r="Q599" i="34"/>
  <c r="P599" i="34"/>
  <c r="Q611" i="34"/>
  <c r="O615" i="34"/>
  <c r="P623" i="34"/>
  <c r="O627" i="34"/>
  <c r="P631" i="34"/>
  <c r="Q635" i="34"/>
  <c r="Q1069" i="34"/>
  <c r="O1075" i="34"/>
  <c r="O1061" i="34"/>
  <c r="O691" i="34"/>
  <c r="Q702" i="34"/>
  <c r="P702" i="34"/>
  <c r="Q737" i="34"/>
  <c r="O738" i="34"/>
  <c r="P742" i="34"/>
  <c r="Q746" i="34"/>
  <c r="O845" i="34"/>
  <c r="O600" i="34"/>
  <c r="P604" i="34"/>
  <c r="O612" i="34"/>
  <c r="Q616" i="34"/>
  <c r="P616" i="34"/>
  <c r="O632" i="34"/>
  <c r="P636" i="34"/>
  <c r="P1241" i="34"/>
  <c r="Q1242" i="34"/>
  <c r="Q634" i="34"/>
  <c r="O1064" i="34"/>
  <c r="P688" i="34"/>
  <c r="Q728" i="34"/>
  <c r="P657" i="34"/>
  <c r="O745" i="34"/>
  <c r="P749" i="34"/>
  <c r="Q607" i="34"/>
  <c r="O607" i="34"/>
  <c r="O611" i="34"/>
  <c r="P619" i="34"/>
  <c r="Q623" i="34"/>
  <c r="P627" i="34"/>
  <c r="Q631" i="34"/>
  <c r="O639" i="34"/>
  <c r="O1074" i="34"/>
  <c r="O817" i="34"/>
  <c r="O1067" i="34"/>
  <c r="Q1075" i="34"/>
  <c r="P1075" i="34"/>
  <c r="P1061" i="34"/>
  <c r="Q798" i="34"/>
  <c r="P798" i="34"/>
  <c r="O686" i="34"/>
  <c r="Q691" i="34"/>
  <c r="P691" i="34"/>
  <c r="Q658" i="34"/>
  <c r="O658" i="34"/>
  <c r="P738" i="34"/>
  <c r="Q742" i="34"/>
  <c r="Q845" i="34"/>
  <c r="P845" i="34"/>
  <c r="Q600" i="34"/>
  <c r="P600" i="34"/>
  <c r="Q612" i="34"/>
  <c r="P612" i="34"/>
  <c r="O624" i="34"/>
  <c r="O628" i="34"/>
  <c r="P632" i="34"/>
  <c r="Q636" i="34"/>
  <c r="Q1241" i="34"/>
  <c r="O1242" i="34"/>
  <c r="Q686" i="34"/>
  <c r="O670" i="34"/>
  <c r="P658" i="34"/>
  <c r="Q738" i="34"/>
  <c r="Q608" i="34"/>
  <c r="O620" i="34"/>
  <c r="Q624" i="34"/>
  <c r="P628" i="34"/>
  <c r="Q632" i="34"/>
  <c r="O1241" i="34"/>
  <c r="P620" i="34"/>
  <c r="Q628" i="34"/>
  <c r="P1320" i="34"/>
  <c r="O1320" i="34"/>
  <c r="P1352" i="34"/>
  <c r="O1352" i="34"/>
  <c r="Q1395" i="34"/>
  <c r="P1395" i="34"/>
  <c r="P1321" i="34"/>
  <c r="O1349" i="34"/>
  <c r="P1353" i="34"/>
  <c r="P1392" i="34"/>
  <c r="O1392" i="34"/>
  <c r="Q1346" i="34"/>
  <c r="O1389" i="34"/>
  <c r="P1393" i="34"/>
  <c r="Q1347" i="34"/>
  <c r="Q1390" i="34"/>
  <c r="Q1391" i="34"/>
  <c r="O1321" i="34"/>
  <c r="P1349" i="34"/>
  <c r="O1353" i="34"/>
  <c r="P1396" i="34"/>
  <c r="O1396" i="34"/>
  <c r="Q1350" i="34"/>
  <c r="P1389" i="34"/>
  <c r="O1393" i="34"/>
  <c r="Q1351" i="34"/>
  <c r="Q1394" i="34"/>
  <c r="Q1320" i="34"/>
  <c r="Q1352" i="34"/>
  <c r="O1391" i="34"/>
  <c r="O1395" i="34"/>
  <c r="Q1321" i="34"/>
  <c r="Q1353" i="34"/>
  <c r="Q1392" i="34"/>
  <c r="O1346" i="34"/>
  <c r="P1350" i="34"/>
  <c r="Q1393" i="34"/>
  <c r="P1347" i="34"/>
  <c r="O1351" i="34"/>
  <c r="O1390" i="34"/>
  <c r="P1394" i="34"/>
  <c r="P1348" i="34"/>
  <c r="Q1348" i="34"/>
  <c r="P1391" i="34"/>
  <c r="Q1349" i="34"/>
  <c r="Q1396" i="34"/>
  <c r="P1346" i="34"/>
  <c r="O1350" i="34"/>
  <c r="Q1389" i="34"/>
  <c r="O1347" i="34"/>
  <c r="P1351" i="34"/>
  <c r="P1390" i="34"/>
  <c r="O1394" i="34"/>
  <c r="O1348" i="34"/>
  <c r="O640" i="34"/>
  <c r="Q644" i="34"/>
  <c r="P644" i="34"/>
  <c r="Q656" i="34"/>
  <c r="O656" i="34"/>
  <c r="P736" i="34"/>
  <c r="P700" i="34"/>
  <c r="O753" i="34"/>
  <c r="O799" i="34"/>
  <c r="P824" i="34"/>
  <c r="Q864" i="34"/>
  <c r="O808" i="34"/>
  <c r="Q770" i="34"/>
  <c r="Q861" i="34"/>
  <c r="P861" i="34"/>
  <c r="P762" i="34"/>
  <c r="O645" i="34"/>
  <c r="P649" i="34"/>
  <c r="P664" i="34"/>
  <c r="Q704" i="34"/>
  <c r="Q859" i="34"/>
  <c r="P859" i="34"/>
  <c r="O773" i="34"/>
  <c r="Q766" i="34"/>
  <c r="O858" i="34"/>
  <c r="O781" i="34"/>
  <c r="Q650" i="34"/>
  <c r="O650" i="34"/>
  <c r="P654" i="34"/>
  <c r="O713" i="34"/>
  <c r="Q731" i="34"/>
  <c r="P731" i="34"/>
  <c r="P759" i="34"/>
  <c r="Q760" i="34"/>
  <c r="O821" i="34"/>
  <c r="Q819" i="34"/>
  <c r="P819" i="34"/>
  <c r="O868" i="34"/>
  <c r="Q805" i="34"/>
  <c r="P805" i="34"/>
  <c r="Q1078" i="34"/>
  <c r="P1078" i="34"/>
  <c r="Q643" i="34"/>
  <c r="P643" i="34"/>
  <c r="Q655" i="34"/>
  <c r="O655" i="34"/>
  <c r="O681" i="34"/>
  <c r="O752" i="34"/>
  <c r="P761" i="34"/>
  <c r="O846" i="34"/>
  <c r="O763" i="34"/>
  <c r="Q785" i="34"/>
  <c r="P785" i="34"/>
  <c r="O831" i="34"/>
  <c r="Q850" i="34"/>
  <c r="P850" i="34"/>
  <c r="P779" i="34"/>
  <c r="O1247" i="34"/>
  <c r="O1314" i="34"/>
  <c r="P1318" i="34"/>
  <c r="Q1340" i="34"/>
  <c r="P1383" i="34"/>
  <c r="O1387" i="34"/>
  <c r="O1306" i="34"/>
  <c r="P1310" i="34"/>
  <c r="O1338" i="34"/>
  <c r="O1379" i="34"/>
  <c r="P1375" i="34"/>
  <c r="P1362" i="34"/>
  <c r="O1358" i="34"/>
  <c r="Q1332" i="34"/>
  <c r="P1302" i="34"/>
  <c r="O1298" i="34"/>
  <c r="Q1281" i="34"/>
  <c r="P1266" i="34"/>
  <c r="O1262" i="34"/>
  <c r="P1258" i="34"/>
  <c r="O1254" i="34"/>
  <c r="Q1124" i="34"/>
  <c r="Q1132" i="34"/>
  <c r="Q1140" i="34"/>
  <c r="Q1148" i="34"/>
  <c r="P1315" i="34"/>
  <c r="O1319" i="34"/>
  <c r="Q1345" i="34"/>
  <c r="P640" i="34"/>
  <c r="Q652" i="34"/>
  <c r="O652" i="34"/>
  <c r="P656" i="34"/>
  <c r="Q736" i="34"/>
  <c r="P708" i="34"/>
  <c r="Q700" i="34"/>
  <c r="P753" i="34"/>
  <c r="O855" i="34"/>
  <c r="Q824" i="34"/>
  <c r="O864" i="34"/>
  <c r="O765" i="34"/>
  <c r="Q762" i="34"/>
  <c r="O870" i="34"/>
  <c r="O641" i="34"/>
  <c r="Q645" i="34"/>
  <c r="P645" i="34"/>
  <c r="Q664" i="34"/>
  <c r="O704" i="34"/>
  <c r="O725" i="34"/>
  <c r="O754" i="34"/>
  <c r="O806" i="34"/>
  <c r="O767" i="34"/>
  <c r="P773" i="34"/>
  <c r="Q858" i="34"/>
  <c r="P858" i="34"/>
  <c r="P781" i="34"/>
  <c r="O1077" i="34"/>
  <c r="O646" i="34"/>
  <c r="P650" i="34"/>
  <c r="O665" i="34"/>
  <c r="Q713" i="34"/>
  <c r="P713" i="34"/>
  <c r="Q759" i="34"/>
  <c r="Q821" i="34"/>
  <c r="P821" i="34"/>
  <c r="O839" i="34"/>
  <c r="O775" i="34"/>
  <c r="O830" i="34"/>
  <c r="O772" i="34"/>
  <c r="Q651" i="34"/>
  <c r="O651" i="34"/>
  <c r="P655" i="34"/>
  <c r="O714" i="34"/>
  <c r="Q681" i="34"/>
  <c r="P681" i="34"/>
  <c r="P752" i="34"/>
  <c r="Q761" i="34"/>
  <c r="P840" i="34"/>
  <c r="Q846" i="34"/>
  <c r="P846" i="34"/>
  <c r="P763" i="34"/>
  <c r="Q831" i="34"/>
  <c r="P831" i="34"/>
  <c r="Q779" i="34"/>
  <c r="O843" i="34"/>
  <c r="Q1247" i="34"/>
  <c r="Q1318" i="34"/>
  <c r="P1344" i="34"/>
  <c r="O1344" i="34"/>
  <c r="Q1387" i="34"/>
  <c r="Q1310" i="34"/>
  <c r="Q1379" i="34"/>
  <c r="Q1362" i="34"/>
  <c r="Q640" i="34"/>
  <c r="O648" i="34"/>
  <c r="P652" i="34"/>
  <c r="Q708" i="34"/>
  <c r="O700" i="34"/>
  <c r="Q753" i="34"/>
  <c r="Q855" i="34"/>
  <c r="O824" i="34"/>
  <c r="P808" i="34"/>
  <c r="O770" i="34"/>
  <c r="P765" i="34"/>
  <c r="Q870" i="34"/>
  <c r="P870" i="34"/>
  <c r="P641" i="34"/>
  <c r="Q653" i="34"/>
  <c r="O653" i="34"/>
  <c r="O664" i="34"/>
  <c r="O709" i="34"/>
  <c r="Q725" i="34"/>
  <c r="P725" i="34"/>
  <c r="P754" i="34"/>
  <c r="O833" i="34"/>
  <c r="Q806" i="34"/>
  <c r="P806" i="34"/>
  <c r="P767" i="34"/>
  <c r="Q773" i="34"/>
  <c r="O803" i="34"/>
  <c r="O766" i="34"/>
  <c r="Q781" i="34"/>
  <c r="P1077" i="34"/>
  <c r="O642" i="34"/>
  <c r="Q646" i="34"/>
  <c r="P646" i="34"/>
  <c r="Q665" i="34"/>
  <c r="P665" i="34"/>
  <c r="O760" i="34"/>
  <c r="P868" i="34"/>
  <c r="Q839" i="34"/>
  <c r="P775" i="34"/>
  <c r="O829" i="34"/>
  <c r="Q830" i="34"/>
  <c r="P830" i="34"/>
  <c r="P772" i="34"/>
  <c r="O647" i="34"/>
  <c r="P651" i="34"/>
  <c r="O667" i="34"/>
  <c r="Q714" i="34"/>
  <c r="P714" i="34"/>
  <c r="Q752" i="34"/>
  <c r="Q840" i="34"/>
  <c r="Q763" i="34"/>
  <c r="O644" i="34"/>
  <c r="Q648" i="34"/>
  <c r="P648" i="34"/>
  <c r="O736" i="34"/>
  <c r="O708" i="34"/>
  <c r="Q799" i="34"/>
  <c r="P799" i="34"/>
  <c r="P855" i="34"/>
  <c r="P864" i="34"/>
  <c r="Q808" i="34"/>
  <c r="P770" i="34"/>
  <c r="Q765" i="34"/>
  <c r="O861" i="34"/>
  <c r="O762" i="34"/>
  <c r="Q641" i="34"/>
  <c r="Q649" i="34"/>
  <c r="O649" i="34"/>
  <c r="P653" i="34"/>
  <c r="P704" i="34"/>
  <c r="Q709" i="34"/>
  <c r="P709" i="34"/>
  <c r="Q754" i="34"/>
  <c r="O859" i="34"/>
  <c r="Q833" i="34"/>
  <c r="P833" i="34"/>
  <c r="Q767" i="34"/>
  <c r="Q803" i="34"/>
  <c r="P803" i="34"/>
  <c r="P766" i="34"/>
  <c r="Q1077" i="34"/>
  <c r="Q642" i="34"/>
  <c r="P642" i="34"/>
  <c r="Q654" i="34"/>
  <c r="O654" i="34"/>
  <c r="O731" i="34"/>
  <c r="O759" i="34"/>
  <c r="P760" i="34"/>
  <c r="O819" i="34"/>
  <c r="Q868" i="34"/>
  <c r="P839" i="34"/>
  <c r="Q775" i="34"/>
  <c r="O805" i="34"/>
  <c r="Q829" i="34"/>
  <c r="P829" i="34"/>
  <c r="Q772" i="34"/>
  <c r="O1078" i="34"/>
  <c r="O643" i="34"/>
  <c r="Q647" i="34"/>
  <c r="P647" i="34"/>
  <c r="Q667" i="34"/>
  <c r="P667" i="34"/>
  <c r="O761" i="34"/>
  <c r="O840" i="34"/>
  <c r="O785" i="34"/>
  <c r="O790" i="34"/>
  <c r="O850" i="34"/>
  <c r="O779" i="34"/>
  <c r="Q1314" i="34"/>
  <c r="P1340" i="34"/>
  <c r="O1340" i="34"/>
  <c r="Q1383" i="34"/>
  <c r="Q1306" i="34"/>
  <c r="Q1338" i="34"/>
  <c r="Q1375" i="34"/>
  <c r="Q1358" i="34"/>
  <c r="P1332" i="34"/>
  <c r="O1332" i="34"/>
  <c r="Q1298" i="34"/>
  <c r="P1281" i="34"/>
  <c r="O1277" i="34"/>
  <c r="Q1262" i="34"/>
  <c r="Q1254" i="34"/>
  <c r="Q1120" i="34"/>
  <c r="P1124" i="34"/>
  <c r="O1124" i="34"/>
  <c r="P1132" i="34"/>
  <c r="O1132" i="34"/>
  <c r="P1140" i="34"/>
  <c r="Q790" i="34"/>
  <c r="P790" i="34"/>
  <c r="O1310" i="34"/>
  <c r="O1362" i="34"/>
  <c r="Q1336" i="34"/>
  <c r="O1258" i="34"/>
  <c r="O1120" i="34"/>
  <c r="P1128" i="34"/>
  <c r="O1128" i="34"/>
  <c r="Q1144" i="34"/>
  <c r="O1148" i="34"/>
  <c r="Q1315" i="34"/>
  <c r="P1341" i="34"/>
  <c r="O1345" i="34"/>
  <c r="Q1388" i="34"/>
  <c r="O1307" i="34"/>
  <c r="P1311" i="34"/>
  <c r="O1339" i="34"/>
  <c r="O1378" i="34"/>
  <c r="P1374" i="34"/>
  <c r="Q1357" i="34"/>
  <c r="P1335" i="34"/>
  <c r="Q1305" i="34"/>
  <c r="Q1297" i="34"/>
  <c r="Q1280" i="34"/>
  <c r="Q1261" i="34"/>
  <c r="O1121" i="34"/>
  <c r="Q1129" i="34"/>
  <c r="Q1137" i="34"/>
  <c r="Q1145" i="34"/>
  <c r="Q1153" i="34"/>
  <c r="Q1248" i="34"/>
  <c r="O1342" i="34"/>
  <c r="Q1381" i="34"/>
  <c r="O1312" i="34"/>
  <c r="Q1253" i="34"/>
  <c r="Q1373" i="34"/>
  <c r="Q1360" i="34"/>
  <c r="O1334" i="34"/>
  <c r="Q1300" i="34"/>
  <c r="P1279" i="34"/>
  <c r="O1275" i="34"/>
  <c r="Q1264" i="34"/>
  <c r="Q1256" i="34"/>
  <c r="O1122" i="34"/>
  <c r="P1126" i="34"/>
  <c r="O1130" i="34"/>
  <c r="P1134" i="34"/>
  <c r="O1138" i="34"/>
  <c r="P1142" i="34"/>
  <c r="O1146" i="34"/>
  <c r="P1150" i="34"/>
  <c r="O1154" i="34"/>
  <c r="Q1249" i="34"/>
  <c r="O1343" i="34"/>
  <c r="O1382" i="34"/>
  <c r="P1386" i="34"/>
  <c r="Q1313" i="34"/>
  <c r="Q1380" i="34"/>
  <c r="P1363" i="34"/>
  <c r="O1359" i="34"/>
  <c r="Q1333" i="34"/>
  <c r="P1303" i="34"/>
  <c r="O1299" i="34"/>
  <c r="O1282" i="34"/>
  <c r="P1278" i="34"/>
  <c r="P1267" i="34"/>
  <c r="O1263" i="34"/>
  <c r="P1259" i="34"/>
  <c r="O1255" i="34"/>
  <c r="O1123" i="34"/>
  <c r="P1127" i="34"/>
  <c r="P843" i="34"/>
  <c r="O1318" i="34"/>
  <c r="O1383" i="34"/>
  <c r="P1306" i="34"/>
  <c r="P1338" i="34"/>
  <c r="O1375" i="34"/>
  <c r="P1358" i="34"/>
  <c r="O1302" i="34"/>
  <c r="O1281" i="34"/>
  <c r="Q1266" i="34"/>
  <c r="P1262" i="34"/>
  <c r="P1120" i="34"/>
  <c r="Q1128" i="34"/>
  <c r="P1136" i="34"/>
  <c r="O1136" i="34"/>
  <c r="O1140" i="34"/>
  <c r="P1148" i="34"/>
  <c r="Q1319" i="34"/>
  <c r="P1319" i="34"/>
  <c r="Q1341" i="34"/>
  <c r="P1384" i="34"/>
  <c r="O1384" i="34"/>
  <c r="Q1307" i="34"/>
  <c r="Q1339" i="34"/>
  <c r="Q1374" i="34"/>
  <c r="P1361" i="34"/>
  <c r="O1357" i="34"/>
  <c r="O1305" i="34"/>
  <c r="P1301" i="34"/>
  <c r="O1297" i="34"/>
  <c r="P1276" i="34"/>
  <c r="O1276" i="34"/>
  <c r="P1265" i="34"/>
  <c r="O1261" i="34"/>
  <c r="P1257" i="34"/>
  <c r="Q1121" i="34"/>
  <c r="P1121" i="34"/>
  <c r="P1125" i="34"/>
  <c r="O1129" i="34"/>
  <c r="P1133" i="34"/>
  <c r="O1137" i="34"/>
  <c r="P1141" i="34"/>
  <c r="O1145" i="34"/>
  <c r="P1149" i="34"/>
  <c r="O1153" i="34"/>
  <c r="P1316" i="34"/>
  <c r="O1316" i="34"/>
  <c r="O1381" i="34"/>
  <c r="P1385" i="34"/>
  <c r="P1308" i="34"/>
  <c r="O1308" i="34"/>
  <c r="Q1312" i="34"/>
  <c r="O1253" i="34"/>
  <c r="P1377" i="34"/>
  <c r="O1373" i="34"/>
  <c r="P1356" i="34"/>
  <c r="O1356" i="34"/>
  <c r="P1304" i="34"/>
  <c r="O1304" i="34"/>
  <c r="P1296" i="34"/>
  <c r="O1296" i="34"/>
  <c r="Q1275" i="34"/>
  <c r="P1260" i="34"/>
  <c r="O1260" i="34"/>
  <c r="P1118" i="34"/>
  <c r="Q1126" i="34"/>
  <c r="Q1134" i="34"/>
  <c r="Q1142" i="34"/>
  <c r="Q1150" i="34"/>
  <c r="O1249" i="34"/>
  <c r="P1317" i="34"/>
  <c r="Q1343" i="34"/>
  <c r="Q1386" i="34"/>
  <c r="P1309" i="34"/>
  <c r="O1313" i="34"/>
  <c r="P1376" i="34"/>
  <c r="O1376" i="34"/>
  <c r="Q1359" i="34"/>
  <c r="P1337" i="34"/>
  <c r="O1333" i="34"/>
  <c r="Q1299" i="34"/>
  <c r="Q1278" i="34"/>
  <c r="Q1263" i="34"/>
  <c r="Q1255" i="34"/>
  <c r="P1119" i="34"/>
  <c r="Q1123" i="34"/>
  <c r="Q843" i="34"/>
  <c r="P1314" i="34"/>
  <c r="P1387" i="34"/>
  <c r="P1379" i="34"/>
  <c r="P1277" i="34"/>
  <c r="Q1258" i="34"/>
  <c r="P1254" i="34"/>
  <c r="Q1136" i="34"/>
  <c r="P1152" i="34"/>
  <c r="O1152" i="34"/>
  <c r="O1341" i="34"/>
  <c r="P1345" i="34"/>
  <c r="Q1384" i="34"/>
  <c r="P1307" i="34"/>
  <c r="O1311" i="34"/>
  <c r="P1339" i="34"/>
  <c r="P1378" i="34"/>
  <c r="O1374" i="34"/>
  <c r="Q1361" i="34"/>
  <c r="O1335" i="34"/>
  <c r="Q1301" i="34"/>
  <c r="Q1276" i="34"/>
  <c r="Q1265" i="34"/>
  <c r="Q1257" i="34"/>
  <c r="Q1125" i="34"/>
  <c r="Q1133" i="34"/>
  <c r="Q1141" i="34"/>
  <c r="Q1149" i="34"/>
  <c r="Q1316" i="34"/>
  <c r="P1342" i="34"/>
  <c r="Q1385" i="34"/>
  <c r="Q1308" i="34"/>
  <c r="Q1377" i="34"/>
  <c r="Q1356" i="34"/>
  <c r="P1334" i="34"/>
  <c r="Q1304" i="34"/>
  <c r="Q1296" i="34"/>
  <c r="O1279" i="34"/>
  <c r="P1275" i="34"/>
  <c r="Q1260" i="34"/>
  <c r="O1118" i="34"/>
  <c r="P1122" i="34"/>
  <c r="O1126" i="34"/>
  <c r="P1130" i="34"/>
  <c r="O1134" i="34"/>
  <c r="P1138" i="34"/>
  <c r="O1142" i="34"/>
  <c r="P1146" i="34"/>
  <c r="O1150" i="34"/>
  <c r="P1154" i="34"/>
  <c r="Q1317" i="34"/>
  <c r="P1343" i="34"/>
  <c r="P1382" i="34"/>
  <c r="O1386" i="34"/>
  <c r="Q1309" i="34"/>
  <c r="Q1376" i="34"/>
  <c r="O1363" i="34"/>
  <c r="P1359" i="34"/>
  <c r="Q1337" i="34"/>
  <c r="O1303" i="34"/>
  <c r="P1299" i="34"/>
  <c r="P1282" i="34"/>
  <c r="O1278" i="34"/>
  <c r="O1267" i="34"/>
  <c r="P1263" i="34"/>
  <c r="O1259" i="34"/>
  <c r="P1255" i="34"/>
  <c r="Q1119" i="34"/>
  <c r="P1123" i="34"/>
  <c r="P1247" i="34"/>
  <c r="Q1344" i="34"/>
  <c r="P1336" i="34"/>
  <c r="O1336" i="34"/>
  <c r="Q1302" i="34"/>
  <c r="P1298" i="34"/>
  <c r="Q1277" i="34"/>
  <c r="O1266" i="34"/>
  <c r="P1144" i="34"/>
  <c r="O1144" i="34"/>
  <c r="Q1152" i="34"/>
  <c r="O1315" i="34"/>
  <c r="P1388" i="34"/>
  <c r="O1388" i="34"/>
  <c r="Q1311" i="34"/>
  <c r="Q1378" i="34"/>
  <c r="O1361" i="34"/>
  <c r="P1357" i="34"/>
  <c r="Q1335" i="34"/>
  <c r="P1305" i="34"/>
  <c r="O1301" i="34"/>
  <c r="P1297" i="34"/>
  <c r="P1280" i="34"/>
  <c r="O1280" i="34"/>
  <c r="O1265" i="34"/>
  <c r="P1261" i="34"/>
  <c r="O1257" i="34"/>
  <c r="O1125" i="34"/>
  <c r="P1129" i="34"/>
  <c r="O1133" i="34"/>
  <c r="P1137" i="34"/>
  <c r="O1141" i="34"/>
  <c r="P1145" i="34"/>
  <c r="O1149" i="34"/>
  <c r="P1153" i="34"/>
  <c r="P1248" i="34"/>
  <c r="O1248" i="34"/>
  <c r="Q1342" i="34"/>
  <c r="P1381" i="34"/>
  <c r="O1385" i="34"/>
  <c r="P1312" i="34"/>
  <c r="P1253" i="34"/>
  <c r="O1377" i="34"/>
  <c r="P1373" i="34"/>
  <c r="P1360" i="34"/>
  <c r="O1360" i="34"/>
  <c r="Q1334" i="34"/>
  <c r="P1300" i="34"/>
  <c r="O1300" i="34"/>
  <c r="Q1279" i="34"/>
  <c r="P1264" i="34"/>
  <c r="O1264" i="34"/>
  <c r="P1256" i="34"/>
  <c r="O1256" i="34"/>
  <c r="Q1118" i="34"/>
  <c r="Q1122" i="34"/>
  <c r="Q1130" i="34"/>
  <c r="Q1138" i="34"/>
  <c r="Q1146" i="34"/>
  <c r="Q1154" i="34"/>
  <c r="P1249" i="34"/>
  <c r="O1317" i="34"/>
  <c r="Q1382" i="34"/>
  <c r="O1309" i="34"/>
  <c r="P1313" i="34"/>
  <c r="P1380" i="34"/>
  <c r="O1380" i="34"/>
  <c r="Q1363" i="34"/>
  <c r="O1337" i="34"/>
  <c r="P1333" i="34"/>
  <c r="Q1303" i="34"/>
  <c r="Q1282" i="34"/>
  <c r="Q1267" i="34"/>
  <c r="Q1259" i="34"/>
  <c r="O1119" i="34"/>
  <c r="Q1127" i="34"/>
  <c r="Q1135" i="34"/>
  <c r="Q1143" i="34"/>
  <c r="Q1151" i="34"/>
  <c r="P1116" i="34"/>
  <c r="O1116" i="34"/>
  <c r="P1113" i="34"/>
  <c r="O1117" i="34"/>
  <c r="Q1115" i="34"/>
  <c r="O1080" i="34"/>
  <c r="O1127" i="34"/>
  <c r="P1135" i="34"/>
  <c r="O1139" i="34"/>
  <c r="Q1147" i="34"/>
  <c r="O1151" i="34"/>
  <c r="P1243" i="34"/>
  <c r="Q1117" i="34"/>
  <c r="O1114" i="34"/>
  <c r="Q1080" i="34"/>
  <c r="P1084" i="34"/>
  <c r="O1084" i="34"/>
  <c r="Q1092" i="34"/>
  <c r="P1096" i="34"/>
  <c r="Q1100" i="34"/>
  <c r="Q1108" i="34"/>
  <c r="P1085" i="34"/>
  <c r="Q1089" i="34"/>
  <c r="P1097" i="34"/>
  <c r="O1101" i="34"/>
  <c r="Q1105" i="34"/>
  <c r="Q1082" i="34"/>
  <c r="O1082" i="34"/>
  <c r="P1090" i="34"/>
  <c r="O1090" i="34"/>
  <c r="O1094" i="34"/>
  <c r="O1098" i="34"/>
  <c r="P1106" i="34"/>
  <c r="P1110" i="34"/>
  <c r="Q1083" i="34"/>
  <c r="O1087" i="34"/>
  <c r="P1087" i="34"/>
  <c r="Q1091" i="34"/>
  <c r="P1091" i="34"/>
  <c r="P1099" i="34"/>
  <c r="O1103" i="34"/>
  <c r="Q1103" i="34"/>
  <c r="O1131" i="34"/>
  <c r="Q1139" i="34"/>
  <c r="O1143" i="34"/>
  <c r="P1147" i="34"/>
  <c r="Q1116" i="34"/>
  <c r="O1113" i="34"/>
  <c r="P1115" i="34"/>
  <c r="P1088" i="34"/>
  <c r="Q1104" i="34"/>
  <c r="O1104" i="34"/>
  <c r="P1108" i="34"/>
  <c r="P1112" i="34"/>
  <c r="P1081" i="34"/>
  <c r="O1085" i="34"/>
  <c r="P1089" i="34"/>
  <c r="Q1093" i="34"/>
  <c r="O1097" i="34"/>
  <c r="P1101" i="34"/>
  <c r="P1109" i="34"/>
  <c r="Q1109" i="34"/>
  <c r="P1094" i="34"/>
  <c r="Q1094" i="34"/>
  <c r="O1102" i="34"/>
  <c r="Q1106" i="34"/>
  <c r="O1110" i="34"/>
  <c r="P1079" i="34"/>
  <c r="O1091" i="34"/>
  <c r="P1095" i="34"/>
  <c r="Q1099" i="34"/>
  <c r="O1107" i="34"/>
  <c r="P1107" i="34"/>
  <c r="P1111" i="34"/>
  <c r="Q1131" i="34"/>
  <c r="O1135" i="34"/>
  <c r="P1139" i="34"/>
  <c r="P1151" i="34"/>
  <c r="O1243" i="34"/>
  <c r="P1114" i="34"/>
  <c r="P1080" i="34"/>
  <c r="Q1084" i="34"/>
  <c r="O1088" i="34"/>
  <c r="P1092" i="34"/>
  <c r="O1100" i="34"/>
  <c r="P1104" i="34"/>
  <c r="Q1081" i="34"/>
  <c r="O1081" i="34"/>
  <c r="O1089" i="34"/>
  <c r="P1093" i="34"/>
  <c r="Q1097" i="34"/>
  <c r="P1105" i="34"/>
  <c r="P1082" i="34"/>
  <c r="Q1086" i="34"/>
  <c r="P1098" i="34"/>
  <c r="Q1102" i="34"/>
  <c r="O1106" i="34"/>
  <c r="O1079" i="34"/>
  <c r="P1083" i="34"/>
  <c r="O1095" i="34"/>
  <c r="Q1095" i="34"/>
  <c r="Q1107" i="34"/>
  <c r="Q1111" i="34"/>
  <c r="O1111" i="34"/>
  <c r="P1131" i="34"/>
  <c r="P1143" i="34"/>
  <c r="O1147" i="34"/>
  <c r="Q1243" i="34"/>
  <c r="Q1113" i="34"/>
  <c r="P1117" i="34"/>
  <c r="Q1114" i="34"/>
  <c r="O1115" i="34"/>
  <c r="Q1088" i="34"/>
  <c r="O1092" i="34"/>
  <c r="Q1096" i="34"/>
  <c r="O1096" i="34"/>
  <c r="P1100" i="34"/>
  <c r="O1108" i="34"/>
  <c r="Q1112" i="34"/>
  <c r="O1112" i="34"/>
  <c r="Q1085" i="34"/>
  <c r="O1093" i="34"/>
  <c r="Q1101" i="34"/>
  <c r="O1105" i="34"/>
  <c r="O1109" i="34"/>
  <c r="P1086" i="34"/>
  <c r="O1086" i="34"/>
  <c r="Q1090" i="34"/>
  <c r="Q1098" i="34"/>
  <c r="P1102" i="34"/>
  <c r="Q1110" i="34"/>
  <c r="Q1079" i="34"/>
  <c r="O1083" i="34"/>
  <c r="Q1087" i="34"/>
  <c r="O1099" i="34"/>
  <c r="P1103" i="34"/>
  <c r="Q818" i="34"/>
  <c r="P818" i="34"/>
  <c r="O863" i="34"/>
  <c r="P1240" i="34"/>
  <c r="O1240" i="34"/>
  <c r="Q863" i="34"/>
  <c r="P863" i="34"/>
  <c r="Q1240" i="34"/>
  <c r="O818" i="34"/>
  <c r="O780" i="34"/>
  <c r="P1161" i="34"/>
  <c r="Q1167" i="34"/>
  <c r="P1173" i="34"/>
  <c r="Q1173" i="34"/>
  <c r="O809" i="34"/>
  <c r="O1167" i="34"/>
  <c r="P780" i="34"/>
  <c r="Q1161" i="34"/>
  <c r="P1167" i="34"/>
  <c r="O1173" i="34"/>
  <c r="Q780" i="34"/>
  <c r="O1161" i="34"/>
  <c r="Q809" i="34"/>
  <c r="P809" i="34"/>
  <c r="Q671" i="34"/>
  <c r="P671" i="34"/>
  <c r="Q1040" i="34"/>
  <c r="Q1030" i="34"/>
  <c r="O1030" i="34"/>
  <c r="O671" i="34"/>
  <c r="O1040" i="34"/>
  <c r="P1040" i="34"/>
  <c r="P1030" i="34"/>
  <c r="Q895" i="34"/>
  <c r="P895" i="34"/>
  <c r="P871" i="34"/>
  <c r="O871" i="34"/>
  <c r="O903" i="34"/>
  <c r="Q903" i="34"/>
  <c r="O895" i="34"/>
  <c r="Q871" i="34"/>
  <c r="P903" i="34"/>
  <c r="Q673" i="34"/>
  <c r="P673" i="34"/>
  <c r="P1026" i="34"/>
  <c r="P860" i="34"/>
  <c r="Q814" i="34"/>
  <c r="P814" i="34"/>
  <c r="Q795" i="34"/>
  <c r="P795" i="34"/>
  <c r="Q984" i="34"/>
  <c r="O717" i="34"/>
  <c r="Q727" i="34"/>
  <c r="P727" i="34"/>
  <c r="O676" i="34"/>
  <c r="O706" i="34"/>
  <c r="Q724" i="34"/>
  <c r="P582" i="34"/>
  <c r="Q586" i="34"/>
  <c r="O703" i="34"/>
  <c r="Q669" i="34"/>
  <c r="P669" i="34"/>
  <c r="P771" i="34"/>
  <c r="Q884" i="34"/>
  <c r="P884" i="34"/>
  <c r="O888" i="34"/>
  <c r="P921" i="34"/>
  <c r="Q925" i="34"/>
  <c r="O969" i="34"/>
  <c r="P975" i="34"/>
  <c r="Q979" i="34"/>
  <c r="O1005" i="34"/>
  <c r="P1001" i="34"/>
  <c r="O1024" i="34"/>
  <c r="O786" i="34"/>
  <c r="O835" i="34"/>
  <c r="Q823" i="34"/>
  <c r="P777" i="34"/>
  <c r="O1047" i="34"/>
  <c r="P1037" i="34"/>
  <c r="Q734" i="34"/>
  <c r="Q698" i="34"/>
  <c r="P698" i="34"/>
  <c r="Q788" i="34"/>
  <c r="P788" i="34"/>
  <c r="O816" i="34"/>
  <c r="O583" i="34"/>
  <c r="P587" i="34"/>
  <c r="O675" i="34"/>
  <c r="Q841" i="34"/>
  <c r="P841" i="34"/>
  <c r="P764" i="34"/>
  <c r="P885" i="34"/>
  <c r="Q889" i="34"/>
  <c r="O926" i="34"/>
  <c r="Q947" i="34"/>
  <c r="P947" i="34"/>
  <c r="Q966" i="34"/>
  <c r="O976" i="34"/>
  <c r="P980" i="34"/>
  <c r="Q1025" i="34"/>
  <c r="O1006" i="34"/>
  <c r="Q793" i="34"/>
  <c r="P793" i="34"/>
  <c r="O834" i="34"/>
  <c r="Q820" i="34"/>
  <c r="P732" i="34"/>
  <c r="Q682" i="34"/>
  <c r="P682" i="34"/>
  <c r="O668" i="34"/>
  <c r="O679" i="34"/>
  <c r="Q707" i="34"/>
  <c r="P707" i="34"/>
  <c r="O712" i="34"/>
  <c r="Q778" i="34"/>
  <c r="O580" i="34"/>
  <c r="Q584" i="34"/>
  <c r="P584" i="34"/>
  <c r="O677" i="34"/>
  <c r="Q852" i="34"/>
  <c r="O813" i="34"/>
  <c r="Q886" i="34"/>
  <c r="P886" i="34"/>
  <c r="P923" i="34"/>
  <c r="Q944" i="34"/>
  <c r="Q1026" i="34"/>
  <c r="Q860" i="34"/>
  <c r="Q796" i="34"/>
  <c r="P796" i="34"/>
  <c r="O795" i="34"/>
  <c r="Q717" i="34"/>
  <c r="P717" i="34"/>
  <c r="P696" i="34"/>
  <c r="Q706" i="34"/>
  <c r="P706" i="34"/>
  <c r="O724" i="34"/>
  <c r="P836" i="34"/>
  <c r="Q582" i="34"/>
  <c r="Q703" i="34"/>
  <c r="P703" i="34"/>
  <c r="Q771" i="34"/>
  <c r="O842" i="34"/>
  <c r="O782" i="34"/>
  <c r="O892" i="34"/>
  <c r="Q921" i="34"/>
  <c r="O925" i="34"/>
  <c r="O950" i="34"/>
  <c r="O965" i="34"/>
  <c r="P969" i="34"/>
  <c r="Q975" i="34"/>
  <c r="O1002" i="34"/>
  <c r="P1005" i="34"/>
  <c r="Q1001" i="34"/>
  <c r="P1024" i="34"/>
  <c r="O851" i="34"/>
  <c r="Q835" i="34"/>
  <c r="P835" i="34"/>
  <c r="P823" i="34"/>
  <c r="Q777" i="34"/>
  <c r="P812" i="34"/>
  <c r="O768" i="34"/>
  <c r="Q1047" i="34"/>
  <c r="P1047" i="34"/>
  <c r="Q1037" i="34"/>
  <c r="O733" i="34"/>
  <c r="O711" i="34"/>
  <c r="O735" i="34"/>
  <c r="O788" i="34"/>
  <c r="O579" i="34"/>
  <c r="P583" i="34"/>
  <c r="Q587" i="34"/>
  <c r="P720" i="34"/>
  <c r="Q675" i="34"/>
  <c r="P675" i="34"/>
  <c r="Q764" i="34"/>
  <c r="O815" i="34"/>
  <c r="Q885" i="34"/>
  <c r="O889" i="34"/>
  <c r="O922" i="34"/>
  <c r="Q926" i="34"/>
  <c r="P926" i="34"/>
  <c r="O970" i="34"/>
  <c r="P976" i="34"/>
  <c r="Q980" i="34"/>
  <c r="O1019" i="34"/>
  <c r="P1006" i="34"/>
  <c r="Q787" i="34"/>
  <c r="P787" i="34"/>
  <c r="O793" i="34"/>
  <c r="Q834" i="34"/>
  <c r="P834" i="34"/>
  <c r="O820" i="34"/>
  <c r="Q732" i="34"/>
  <c r="O674" i="34"/>
  <c r="Q679" i="34"/>
  <c r="P679" i="34"/>
  <c r="Q580" i="34"/>
  <c r="P580" i="34"/>
  <c r="O701" i="34"/>
  <c r="Q677" i="34"/>
  <c r="P677" i="34"/>
  <c r="O852" i="34"/>
  <c r="O826" i="34"/>
  <c r="Q813" i="34"/>
  <c r="P813" i="34"/>
  <c r="O919" i="34"/>
  <c r="Q923" i="34"/>
  <c r="Q792" i="34"/>
  <c r="P792" i="34"/>
  <c r="O860" i="34"/>
  <c r="O822" i="34"/>
  <c r="Q791" i="34"/>
  <c r="P791" i="34"/>
  <c r="O796" i="34"/>
  <c r="O801" i="34"/>
  <c r="O984" i="34"/>
  <c r="P676" i="34"/>
  <c r="Q696" i="34"/>
  <c r="O723" i="34"/>
  <c r="Q836" i="34"/>
  <c r="O586" i="34"/>
  <c r="Q842" i="34"/>
  <c r="P842" i="34"/>
  <c r="P782" i="34"/>
  <c r="P888" i="34"/>
  <c r="Q892" i="34"/>
  <c r="P892" i="34"/>
  <c r="O921" i="34"/>
  <c r="O946" i="34"/>
  <c r="Q950" i="34"/>
  <c r="P950" i="34"/>
  <c r="P965" i="34"/>
  <c r="Q969" i="34"/>
  <c r="O979" i="34"/>
  <c r="P1002" i="34"/>
  <c r="Q1005" i="34"/>
  <c r="O1039" i="34"/>
  <c r="Q1024" i="34"/>
  <c r="Q851" i="34"/>
  <c r="P851" i="34"/>
  <c r="Q812" i="34"/>
  <c r="P768" i="34"/>
  <c r="O734" i="34"/>
  <c r="P733" i="34"/>
  <c r="O705" i="34"/>
  <c r="Q711" i="34"/>
  <c r="P711" i="34"/>
  <c r="P735" i="34"/>
  <c r="P816" i="34"/>
  <c r="P579" i="34"/>
  <c r="Q583" i="34"/>
  <c r="Q720" i="34"/>
  <c r="Q815" i="34"/>
  <c r="P815" i="34"/>
  <c r="O885" i="34"/>
  <c r="O918" i="34"/>
  <c r="Q922" i="34"/>
  <c r="P922" i="34"/>
  <c r="O951" i="34"/>
  <c r="O966" i="34"/>
  <c r="P970" i="34"/>
  <c r="Q976" i="34"/>
  <c r="O1025" i="34"/>
  <c r="P1019" i="34"/>
  <c r="Q1006" i="34"/>
  <c r="O787" i="34"/>
  <c r="O866" i="34"/>
  <c r="Q794" i="34"/>
  <c r="P794" i="34"/>
  <c r="O802" i="34"/>
  <c r="O673" i="34"/>
  <c r="O1026" i="34"/>
  <c r="O792" i="34"/>
  <c r="O814" i="34"/>
  <c r="Q822" i="34"/>
  <c r="P822" i="34"/>
  <c r="O791" i="34"/>
  <c r="Q801" i="34"/>
  <c r="P801" i="34"/>
  <c r="P984" i="34"/>
  <c r="O727" i="34"/>
  <c r="Q676" i="34"/>
  <c r="O696" i="34"/>
  <c r="P724" i="34"/>
  <c r="Q723" i="34"/>
  <c r="P723" i="34"/>
  <c r="O836" i="34"/>
  <c r="O582" i="34"/>
  <c r="P586" i="34"/>
  <c r="O669" i="34"/>
  <c r="O771" i="34"/>
  <c r="Q782" i="34"/>
  <c r="O884" i="34"/>
  <c r="Q888" i="34"/>
  <c r="P925" i="34"/>
  <c r="Q946" i="34"/>
  <c r="P946" i="34"/>
  <c r="Q965" i="34"/>
  <c r="O975" i="34"/>
  <c r="P979" i="34"/>
  <c r="Q1002" i="34"/>
  <c r="O1001" i="34"/>
  <c r="Q1039" i="34"/>
  <c r="P1039" i="34"/>
  <c r="Q786" i="34"/>
  <c r="P786" i="34"/>
  <c r="O823" i="34"/>
  <c r="O777" i="34"/>
  <c r="O812" i="34"/>
  <c r="Q768" i="34"/>
  <c r="O1037" i="34"/>
  <c r="P734" i="34"/>
  <c r="Q733" i="34"/>
  <c r="O698" i="34"/>
  <c r="Q705" i="34"/>
  <c r="P705" i="34"/>
  <c r="Q735" i="34"/>
  <c r="Q816" i="34"/>
  <c r="Q579" i="34"/>
  <c r="O587" i="34"/>
  <c r="O720" i="34"/>
  <c r="O841" i="34"/>
  <c r="O764" i="34"/>
  <c r="P889" i="34"/>
  <c r="Q918" i="34"/>
  <c r="P918" i="34"/>
  <c r="O947" i="34"/>
  <c r="Q951" i="34"/>
  <c r="P951" i="34"/>
  <c r="P966" i="34"/>
  <c r="Q970" i="34"/>
  <c r="O980" i="34"/>
  <c r="P1025" i="34"/>
  <c r="Q1019" i="34"/>
  <c r="Q866" i="34"/>
  <c r="P866" i="34"/>
  <c r="O794" i="34"/>
  <c r="P820" i="34"/>
  <c r="Q802" i="34"/>
  <c r="P802" i="34"/>
  <c r="Q1051" i="34"/>
  <c r="P1051" i="34"/>
  <c r="O682" i="34"/>
  <c r="Q668" i="34"/>
  <c r="O707" i="34"/>
  <c r="Q712" i="34"/>
  <c r="P778" i="34"/>
  <c r="O584" i="34"/>
  <c r="P852" i="34"/>
  <c r="Q854" i="34"/>
  <c r="P854" i="34"/>
  <c r="O886" i="34"/>
  <c r="Q890" i="34"/>
  <c r="P890" i="34"/>
  <c r="P919" i="34"/>
  <c r="O1051" i="34"/>
  <c r="O732" i="34"/>
  <c r="P668" i="34"/>
  <c r="P826" i="34"/>
  <c r="Q919" i="34"/>
  <c r="O944" i="34"/>
  <c r="Q948" i="34"/>
  <c r="P948" i="34"/>
  <c r="Q967" i="34"/>
  <c r="O977" i="34"/>
  <c r="P981" i="34"/>
  <c r="Q998" i="34"/>
  <c r="O1036" i="34"/>
  <c r="O678" i="34"/>
  <c r="Q800" i="34"/>
  <c r="Q849" i="34"/>
  <c r="P849" i="34"/>
  <c r="Q697" i="34"/>
  <c r="P697" i="34"/>
  <c r="O694" i="34"/>
  <c r="Q722" i="34"/>
  <c r="P722" i="34"/>
  <c r="P848" i="34"/>
  <c r="P585" i="34"/>
  <c r="O729" i="34"/>
  <c r="Q715" i="34"/>
  <c r="P715" i="34"/>
  <c r="Q857" i="34"/>
  <c r="P857" i="34"/>
  <c r="P887" i="34"/>
  <c r="O891" i="34"/>
  <c r="P920" i="34"/>
  <c r="Q924" i="34"/>
  <c r="P924" i="34"/>
  <c r="O945" i="34"/>
  <c r="O968" i="34"/>
  <c r="P972" i="34"/>
  <c r="Q978" i="34"/>
  <c r="O999" i="34"/>
  <c r="P1023" i="34"/>
  <c r="Q995" i="34"/>
  <c r="P1196" i="34"/>
  <c r="O1196" i="34"/>
  <c r="P1204" i="34"/>
  <c r="O1204" i="34"/>
  <c r="P1212" i="34"/>
  <c r="O1212" i="34"/>
  <c r="P1220" i="34"/>
  <c r="O1220" i="34"/>
  <c r="P1228" i="34"/>
  <c r="O1228" i="34"/>
  <c r="O1269" i="34"/>
  <c r="P1273" i="34"/>
  <c r="O1285" i="34"/>
  <c r="Q1158" i="34"/>
  <c r="P1168" i="34"/>
  <c r="O1168" i="34"/>
  <c r="P1176" i="34"/>
  <c r="O1176" i="34"/>
  <c r="P1192" i="34"/>
  <c r="O1192" i="34"/>
  <c r="P1185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Q1250" i="34"/>
  <c r="Q1274" i="34"/>
  <c r="Q1159" i="34"/>
  <c r="O1169" i="34"/>
  <c r="P1177" i="34"/>
  <c r="O1181" i="34"/>
  <c r="Q1186" i="34"/>
  <c r="Q1194" i="34"/>
  <c r="Q1202" i="34"/>
  <c r="Q1210" i="34"/>
  <c r="Q1218" i="34"/>
  <c r="Q1226" i="34"/>
  <c r="O1245" i="34"/>
  <c r="Q1271" i="34"/>
  <c r="Q1322" i="34"/>
  <c r="O1399" i="34"/>
  <c r="P1156" i="34"/>
  <c r="O1156" i="34"/>
  <c r="O1165" i="34"/>
  <c r="Q1174" i="34"/>
  <c r="Q1182" i="34"/>
  <c r="Q1187" i="34"/>
  <c r="Q1195" i="34"/>
  <c r="Q1203" i="34"/>
  <c r="Q1211" i="34"/>
  <c r="Q1219" i="34"/>
  <c r="Q1227" i="34"/>
  <c r="Q1246" i="34"/>
  <c r="P1272" i="34"/>
  <c r="O1272" i="34"/>
  <c r="Q1354" i="34"/>
  <c r="O1157" i="34"/>
  <c r="Q1166" i="34"/>
  <c r="Q1175" i="34"/>
  <c r="Q1183" i="34"/>
  <c r="P701" i="34"/>
  <c r="Q826" i="34"/>
  <c r="O890" i="34"/>
  <c r="O923" i="34"/>
  <c r="P944" i="34"/>
  <c r="O971" i="34"/>
  <c r="P977" i="34"/>
  <c r="Q981" i="34"/>
  <c r="O1016" i="34"/>
  <c r="P1036" i="34"/>
  <c r="Q678" i="34"/>
  <c r="P678" i="34"/>
  <c r="O800" i="34"/>
  <c r="P856" i="34"/>
  <c r="Q789" i="34"/>
  <c r="P789" i="34"/>
  <c r="O867" i="34"/>
  <c r="O1050" i="34"/>
  <c r="P1050" i="34"/>
  <c r="P716" i="34"/>
  <c r="Q694" i="34"/>
  <c r="P694" i="34"/>
  <c r="O687" i="34"/>
  <c r="Q848" i="34"/>
  <c r="P581" i="34"/>
  <c r="Q585" i="34"/>
  <c r="Q729" i="34"/>
  <c r="P729" i="34"/>
  <c r="P828" i="34"/>
  <c r="O769" i="34"/>
  <c r="P891" i="34"/>
  <c r="Q920" i="34"/>
  <c r="P949" i="34"/>
  <c r="O964" i="34"/>
  <c r="P968" i="34"/>
  <c r="Q972" i="34"/>
  <c r="O982" i="34"/>
  <c r="P999" i="34"/>
  <c r="Q1023" i="34"/>
  <c r="Q1196" i="34"/>
  <c r="Q1204" i="34"/>
  <c r="Q1212" i="34"/>
  <c r="Q1220" i="34"/>
  <c r="Q1228" i="34"/>
  <c r="Q1273" i="34"/>
  <c r="O1355" i="34"/>
  <c r="O1158" i="34"/>
  <c r="O1163" i="34"/>
  <c r="Q1168" i="34"/>
  <c r="Q1176" i="34"/>
  <c r="Q1192" i="34"/>
  <c r="Q1185" i="34"/>
  <c r="Q1193" i="34"/>
  <c r="Q1201" i="34"/>
  <c r="Q1209" i="34"/>
  <c r="Q1217" i="34"/>
  <c r="Q1225" i="34"/>
  <c r="O1250" i="34"/>
  <c r="P1270" i="34"/>
  <c r="O1274" i="34"/>
  <c r="P1286" i="34"/>
  <c r="O1398" i="34"/>
  <c r="P1398" i="34"/>
  <c r="O1155" i="34"/>
  <c r="P1159" i="34"/>
  <c r="Q1177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51" i="34"/>
  <c r="P1271" i="34"/>
  <c r="O1283" i="34"/>
  <c r="O1322" i="34"/>
  <c r="Q1156" i="34"/>
  <c r="P1170" i="34"/>
  <c r="O1174" i="34"/>
  <c r="P1178" i="34"/>
  <c r="O1182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O1246" i="34"/>
  <c r="Q1272" i="34"/>
  <c r="O1354" i="34"/>
  <c r="P1397" i="34"/>
  <c r="P1162" i="34"/>
  <c r="O1166" i="34"/>
  <c r="O1171" i="34"/>
  <c r="P1175" i="34"/>
  <c r="O1179" i="34"/>
  <c r="P1183" i="34"/>
  <c r="P674" i="34"/>
  <c r="O778" i="34"/>
  <c r="Q701" i="34"/>
  <c r="O854" i="34"/>
  <c r="O952" i="34"/>
  <c r="O967" i="34"/>
  <c r="P971" i="34"/>
  <c r="Q977" i="34"/>
  <c r="O998" i="34"/>
  <c r="P1016" i="34"/>
  <c r="Q1036" i="34"/>
  <c r="O865" i="34"/>
  <c r="Q856" i="34"/>
  <c r="O789" i="34"/>
  <c r="O811" i="34"/>
  <c r="Q867" i="34"/>
  <c r="P867" i="34"/>
  <c r="Q1050" i="34"/>
  <c r="O726" i="34"/>
  <c r="Q716" i="34"/>
  <c r="O730" i="34"/>
  <c r="Q687" i="34"/>
  <c r="P687" i="34"/>
  <c r="O848" i="34"/>
  <c r="Q581" i="34"/>
  <c r="O585" i="34"/>
  <c r="O869" i="34"/>
  <c r="Q828" i="34"/>
  <c r="P769" i="34"/>
  <c r="O887" i="34"/>
  <c r="Q891" i="34"/>
  <c r="O920" i="34"/>
  <c r="P945" i="34"/>
  <c r="Q949" i="34"/>
  <c r="P964" i="34"/>
  <c r="Q968" i="34"/>
  <c r="O978" i="34"/>
  <c r="P982" i="34"/>
  <c r="Q999" i="34"/>
  <c r="O995" i="34"/>
  <c r="P1200" i="34"/>
  <c r="O1200" i="34"/>
  <c r="P1208" i="34"/>
  <c r="O1208" i="34"/>
  <c r="P1216" i="34"/>
  <c r="O1216" i="34"/>
  <c r="P1224" i="34"/>
  <c r="O1224" i="34"/>
  <c r="P1232" i="34"/>
  <c r="O1232" i="34"/>
  <c r="P1269" i="34"/>
  <c r="O1273" i="34"/>
  <c r="P1285" i="34"/>
  <c r="Q1355" i="34"/>
  <c r="Q1163" i="34"/>
  <c r="P1172" i="34"/>
  <c r="O1172" i="34"/>
  <c r="P1180" i="34"/>
  <c r="O1180" i="34"/>
  <c r="O1185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P1244" i="34"/>
  <c r="O1244" i="34"/>
  <c r="Q1270" i="34"/>
  <c r="Q1286" i="34"/>
  <c r="Q1155" i="34"/>
  <c r="P1164" i="34"/>
  <c r="O1164" i="34"/>
  <c r="P1169" i="34"/>
  <c r="O1177" i="34"/>
  <c r="P1181" i="34"/>
  <c r="P1184" i="34"/>
  <c r="O1184" i="34"/>
  <c r="Q1190" i="34"/>
  <c r="Q1198" i="34"/>
  <c r="Q1206" i="34"/>
  <c r="Q1214" i="34"/>
  <c r="Q1222" i="34"/>
  <c r="Q1230" i="34"/>
  <c r="P1245" i="34"/>
  <c r="Q1251" i="34"/>
  <c r="Q1283" i="34"/>
  <c r="Q1399" i="34"/>
  <c r="P1160" i="34"/>
  <c r="O1160" i="34"/>
  <c r="P1165" i="34"/>
  <c r="Q1170" i="34"/>
  <c r="Q1178" i="34"/>
  <c r="P1188" i="34"/>
  <c r="O1188" i="34"/>
  <c r="Q1191" i="34"/>
  <c r="Q1199" i="34"/>
  <c r="Q1207" i="34"/>
  <c r="Q1215" i="34"/>
  <c r="Q1223" i="34"/>
  <c r="Q1231" i="34"/>
  <c r="P1268" i="34"/>
  <c r="O1268" i="34"/>
  <c r="P1284" i="34"/>
  <c r="O1284" i="34"/>
  <c r="O1397" i="34"/>
  <c r="Q1397" i="34"/>
  <c r="P1157" i="34"/>
  <c r="Q1162" i="34"/>
  <c r="Q1171" i="34"/>
  <c r="Q1179" i="34"/>
  <c r="Q674" i="34"/>
  <c r="P712" i="34"/>
  <c r="O948" i="34"/>
  <c r="Q952" i="34"/>
  <c r="P952" i="34"/>
  <c r="P967" i="34"/>
  <c r="Q971" i="34"/>
  <c r="O981" i="34"/>
  <c r="P998" i="34"/>
  <c r="Q1016" i="34"/>
  <c r="P800" i="34"/>
  <c r="Q865" i="34"/>
  <c r="P865" i="34"/>
  <c r="O856" i="34"/>
  <c r="O849" i="34"/>
  <c r="Q811" i="34"/>
  <c r="P811" i="34"/>
  <c r="O697" i="34"/>
  <c r="Q726" i="34"/>
  <c r="P726" i="34"/>
  <c r="O716" i="34"/>
  <c r="O722" i="34"/>
  <c r="Q730" i="34"/>
  <c r="P730" i="34"/>
  <c r="O581" i="34"/>
  <c r="O715" i="34"/>
  <c r="Q869" i="34"/>
  <c r="P869" i="34"/>
  <c r="O828" i="34"/>
  <c r="Q769" i="34"/>
  <c r="O857" i="34"/>
  <c r="Q887" i="34"/>
  <c r="O924" i="34"/>
  <c r="Q945" i="34"/>
  <c r="O949" i="34"/>
  <c r="Q964" i="34"/>
  <c r="O972" i="34"/>
  <c r="P978" i="34"/>
  <c r="Q982" i="34"/>
  <c r="O1023" i="34"/>
  <c r="P995" i="34"/>
  <c r="Q1200" i="34"/>
  <c r="Q1208" i="34"/>
  <c r="Q1216" i="34"/>
  <c r="Q1224" i="34"/>
  <c r="Q1232" i="34"/>
  <c r="Q1269" i="34"/>
  <c r="Q1285" i="34"/>
  <c r="P1355" i="34"/>
  <c r="P1158" i="34"/>
  <c r="P1163" i="34"/>
  <c r="Q1172" i="34"/>
  <c r="Q1180" i="34"/>
  <c r="Q1189" i="34"/>
  <c r="Q1197" i="34"/>
  <c r="Q1205" i="34"/>
  <c r="Q1213" i="34"/>
  <c r="Q1221" i="34"/>
  <c r="Q1229" i="34"/>
  <c r="Q1244" i="34"/>
  <c r="P1250" i="34"/>
  <c r="O1270" i="34"/>
  <c r="P1274" i="34"/>
  <c r="O1286" i="34"/>
  <c r="Q1398" i="34"/>
  <c r="P1155" i="34"/>
  <c r="O1159" i="34"/>
  <c r="Q1164" i="34"/>
  <c r="Q1169" i="34"/>
  <c r="Q1181" i="34"/>
  <c r="Q1184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45" i="34"/>
  <c r="P1251" i="34"/>
  <c r="O1271" i="34"/>
  <c r="P1283" i="34"/>
  <c r="P1322" i="34"/>
  <c r="P1399" i="34"/>
  <c r="Q1160" i="34"/>
  <c r="Q1165" i="34"/>
  <c r="O1170" i="34"/>
  <c r="P1174" i="34"/>
  <c r="O1178" i="34"/>
  <c r="P1182" i="34"/>
  <c r="Q118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P1246" i="34"/>
  <c r="Q1268" i="34"/>
  <c r="Q1284" i="34"/>
  <c r="P1354" i="34"/>
  <c r="Q1157" i="34"/>
  <c r="O1162" i="34"/>
  <c r="P1166" i="34"/>
  <c r="P1171" i="34"/>
  <c r="O1175" i="34"/>
  <c r="P1179" i="34"/>
  <c r="O1183" i="34"/>
  <c r="Q1239" i="34"/>
  <c r="O853" i="34"/>
  <c r="P1239" i="34"/>
  <c r="P853" i="34"/>
  <c r="Q853" i="34"/>
  <c r="O1239" i="34"/>
  <c r="P1252" i="34"/>
  <c r="O1252" i="34"/>
  <c r="Q1252" i="34"/>
  <c r="Q825" i="34"/>
  <c r="P825" i="34"/>
  <c r="O1238" i="34"/>
  <c r="Q1233" i="34"/>
  <c r="O825" i="34"/>
  <c r="O1233" i="34"/>
  <c r="P1238" i="34"/>
  <c r="P1233" i="34"/>
  <c r="Q1238" i="34"/>
  <c r="O1044" i="34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A281" i="34"/>
  <c r="A254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A279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A278" i="34"/>
  <c r="A253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A282" i="34"/>
  <c r="A277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P2325" i="34"/>
  <c r="O1502" i="34"/>
  <c r="Q1696" i="34"/>
  <c r="Q571" i="34"/>
  <c r="P1500" i="34"/>
  <c r="O1807" i="34"/>
  <c r="O2325" i="34"/>
  <c r="P2327" i="34"/>
  <c r="P1805" i="34"/>
  <c r="Q1502" i="34"/>
  <c r="O1500" i="34"/>
  <c r="Q1807" i="34"/>
  <c r="Q2325" i="34"/>
  <c r="O2327" i="34"/>
  <c r="O1805" i="34"/>
  <c r="P1696" i="34"/>
  <c r="P571" i="34"/>
  <c r="Q1500" i="34"/>
  <c r="Q2327" i="34"/>
  <c r="Q1805" i="34"/>
  <c r="P1502" i="34"/>
  <c r="O1696" i="34"/>
  <c r="O571" i="34"/>
  <c r="P1807" i="34"/>
  <c r="O1449" i="34"/>
  <c r="O1658" i="34"/>
  <c r="P1662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O1492" i="34"/>
  <c r="P1402" i="34"/>
  <c r="P1410" i="34"/>
  <c r="O2668" i="34"/>
  <c r="Q1445" i="34"/>
  <c r="P1445" i="34"/>
  <c r="P1442" i="34"/>
  <c r="Q1655" i="34"/>
  <c r="P1655" i="34"/>
  <c r="O1659" i="34"/>
  <c r="Q1663" i="34"/>
  <c r="P1663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O1493" i="34"/>
  <c r="Q1662" i="34"/>
  <c r="Q1519" i="34"/>
  <c r="Q1556" i="34"/>
  <c r="Q1597" i="34"/>
  <c r="Q1605" i="34"/>
  <c r="Q1633" i="34"/>
  <c r="Q442" i="34"/>
  <c r="Q451" i="34"/>
  <c r="Q480" i="34"/>
  <c r="Q519" i="34"/>
  <c r="Q1402" i="34"/>
  <c r="O1406" i="34"/>
  <c r="Q1410" i="34"/>
  <c r="O1414" i="34"/>
  <c r="Q1442" i="34"/>
  <c r="O1446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1573" i="34"/>
  <c r="O1652" i="34"/>
  <c r="O474" i="34"/>
  <c r="Q478" i="34"/>
  <c r="Q1449" i="34"/>
  <c r="P1449" i="34"/>
  <c r="P1658" i="34"/>
  <c r="O1662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P1492" i="34"/>
  <c r="P1406" i="34"/>
  <c r="P1414" i="34"/>
  <c r="P2668" i="34"/>
  <c r="O1445" i="34"/>
  <c r="P1446" i="34"/>
  <c r="O1655" i="34"/>
  <c r="Q1659" i="34"/>
  <c r="P1659" i="34"/>
  <c r="O1663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Q1493" i="34"/>
  <c r="P1493" i="34"/>
  <c r="Q1658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2668" i="34"/>
  <c r="O1442" i="34"/>
  <c r="Q1446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P1599" i="34"/>
  <c r="Q1627" i="34"/>
  <c r="P1652" i="34"/>
  <c r="O1407" i="34"/>
  <c r="O1443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O1573" i="34"/>
  <c r="O1599" i="34"/>
  <c r="Q1603" i="34"/>
  <c r="P1603" i="34"/>
  <c r="O1627" i="34"/>
  <c r="Q1631" i="34"/>
  <c r="P1631" i="34"/>
  <c r="P1416" i="34"/>
  <c r="P1407" i="34"/>
  <c r="P1443" i="34"/>
  <c r="P1656" i="34"/>
  <c r="P1660" i="34"/>
  <c r="P1664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Q1401" i="34"/>
  <c r="P1401" i="34"/>
  <c r="O1405" i="34"/>
  <c r="Q1409" i="34"/>
  <c r="P1409" i="34"/>
  <c r="O1413" i="34"/>
  <c r="P1935" i="34"/>
  <c r="P1573" i="34"/>
  <c r="Q1599" i="34"/>
  <c r="O1603" i="34"/>
  <c r="P1627" i="34"/>
  <c r="O1631" i="34"/>
  <c r="O1416" i="34"/>
  <c r="P1408" i="34"/>
  <c r="P474" i="34"/>
  <c r="Q501" i="34"/>
  <c r="P521" i="34"/>
  <c r="P1513" i="34"/>
  <c r="O1408" i="34"/>
  <c r="O1661" i="34"/>
  <c r="Q521" i="34"/>
  <c r="Q1513" i="34"/>
  <c r="Q1400" i="34"/>
  <c r="O1412" i="34"/>
  <c r="Q1448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1518" i="34"/>
  <c r="Q1570" i="34"/>
  <c r="P1574" i="34"/>
  <c r="O1578" i="34"/>
  <c r="Q1628" i="34"/>
  <c r="O1632" i="34"/>
  <c r="P1653" i="34"/>
  <c r="Q1417" i="34"/>
  <c r="O502" i="34"/>
  <c r="Q506" i="34"/>
  <c r="O1401" i="34"/>
  <c r="Q1413" i="34"/>
  <c r="P501" i="34"/>
  <c r="P564" i="34"/>
  <c r="P1412" i="34"/>
  <c r="Q1661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O1409" i="34"/>
  <c r="O1935" i="34"/>
  <c r="P478" i="34"/>
  <c r="P1400" i="34"/>
  <c r="O1404" i="34"/>
  <c r="P1444" i="34"/>
  <c r="P1448" i="34"/>
  <c r="O1657" i="34"/>
  <c r="P1665" i="34"/>
  <c r="O1570" i="34"/>
  <c r="Q1578" i="34"/>
  <c r="P1604" i="34"/>
  <c r="O1628" i="34"/>
  <c r="Q1632" i="34"/>
  <c r="P450" i="34"/>
  <c r="Q475" i="34"/>
  <c r="Q502" i="34"/>
  <c r="O506" i="34"/>
  <c r="Q565" i="34"/>
  <c r="P1405" i="34"/>
  <c r="Q1935" i="34"/>
  <c r="P1413" i="34"/>
  <c r="Q1504" i="34"/>
  <c r="O1504" i="34"/>
  <c r="P2636" i="34"/>
  <c r="Q2636" i="34"/>
  <c r="P1504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O1734" i="34"/>
  <c r="P1806" i="34"/>
  <c r="Q1762" i="34"/>
  <c r="Q1896" i="34"/>
  <c r="O1916" i="34"/>
  <c r="Q1725" i="34"/>
  <c r="Q1733" i="34"/>
  <c r="Q1740" i="34"/>
  <c r="O1744" i="34"/>
  <c r="Q1748" i="34"/>
  <c r="O1752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P1697" i="34"/>
  <c r="Q2374" i="34"/>
  <c r="P2374" i="34"/>
  <c r="O1703" i="34"/>
  <c r="Q1711" i="34"/>
  <c r="P1711" i="34"/>
  <c r="Q173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697" i="34"/>
  <c r="Q1806" i="34"/>
  <c r="Q1923" i="34"/>
  <c r="Q1758" i="34"/>
  <c r="Q1766" i="34"/>
  <c r="O1896" i="34"/>
  <c r="Q1916" i="34"/>
  <c r="Q1717" i="34"/>
  <c r="Q1721" i="34"/>
  <c r="Q1729" i="34"/>
  <c r="O1740" i="34"/>
  <c r="Q1744" i="34"/>
  <c r="O1748" i="34"/>
  <c r="Q1752" i="34"/>
  <c r="Q1829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1697" i="34"/>
  <c r="O2374" i="34"/>
  <c r="Q1703" i="34"/>
  <c r="P1703" i="34"/>
  <c r="O1711" i="34"/>
  <c r="P173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P1698" i="34"/>
  <c r="O2376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Q1705" i="34"/>
  <c r="O1803" i="34"/>
  <c r="P1809" i="34"/>
  <c r="O1921" i="34"/>
  <c r="Q1921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Q1698" i="34"/>
  <c r="O1704" i="34"/>
  <c r="Q1712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O1705" i="34"/>
  <c r="P1713" i="34"/>
  <c r="Q1803" i="34"/>
  <c r="Q1809" i="34"/>
  <c r="Q1928" i="34"/>
  <c r="P1928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O1698" i="34"/>
  <c r="P2376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Q1713" i="34"/>
  <c r="O1809" i="34"/>
  <c r="P1921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9" i="34"/>
  <c r="Q434" i="34"/>
  <c r="Q438" i="34"/>
  <c r="Q532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Q1704" i="34"/>
  <c r="O1712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705" i="34"/>
  <c r="O1713" i="34"/>
  <c r="P1803" i="34"/>
  <c r="O1928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P1431" i="34"/>
  <c r="Q1437" i="34"/>
  <c r="P1441" i="34"/>
  <c r="O1495" i="34"/>
  <c r="O1533" i="34"/>
  <c r="O1537" i="34"/>
  <c r="P1650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O1714" i="34"/>
  <c r="P1922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P1435" i="34"/>
  <c r="Q1441" i="34"/>
  <c r="O1460" i="34"/>
  <c r="Q1531" i="34"/>
  <c r="O1535" i="34"/>
  <c r="Q1619" i="34"/>
  <c r="P1623" i="34"/>
  <c r="O16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Q1710" i="34"/>
  <c r="P1810" i="34"/>
  <c r="O1922" i="34"/>
  <c r="O1929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1433" i="34"/>
  <c r="P1439" i="34"/>
  <c r="O1594" i="34"/>
  <c r="Q1623" i="34"/>
  <c r="O1682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714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Q1433" i="34"/>
  <c r="P1437" i="34"/>
  <c r="O1590" i="34"/>
  <c r="P1621" i="34"/>
  <c r="P1644" i="34"/>
  <c r="P1648" i="34"/>
  <c r="O1678" i="34"/>
  <c r="Q1961" i="34"/>
  <c r="P1965" i="34"/>
  <c r="Q2020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P1710" i="34"/>
  <c r="Q1714" i="34"/>
  <c r="O1804" i="34"/>
  <c r="O1810" i="34"/>
  <c r="Q1929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O1709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1700" i="34"/>
  <c r="P2402" i="34"/>
  <c r="Q2406" i="34"/>
  <c r="Q2755" i="34"/>
  <c r="Q2321" i="34"/>
  <c r="Q2209" i="34"/>
  <c r="Q2217" i="34"/>
  <c r="O2315" i="34"/>
  <c r="Q2319" i="34"/>
  <c r="O1672" i="34"/>
  <c r="Q1676" i="34"/>
  <c r="Q2141" i="34"/>
  <c r="O2203" i="34"/>
  <c r="Q1584" i="34"/>
  <c r="Q1610" i="34"/>
  <c r="Q1666" i="34"/>
  <c r="Q1450" i="34"/>
  <c r="O1454" i="34"/>
  <c r="Q1522" i="34"/>
  <c r="O1526" i="34"/>
  <c r="Q1564" i="34"/>
  <c r="O566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O574" i="34"/>
  <c r="Q560" i="34"/>
  <c r="O550" i="34"/>
  <c r="Q546" i="34"/>
  <c r="Q507" i="34"/>
  <c r="Q452" i="34"/>
  <c r="Q2352" i="34"/>
  <c r="Q2748" i="34"/>
  <c r="Q2756" i="34"/>
  <c r="O2363" i="34"/>
  <c r="Q2367" i="34"/>
  <c r="O2299" i="34"/>
  <c r="Q2303" i="34"/>
  <c r="O2307" i="34"/>
  <c r="Q2311" i="34"/>
  <c r="Q2316" i="34"/>
  <c r="Q1673" i="34"/>
  <c r="Q1581" i="34"/>
  <c r="O1636" i="34"/>
  <c r="Q1640" i="34"/>
  <c r="Q1455" i="34"/>
  <c r="Q1527" i="34"/>
  <c r="Q512" i="34"/>
  <c r="Q1608" i="34"/>
  <c r="Q1562" i="34"/>
  <c r="O1510" i="34"/>
  <c r="Q1506" i="34"/>
  <c r="Q1468" i="34"/>
  <c r="Q555" i="34"/>
  <c r="Q455" i="34"/>
  <c r="Q2766" i="34"/>
  <c r="O2770" i="34"/>
  <c r="Q2774" i="34"/>
  <c r="O2778" i="34"/>
  <c r="Q2782" i="34"/>
  <c r="Q2353" i="34"/>
  <c r="Q2364" i="34"/>
  <c r="Q2768" i="34"/>
  <c r="Q2776" i="34"/>
  <c r="Q2784" i="34"/>
  <c r="Q1700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P1672" i="34"/>
  <c r="O2141" i="34"/>
  <c r="P2145" i="34"/>
  <c r="P2203" i="34"/>
  <c r="O1610" i="34"/>
  <c r="P1614" i="34"/>
  <c r="Q1635" i="34"/>
  <c r="P1635" i="34"/>
  <c r="O1639" i="34"/>
  <c r="O1666" i="34"/>
  <c r="P1454" i="34"/>
  <c r="P1526" i="34"/>
  <c r="P56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560" i="34"/>
  <c r="P556" i="34"/>
  <c r="P550" i="34"/>
  <c r="O507" i="34"/>
  <c r="P456" i="34"/>
  <c r="O452" i="34"/>
  <c r="O2765" i="34"/>
  <c r="Q2769" i="34"/>
  <c r="P2769" i="34"/>
  <c r="O2773" i="34"/>
  <c r="Q2777" i="34"/>
  <c r="P2777" i="34"/>
  <c r="O2781" i="34"/>
  <c r="Q1699" i="34"/>
  <c r="P1699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O1673" i="34"/>
  <c r="Q2142" i="34"/>
  <c r="P2142" i="34"/>
  <c r="O2146" i="34"/>
  <c r="O1581" i="34"/>
  <c r="P1585" i="34"/>
  <c r="Q1611" i="34"/>
  <c r="P1611" i="34"/>
  <c r="O1615" i="34"/>
  <c r="P1636" i="34"/>
  <c r="Q1667" i="34"/>
  <c r="P1667" i="34"/>
  <c r="P1451" i="34"/>
  <c r="O1455" i="34"/>
  <c r="P1523" i="34"/>
  <c r="O1527" i="34"/>
  <c r="O1579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Q573" i="34"/>
  <c r="P573" i="34"/>
  <c r="P559" i="34"/>
  <c r="O555" i="34"/>
  <c r="O549" i="34"/>
  <c r="Q545" i="34"/>
  <c r="P545" i="34"/>
  <c r="P484" i="34"/>
  <c r="O455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1672" i="34"/>
  <c r="O1676" i="34"/>
  <c r="Q2145" i="34"/>
  <c r="Q2203" i="34"/>
  <c r="O1584" i="34"/>
  <c r="Q1614" i="34"/>
  <c r="O1450" i="34"/>
  <c r="Q1454" i="34"/>
  <c r="O1522" i="34"/>
  <c r="Q1526" i="34"/>
  <c r="O1564" i="34"/>
  <c r="Q566" i="34"/>
  <c r="Q464" i="34"/>
  <c r="Q492" i="34"/>
  <c r="Q1420" i="34"/>
  <c r="Q1428" i="34"/>
  <c r="O1548" i="34"/>
  <c r="Q1544" i="34"/>
  <c r="Q1511" i="34"/>
  <c r="O1486" i="34"/>
  <c r="Q1482" i="34"/>
  <c r="O1478" i="34"/>
  <c r="Q574" i="34"/>
  <c r="Q556" i="34"/>
  <c r="Q550" i="34"/>
  <c r="O546" i="34"/>
  <c r="Q456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Q1585" i="34"/>
  <c r="Q1636" i="34"/>
  <c r="O1640" i="34"/>
  <c r="Q1451" i="34"/>
  <c r="Q1523" i="34"/>
  <c r="Q508" i="34"/>
  <c r="O1608" i="34"/>
  <c r="Q1558" i="34"/>
  <c r="Q1510" i="34"/>
  <c r="O1506" i="34"/>
  <c r="Q1472" i="34"/>
  <c r="Q559" i="34"/>
  <c r="Q484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O170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1676" i="34"/>
  <c r="P2141" i="34"/>
  <c r="O2145" i="34"/>
  <c r="P1584" i="34"/>
  <c r="P1610" i="34"/>
  <c r="O1614" i="34"/>
  <c r="O1635" i="34"/>
  <c r="Q1639" i="34"/>
  <c r="P1639" i="34"/>
  <c r="P1666" i="34"/>
  <c r="P1450" i="34"/>
  <c r="P1522" i="34"/>
  <c r="P156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574" i="34"/>
  <c r="P560" i="34"/>
  <c r="O556" i="34"/>
  <c r="P546" i="34"/>
  <c r="P507" i="34"/>
  <c r="O456" i="34"/>
  <c r="P452" i="34"/>
  <c r="Q2765" i="34"/>
  <c r="P2765" i="34"/>
  <c r="O2769" i="34"/>
  <c r="Q2773" i="34"/>
  <c r="P2773" i="34"/>
  <c r="O2777" i="34"/>
  <c r="Q2781" i="34"/>
  <c r="P2781" i="34"/>
  <c r="O1699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P1673" i="34"/>
  <c r="O2142" i="34"/>
  <c r="Q2146" i="34"/>
  <c r="P2146" i="34"/>
  <c r="P1581" i="34"/>
  <c r="O1585" i="34"/>
  <c r="O1611" i="34"/>
  <c r="Q1615" i="34"/>
  <c r="P1615" i="34"/>
  <c r="P1640" i="34"/>
  <c r="O1667" i="34"/>
  <c r="O1451" i="34"/>
  <c r="P1455" i="34"/>
  <c r="O1523" i="34"/>
  <c r="P1527" i="34"/>
  <c r="Q1579" i="34"/>
  <c r="P1579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O573" i="34"/>
  <c r="O559" i="34"/>
  <c r="P555" i="34"/>
  <c r="Q549" i="34"/>
  <c r="P549" i="34"/>
  <c r="O545" i="34"/>
  <c r="O484" i="34"/>
  <c r="P455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O1670" i="34"/>
  <c r="P1674" i="34"/>
  <c r="P1418" i="34"/>
  <c r="P2147" i="34"/>
  <c r="P1582" i="34"/>
  <c r="O1586" i="34"/>
  <c r="P1616" i="34"/>
  <c r="P1637" i="34"/>
  <c r="O1641" i="34"/>
  <c r="O1452" i="34"/>
  <c r="P1456" i="34"/>
  <c r="O1524" i="34"/>
  <c r="P1528" i="34"/>
  <c r="P1580" i="34"/>
  <c r="P458" i="34"/>
  <c r="P486" i="34"/>
  <c r="Q509" i="34"/>
  <c r="P509" i="34"/>
  <c r="P523" i="34"/>
  <c r="P1422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P558" i="34"/>
  <c r="P552" i="34"/>
  <c r="O548" i="34"/>
  <c r="P544" i="34"/>
  <c r="O483" i="34"/>
  <c r="P2763" i="34"/>
  <c r="O2767" i="34"/>
  <c r="P2771" i="34"/>
  <c r="O2775" i="34"/>
  <c r="P2779" i="34"/>
  <c r="O2783" i="34"/>
  <c r="O1715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1671" i="34"/>
  <c r="P2144" i="34"/>
  <c r="Q1587" i="34"/>
  <c r="O1617" i="34"/>
  <c r="O1642" i="34"/>
  <c r="P1453" i="34"/>
  <c r="P1525" i="34"/>
  <c r="O531" i="34"/>
  <c r="O459" i="34"/>
  <c r="O487" i="34"/>
  <c r="P510" i="34"/>
  <c r="O1423" i="34"/>
  <c r="P1545" i="34"/>
  <c r="P1508" i="34"/>
  <c r="P1483" i="34"/>
  <c r="P1470" i="34"/>
  <c r="Q557" i="34"/>
  <c r="P551" i="34"/>
  <c r="O453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Q1674" i="34"/>
  <c r="Q1418" i="34"/>
  <c r="O2143" i="34"/>
  <c r="Q2147" i="34"/>
  <c r="Q1582" i="34"/>
  <c r="O1612" i="34"/>
  <c r="Q1616" i="34"/>
  <c r="Q1637" i="34"/>
  <c r="O1668" i="34"/>
  <c r="Q1456" i="34"/>
  <c r="Q1528" i="34"/>
  <c r="Q1580" i="34"/>
  <c r="Q458" i="34"/>
  <c r="O462" i="34"/>
  <c r="Q486" i="34"/>
  <c r="O490" i="34"/>
  <c r="Q523" i="34"/>
  <c r="Q1422" i="34"/>
  <c r="O1426" i="34"/>
  <c r="Q1561" i="34"/>
  <c r="Q1546" i="34"/>
  <c r="Q1484" i="34"/>
  <c r="Q1475" i="34"/>
  <c r="Q1467" i="34"/>
  <c r="O562" i="34"/>
  <c r="Q558" i="34"/>
  <c r="Q552" i="34"/>
  <c r="Q544" i="34"/>
  <c r="O454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Q1613" i="34"/>
  <c r="Q1638" i="34"/>
  <c r="Q1669" i="34"/>
  <c r="O1494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551" i="34"/>
  <c r="O538" i="34"/>
  <c r="Q482" i="34"/>
  <c r="P561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1670" i="34"/>
  <c r="O1674" i="34"/>
  <c r="P2143" i="34"/>
  <c r="O1582" i="34"/>
  <c r="P1586" i="34"/>
  <c r="P1612" i="34"/>
  <c r="O1637" i="34"/>
  <c r="P1641" i="34"/>
  <c r="P1668" i="34"/>
  <c r="P1452" i="34"/>
  <c r="O1456" i="34"/>
  <c r="P1524" i="34"/>
  <c r="O1528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P562" i="34"/>
  <c r="O552" i="34"/>
  <c r="P548" i="34"/>
  <c r="O544" i="34"/>
  <c r="P483" i="34"/>
  <c r="P454" i="34"/>
  <c r="O2763" i="34"/>
  <c r="P2767" i="34"/>
  <c r="O2771" i="34"/>
  <c r="P2775" i="34"/>
  <c r="O2779" i="34"/>
  <c r="P2783" i="34"/>
  <c r="Q1715" i="34"/>
  <c r="P1715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O1671" i="34"/>
  <c r="Q1675" i="34"/>
  <c r="P1675" i="34"/>
  <c r="P2140" i="34"/>
  <c r="O2144" i="34"/>
  <c r="P2148" i="34"/>
  <c r="Q1583" i="34"/>
  <c r="P1583" i="34"/>
  <c r="O1587" i="34"/>
  <c r="O1613" i="34"/>
  <c r="P1617" i="34"/>
  <c r="O1638" i="34"/>
  <c r="P1642" i="34"/>
  <c r="O1669" i="34"/>
  <c r="O1453" i="34"/>
  <c r="P1494" i="34"/>
  <c r="O1525" i="34"/>
  <c r="Q1529" i="34"/>
  <c r="P1529" i="34"/>
  <c r="P531" i="34"/>
  <c r="P459" i="34"/>
  <c r="O463" i="34"/>
  <c r="P487" i="34"/>
  <c r="O491" i="34"/>
  <c r="O524" i="34"/>
  <c r="O1419" i="34"/>
  <c r="P1423" i="34"/>
  <c r="O1427" i="34"/>
  <c r="P1606" i="34"/>
  <c r="P1560" i="34"/>
  <c r="P1549" i="34"/>
  <c r="O1545" i="34"/>
  <c r="P1512" i="34"/>
  <c r="O1508" i="34"/>
  <c r="P1487" i="34"/>
  <c r="O1483" i="34"/>
  <c r="P1479" i="34"/>
  <c r="P1474" i="34"/>
  <c r="Q561" i="34"/>
  <c r="O557" i="34"/>
  <c r="O551" i="34"/>
  <c r="P547" i="34"/>
  <c r="P538" i="34"/>
  <c r="Q453" i="34"/>
  <c r="P453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1670" i="34"/>
  <c r="O1418" i="34"/>
  <c r="Q2143" i="34"/>
  <c r="O2147" i="34"/>
  <c r="Q1586" i="34"/>
  <c r="Q1612" i="34"/>
  <c r="O1616" i="34"/>
  <c r="Q1641" i="34"/>
  <c r="Q1668" i="34"/>
  <c r="Q1452" i="34"/>
  <c r="Q1524" i="34"/>
  <c r="O1580" i="34"/>
  <c r="O458" i="34"/>
  <c r="Q462" i="34"/>
  <c r="O486" i="34"/>
  <c r="Q490" i="34"/>
  <c r="O1422" i="34"/>
  <c r="Q1426" i="34"/>
  <c r="Q1557" i="34"/>
  <c r="Q1542" i="34"/>
  <c r="Q1480" i="34"/>
  <c r="Q1471" i="34"/>
  <c r="Q562" i="34"/>
  <c r="O558" i="34"/>
  <c r="Q548" i="34"/>
  <c r="Q483" i="34"/>
  <c r="Q454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1617" i="34"/>
  <c r="Q1642" i="34"/>
  <c r="Q1494" i="34"/>
  <c r="Q531" i="34"/>
  <c r="Q459" i="34"/>
  <c r="Q487" i="34"/>
  <c r="O510" i="34"/>
  <c r="Q1423" i="34"/>
  <c r="Q1606" i="34"/>
  <c r="Q1560" i="34"/>
  <c r="Q1549" i="34"/>
  <c r="Q1512" i="34"/>
  <c r="Q1487" i="34"/>
  <c r="Q1479" i="34"/>
  <c r="Q1474" i="34"/>
  <c r="O1470" i="34"/>
  <c r="Q547" i="34"/>
  <c r="Q538" i="34"/>
  <c r="O482" i="34"/>
  <c r="Q2405" i="34"/>
  <c r="P1936" i="34"/>
  <c r="Q1671" i="34"/>
  <c r="O1675" i="34"/>
  <c r="O2140" i="34"/>
  <c r="O2148" i="34"/>
  <c r="O1583" i="34"/>
  <c r="P1587" i="34"/>
  <c r="P1613" i="34"/>
  <c r="P1638" i="34"/>
  <c r="P1669" i="34"/>
  <c r="Q1453" i="34"/>
  <c r="Q1525" i="34"/>
  <c r="O1529" i="34"/>
  <c r="P463" i="34"/>
  <c r="P491" i="34"/>
  <c r="P524" i="34"/>
  <c r="P1419" i="34"/>
  <c r="P1427" i="34"/>
  <c r="O1606" i="34"/>
  <c r="O1549" i="34"/>
  <c r="O1512" i="34"/>
  <c r="O1487" i="34"/>
  <c r="O1479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P1490" i="34"/>
  <c r="P1552" i="34"/>
  <c r="P1540" i="34"/>
  <c r="P1550" i="34"/>
  <c r="P1694" i="34"/>
  <c r="Q563" i="34"/>
  <c r="Q1692" i="34"/>
  <c r="Q535" i="34"/>
  <c r="Q542" i="34"/>
  <c r="Q1496" i="34"/>
  <c r="Q1465" i="34"/>
  <c r="P1465" i="34"/>
  <c r="P1693" i="34"/>
  <c r="O539" i="34"/>
  <c r="P1488" i="34"/>
  <c r="O1497" i="34"/>
  <c r="P1503" i="34"/>
  <c r="Q1551" i="34"/>
  <c r="P1551" i="34"/>
  <c r="Q1566" i="34"/>
  <c r="O1466" i="34"/>
  <c r="Q1688" i="34"/>
  <c r="Q518" i="34"/>
  <c r="O5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1476" i="34"/>
  <c r="P1501" i="34"/>
  <c r="Q1693" i="34"/>
  <c r="P543" i="34"/>
  <c r="P5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O1499" i="34"/>
  <c r="O1695" i="34"/>
  <c r="O1550" i="34"/>
  <c r="Q1694" i="34"/>
  <c r="O1692" i="34"/>
  <c r="O542" i="34"/>
  <c r="O568" i="34"/>
  <c r="O1476" i="34"/>
  <c r="P1496" i="34"/>
  <c r="O1501" i="34"/>
  <c r="O1465" i="34"/>
  <c r="O1693" i="34"/>
  <c r="P539" i="34"/>
  <c r="O543" i="34"/>
  <c r="O569" i="34"/>
  <c r="Q1488" i="34"/>
  <c r="O1503" i="34"/>
  <c r="O1551" i="34"/>
  <c r="P1566" i="34"/>
  <c r="Q536" i="34"/>
  <c r="Q1466" i="34"/>
  <c r="O1688" i="34"/>
  <c r="P518" i="34"/>
  <c r="Q54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O1490" i="34"/>
  <c r="Q1499" i="34"/>
  <c r="Q1695" i="34"/>
  <c r="O1552" i="34"/>
  <c r="O1540" i="34"/>
  <c r="P563" i="34"/>
  <c r="O533" i="34"/>
  <c r="P1692" i="34"/>
  <c r="P535" i="34"/>
  <c r="P542" i="34"/>
  <c r="Q568" i="34"/>
  <c r="Q1476" i="34"/>
  <c r="O1496" i="34"/>
  <c r="Q1501" i="34"/>
  <c r="Q539" i="34"/>
  <c r="Q543" i="34"/>
  <c r="Q56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P1567" i="34"/>
  <c r="P1491" i="34"/>
  <c r="O1554" i="34"/>
  <c r="O1651" i="34"/>
  <c r="Q1567" i="34"/>
  <c r="Q1491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B165" i="34" l="1"/>
  <c r="B166" i="34"/>
  <c r="B167" i="34"/>
  <c r="B168" i="34"/>
  <c r="B169" i="34"/>
  <c r="B202" i="34"/>
  <c r="B203" i="34"/>
  <c r="B204" i="34"/>
  <c r="B205" i="34"/>
  <c r="B36" i="34"/>
  <c r="B39" i="34"/>
  <c r="B40" i="34"/>
  <c r="B158" i="34"/>
  <c r="B159" i="34"/>
  <c r="B161" i="34"/>
  <c r="B162" i="34"/>
  <c r="B163" i="34"/>
  <c r="B164" i="34"/>
  <c r="B35" i="34"/>
  <c r="B132" i="34"/>
  <c r="B38" i="34"/>
  <c r="B174" i="34"/>
  <c r="B173" i="34"/>
  <c r="B593" i="34"/>
  <c r="B592" i="34"/>
  <c r="B591" i="34"/>
  <c r="B590" i="34"/>
  <c r="B589" i="34"/>
  <c r="B266" i="34"/>
  <c r="B251" i="34"/>
  <c r="B250" i="34"/>
  <c r="B225" i="34"/>
  <c r="B131" i="34"/>
  <c r="B125" i="34"/>
  <c r="B122" i="34"/>
  <c r="B110" i="34"/>
  <c r="B111" i="34"/>
  <c r="B113" i="34"/>
  <c r="B115" i="34"/>
  <c r="B117" i="34"/>
  <c r="B118" i="34"/>
  <c r="B120" i="34"/>
  <c r="B264" i="34"/>
  <c r="B265" i="34"/>
  <c r="B29" i="34"/>
  <c r="B31" i="34"/>
  <c r="B212" i="34"/>
  <c r="B213" i="34"/>
  <c r="B223" i="34"/>
  <c r="B224" i="34"/>
  <c r="B27" i="34"/>
  <c r="B150" i="34"/>
  <c r="B152" i="34"/>
  <c r="B154" i="34"/>
  <c r="B155" i="34"/>
  <c r="B140" i="34"/>
  <c r="B142" i="34"/>
  <c r="B144" i="34"/>
  <c r="B145" i="34"/>
  <c r="B141" i="34"/>
  <c r="B143" i="34"/>
  <c r="B133" i="34"/>
  <c r="B134" i="34"/>
  <c r="B135" i="34"/>
  <c r="B137" i="34"/>
  <c r="B136" i="34"/>
  <c r="B121" i="34"/>
  <c r="B123" i="34"/>
  <c r="B124" i="34"/>
  <c r="B126" i="34"/>
  <c r="B127" i="34"/>
  <c r="B128" i="34"/>
  <c r="B114" i="34"/>
  <c r="B116" i="34"/>
  <c r="B28" i="34"/>
  <c r="B30" i="34"/>
  <c r="B32" i="34"/>
  <c r="B34" i="34"/>
  <c r="B156" i="34"/>
  <c r="B157" i="34"/>
  <c r="B26" i="34"/>
  <c r="A264" i="34" l="1"/>
  <c r="A250" i="34"/>
  <c r="O590" i="34"/>
  <c r="P590" i="34"/>
  <c r="Q590" i="34"/>
  <c r="U590" i="34"/>
  <c r="Z590" i="34"/>
  <c r="W590" i="34"/>
  <c r="A590" i="34"/>
  <c r="A251" i="34"/>
  <c r="O591" i="34"/>
  <c r="P591" i="34"/>
  <c r="Q591" i="34"/>
  <c r="U591" i="34"/>
  <c r="Z591" i="34"/>
  <c r="W591" i="34"/>
  <c r="A591" i="34"/>
  <c r="A266" i="34"/>
  <c r="O592" i="34"/>
  <c r="Q592" i="34"/>
  <c r="U592" i="34"/>
  <c r="Z592" i="34"/>
  <c r="W592" i="34"/>
  <c r="P592" i="34"/>
  <c r="A592" i="34"/>
  <c r="A26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46" i="34"/>
  <c r="O596" i="34" l="1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Q954" i="34"/>
  <c r="U954" i="34"/>
  <c r="Z954" i="34"/>
  <c r="O954" i="34"/>
  <c r="P954" i="34"/>
  <c r="W954" i="34"/>
  <c r="A95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O974" i="34" l="1"/>
  <c r="P974" i="34"/>
  <c r="Q974" i="34"/>
  <c r="U974" i="34"/>
  <c r="Z974" i="34"/>
  <c r="W974" i="34"/>
  <c r="A974" i="34"/>
  <c r="A36" i="71"/>
  <c r="H2" i="71"/>
  <c r="R10" i="34"/>
  <c r="E6" i="43" l="1"/>
  <c r="O8" i="43"/>
  <c r="N8" i="43"/>
  <c r="D13" i="15" l="1"/>
  <c r="C13" i="15"/>
  <c r="B33" i="34"/>
  <c r="B276" i="34"/>
  <c r="B588" i="34"/>
  <c r="B827" i="34"/>
  <c r="B880" i="34"/>
  <c r="B929" i="34"/>
  <c r="B939" i="34"/>
  <c r="B953" i="34"/>
  <c r="B973" i="34"/>
  <c r="B1041" i="34"/>
  <c r="B129" i="34"/>
  <c r="O1041" i="34" l="1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3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B25" i="34" l="1"/>
  <c r="B24" i="34"/>
  <c r="B23" i="34"/>
  <c r="U23" i="34" l="1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W2794" i="34"/>
  <c r="P2794" i="34"/>
  <c r="Z2794" i="34"/>
  <c r="Q2793" i="34"/>
  <c r="U2793" i="34"/>
  <c r="O2793" i="34"/>
  <c r="W2793" i="34"/>
  <c r="P2793" i="34"/>
  <c r="A2793" i="34"/>
  <c r="Z2793" i="34"/>
  <c r="P2792" i="34"/>
  <c r="W2792" i="34"/>
  <c r="Q2792" i="34"/>
  <c r="U2792" i="34"/>
  <c r="A2792" i="34"/>
  <c r="O2792" i="34"/>
  <c r="Z2792" i="34"/>
  <c r="Q2795" i="34"/>
  <c r="U2795" i="34"/>
  <c r="P2795" i="34"/>
  <c r="W2795" i="34"/>
  <c r="O2795" i="34"/>
  <c r="Z2795" i="34"/>
  <c r="O2791" i="34"/>
  <c r="P2791" i="34"/>
  <c r="Q2791" i="34"/>
  <c r="U2791" i="34"/>
  <c r="W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T27" i="34" l="1"/>
  <c r="S32" i="34"/>
  <c r="R37" i="34"/>
  <c r="T43" i="34"/>
  <c r="S48" i="34"/>
  <c r="R53" i="34"/>
  <c r="T59" i="34"/>
  <c r="S64" i="34"/>
  <c r="R69" i="34"/>
  <c r="T75" i="34"/>
  <c r="S80" i="34"/>
  <c r="R85" i="34"/>
  <c r="T91" i="34"/>
  <c r="S96" i="34"/>
  <c r="R101" i="34"/>
  <c r="T107" i="34"/>
  <c r="S112" i="34"/>
  <c r="R117" i="34"/>
  <c r="T123" i="34"/>
  <c r="S128" i="34"/>
  <c r="R133" i="34"/>
  <c r="R30" i="34"/>
  <c r="T36" i="34"/>
  <c r="S41" i="34"/>
  <c r="R46" i="34"/>
  <c r="T52" i="34"/>
  <c r="S57" i="34"/>
  <c r="R62" i="34"/>
  <c r="T68" i="34"/>
  <c r="S73" i="34"/>
  <c r="R78" i="34"/>
  <c r="T84" i="34"/>
  <c r="S89" i="34"/>
  <c r="R94" i="34"/>
  <c r="T100" i="34"/>
  <c r="S105" i="34"/>
  <c r="R110" i="34"/>
  <c r="T116" i="34"/>
  <c r="S121" i="34"/>
  <c r="R126" i="34"/>
  <c r="S30" i="34"/>
  <c r="R35" i="34"/>
  <c r="T41" i="34"/>
  <c r="S46" i="34"/>
  <c r="R51" i="34"/>
  <c r="T57" i="34"/>
  <c r="S62" i="34"/>
  <c r="R67" i="34"/>
  <c r="T73" i="34"/>
  <c r="S78" i="34"/>
  <c r="R83" i="34"/>
  <c r="T89" i="34"/>
  <c r="S94" i="34"/>
  <c r="R99" i="34"/>
  <c r="T105" i="34"/>
  <c r="S110" i="34"/>
  <c r="R115" i="34"/>
  <c r="T121" i="34"/>
  <c r="S126" i="34"/>
  <c r="T30" i="34"/>
  <c r="S35" i="34"/>
  <c r="R40" i="34"/>
  <c r="T46" i="34"/>
  <c r="S51" i="34"/>
  <c r="R56" i="34"/>
  <c r="T62" i="34"/>
  <c r="S67" i="34"/>
  <c r="R72" i="34"/>
  <c r="T78" i="34"/>
  <c r="S83" i="34"/>
  <c r="R88" i="34"/>
  <c r="T94" i="34"/>
  <c r="S99" i="34"/>
  <c r="R104" i="34"/>
  <c r="T110" i="34"/>
  <c r="S115" i="34"/>
  <c r="R120" i="34"/>
  <c r="T126" i="34"/>
  <c r="S131" i="34"/>
  <c r="R136" i="34"/>
  <c r="S134" i="34"/>
  <c r="R138" i="34"/>
  <c r="R143" i="34"/>
  <c r="T149" i="34"/>
  <c r="S154" i="34"/>
  <c r="S28" i="34"/>
  <c r="R33" i="34"/>
  <c r="T39" i="34"/>
  <c r="S44" i="34"/>
  <c r="R49" i="34"/>
  <c r="T55" i="34"/>
  <c r="S60" i="34"/>
  <c r="R65" i="34"/>
  <c r="T71" i="34"/>
  <c r="S76" i="34"/>
  <c r="R81" i="34"/>
  <c r="T87" i="34"/>
  <c r="S92" i="34"/>
  <c r="R97" i="34"/>
  <c r="T103" i="34"/>
  <c r="S108" i="34"/>
  <c r="R113" i="34"/>
  <c r="T119" i="34"/>
  <c r="S124" i="34"/>
  <c r="R129" i="34"/>
  <c r="R26" i="34"/>
  <c r="T32" i="34"/>
  <c r="S37" i="34"/>
  <c r="R42" i="34"/>
  <c r="T48" i="34"/>
  <c r="S53" i="34"/>
  <c r="R58" i="34"/>
  <c r="T64" i="34"/>
  <c r="S69" i="34"/>
  <c r="R74" i="34"/>
  <c r="T80" i="34"/>
  <c r="S85" i="34"/>
  <c r="R90" i="34"/>
  <c r="T96" i="34"/>
  <c r="S101" i="34"/>
  <c r="R106" i="34"/>
  <c r="T112" i="34"/>
  <c r="S117" i="34"/>
  <c r="R122" i="34"/>
  <c r="S26" i="34"/>
  <c r="R31" i="34"/>
  <c r="T37" i="34"/>
  <c r="S42" i="34"/>
  <c r="R47" i="34"/>
  <c r="T53" i="34"/>
  <c r="S58" i="34"/>
  <c r="R63" i="34"/>
  <c r="T69" i="34"/>
  <c r="S74" i="34"/>
  <c r="R79" i="34"/>
  <c r="T85" i="34"/>
  <c r="S90" i="34"/>
  <c r="R95" i="34"/>
  <c r="T101" i="34"/>
  <c r="S106" i="34"/>
  <c r="R111" i="34"/>
  <c r="T117" i="34"/>
  <c r="S122" i="34"/>
  <c r="T26" i="34"/>
  <c r="S31" i="34"/>
  <c r="R36" i="34"/>
  <c r="T42" i="34"/>
  <c r="S47" i="34"/>
  <c r="R52" i="34"/>
  <c r="T58" i="34"/>
  <c r="S63" i="34"/>
  <c r="R68" i="34"/>
  <c r="T74" i="34"/>
  <c r="S79" i="34"/>
  <c r="R84" i="34"/>
  <c r="T90" i="34"/>
  <c r="S95" i="34"/>
  <c r="R100" i="34"/>
  <c r="T106" i="34"/>
  <c r="S111" i="34"/>
  <c r="R116" i="34"/>
  <c r="T122" i="34"/>
  <c r="S127" i="34"/>
  <c r="R132" i="34"/>
  <c r="T138" i="34"/>
  <c r="T135" i="34"/>
  <c r="R139" i="34"/>
  <c r="T145" i="34"/>
  <c r="S150" i="34"/>
  <c r="R155" i="34"/>
  <c r="R29" i="34"/>
  <c r="T35" i="34"/>
  <c r="S40" i="34"/>
  <c r="R45" i="34"/>
  <c r="T51" i="34"/>
  <c r="S56" i="34"/>
  <c r="R61" i="34"/>
  <c r="T67" i="34"/>
  <c r="S72" i="34"/>
  <c r="R77" i="34"/>
  <c r="T83" i="34"/>
  <c r="S88" i="34"/>
  <c r="R93" i="34"/>
  <c r="T99" i="34"/>
  <c r="S104" i="34"/>
  <c r="R109" i="34"/>
  <c r="T115" i="34"/>
  <c r="S120" i="34"/>
  <c r="R125" i="34"/>
  <c r="T131" i="34"/>
  <c r="T28" i="34"/>
  <c r="S33" i="34"/>
  <c r="R38" i="34"/>
  <c r="T44" i="34"/>
  <c r="S49" i="34"/>
  <c r="R54" i="34"/>
  <c r="T60" i="34"/>
  <c r="S65" i="34"/>
  <c r="R70" i="34"/>
  <c r="T76" i="34"/>
  <c r="S81" i="34"/>
  <c r="R86" i="34"/>
  <c r="T92" i="34"/>
  <c r="S97" i="34"/>
  <c r="R102" i="34"/>
  <c r="T108" i="34"/>
  <c r="S113" i="34"/>
  <c r="R118" i="34"/>
  <c r="T124" i="34"/>
  <c r="R27" i="34"/>
  <c r="T33" i="34"/>
  <c r="S38" i="34"/>
  <c r="R43" i="34"/>
  <c r="T49" i="34"/>
  <c r="S54" i="34"/>
  <c r="R59" i="34"/>
  <c r="T65" i="34"/>
  <c r="S70" i="34"/>
  <c r="R75" i="34"/>
  <c r="T81" i="34"/>
  <c r="S86" i="34"/>
  <c r="R91" i="34"/>
  <c r="T97" i="34"/>
  <c r="S102" i="34"/>
  <c r="R107" i="34"/>
  <c r="T113" i="34"/>
  <c r="S118" i="34"/>
  <c r="R123" i="34"/>
  <c r="S27" i="34"/>
  <c r="R32" i="34"/>
  <c r="T38" i="34"/>
  <c r="S43" i="34"/>
  <c r="R48" i="34"/>
  <c r="T54" i="34"/>
  <c r="S59" i="34"/>
  <c r="R64" i="34"/>
  <c r="T70" i="34"/>
  <c r="S75" i="34"/>
  <c r="R80" i="34"/>
  <c r="T86" i="34"/>
  <c r="S91" i="34"/>
  <c r="R96" i="34"/>
  <c r="T102" i="34"/>
  <c r="S107" i="34"/>
  <c r="R112" i="34"/>
  <c r="T118" i="34"/>
  <c r="S123" i="34"/>
  <c r="R128" i="34"/>
  <c r="T134" i="34"/>
  <c r="T132" i="34"/>
  <c r="T136" i="34"/>
  <c r="T141" i="34"/>
  <c r="S146" i="34"/>
  <c r="R151" i="34"/>
  <c r="T31" i="34"/>
  <c r="S36" i="34"/>
  <c r="R41" i="34"/>
  <c r="T47" i="34"/>
  <c r="S52" i="34"/>
  <c r="R57" i="34"/>
  <c r="T63" i="34"/>
  <c r="S68" i="34"/>
  <c r="R73" i="34"/>
  <c r="T79" i="34"/>
  <c r="S84" i="34"/>
  <c r="R89" i="34"/>
  <c r="T95" i="34"/>
  <c r="S100" i="34"/>
  <c r="R105" i="34"/>
  <c r="T111" i="34"/>
  <c r="S116" i="34"/>
  <c r="R121" i="34"/>
  <c r="T127" i="34"/>
  <c r="S132" i="34"/>
  <c r="S29" i="34"/>
  <c r="R34" i="34"/>
  <c r="T40" i="34"/>
  <c r="S45" i="34"/>
  <c r="R50" i="34"/>
  <c r="T56" i="34"/>
  <c r="S61" i="34"/>
  <c r="R66" i="34"/>
  <c r="T72" i="34"/>
  <c r="S77" i="34"/>
  <c r="R82" i="34"/>
  <c r="T88" i="34"/>
  <c r="S93" i="34"/>
  <c r="R98" i="34"/>
  <c r="T104" i="34"/>
  <c r="S109" i="34"/>
  <c r="R114" i="34"/>
  <c r="T120" i="34"/>
  <c r="S125" i="34"/>
  <c r="T29" i="34"/>
  <c r="S34" i="34"/>
  <c r="R39" i="34"/>
  <c r="T45" i="34"/>
  <c r="S50" i="34"/>
  <c r="R55" i="34"/>
  <c r="T61" i="34"/>
  <c r="S66" i="34"/>
  <c r="R71" i="34"/>
  <c r="T77" i="34"/>
  <c r="S82" i="34"/>
  <c r="R87" i="34"/>
  <c r="T93" i="34"/>
  <c r="S98" i="34"/>
  <c r="R103" i="34"/>
  <c r="T109" i="34"/>
  <c r="R28" i="34"/>
  <c r="T50" i="34"/>
  <c r="S71" i="34"/>
  <c r="R92" i="34"/>
  <c r="T114" i="34"/>
  <c r="S135" i="34"/>
  <c r="R147" i="34"/>
  <c r="R130" i="34"/>
  <c r="S139" i="34"/>
  <c r="R144" i="34"/>
  <c r="T150" i="34"/>
  <c r="S155" i="34"/>
  <c r="S130" i="34"/>
  <c r="T143" i="34"/>
  <c r="S148" i="34"/>
  <c r="R153" i="34"/>
  <c r="R127" i="34"/>
  <c r="S136" i="34"/>
  <c r="R142" i="34"/>
  <c r="T148" i="34"/>
  <c r="S153" i="34"/>
  <c r="T146" i="34"/>
  <c r="R156" i="34"/>
  <c r="S144" i="34"/>
  <c r="T155" i="34"/>
  <c r="R137" i="34"/>
  <c r="S149" i="34"/>
  <c r="S142" i="34"/>
  <c r="S143" i="34"/>
  <c r="T129" i="34"/>
  <c r="R157" i="34"/>
  <c r="S141" i="34"/>
  <c r="T152" i="34"/>
  <c r="S114" i="34"/>
  <c r="T34" i="34"/>
  <c r="S55" i="34"/>
  <c r="R76" i="34"/>
  <c r="T98" i="34"/>
  <c r="S119" i="34"/>
  <c r="T133" i="34"/>
  <c r="T153" i="34"/>
  <c r="R131" i="34"/>
  <c r="R140" i="34"/>
  <c r="S151" i="34"/>
  <c r="T139" i="34"/>
  <c r="R149" i="34"/>
  <c r="S133" i="34"/>
  <c r="T144" i="34"/>
  <c r="R154" i="34"/>
  <c r="S138" i="34"/>
  <c r="T154" i="34"/>
  <c r="T147" i="34"/>
  <c r="R135" i="34"/>
  <c r="R119" i="34"/>
  <c r="S39" i="34"/>
  <c r="R60" i="34"/>
  <c r="T82" i="34"/>
  <c r="S103" i="34"/>
  <c r="R124" i="34"/>
  <c r="S137" i="34"/>
  <c r="T157" i="34"/>
  <c r="T137" i="34"/>
  <c r="T142" i="34"/>
  <c r="S147" i="34"/>
  <c r="R152" i="34"/>
  <c r="T128" i="34"/>
  <c r="S140" i="34"/>
  <c r="R145" i="34"/>
  <c r="T151" i="34"/>
  <c r="S156" i="34"/>
  <c r="R134" i="34"/>
  <c r="T140" i="34"/>
  <c r="S145" i="34"/>
  <c r="R150" i="34"/>
  <c r="T156" i="34"/>
  <c r="T125" i="34"/>
  <c r="R44" i="34"/>
  <c r="T66" i="34"/>
  <c r="S87" i="34"/>
  <c r="R108" i="34"/>
  <c r="T130" i="34"/>
  <c r="S129" i="34"/>
  <c r="R148" i="34"/>
  <c r="R141" i="34"/>
  <c r="S152" i="34"/>
  <c r="R146" i="34"/>
  <c r="S157" i="34"/>
  <c r="A8" i="12"/>
  <c r="C45" i="43" l="1"/>
  <c r="C60" i="43"/>
  <c r="B49" i="43"/>
  <c r="F53" i="43"/>
  <c r="E56" i="43"/>
  <c r="E52" i="43"/>
  <c r="G45" i="43"/>
  <c r="F48" i="43"/>
  <c r="F47" i="43"/>
  <c r="G51" i="43"/>
  <c r="F54" i="43"/>
  <c r="F59" i="43"/>
  <c r="F55" i="43"/>
  <c r="B58" i="43"/>
  <c r="D51" i="43"/>
  <c r="C54" i="43"/>
  <c r="G49" i="43"/>
  <c r="F52" i="43"/>
  <c r="C57" i="43"/>
  <c r="B60" i="43"/>
  <c r="B56" i="43"/>
  <c r="F45" i="43"/>
  <c r="B57" i="43"/>
  <c r="D55" i="43"/>
  <c r="C58" i="43"/>
  <c r="A51" i="43"/>
  <c r="A53" i="43"/>
  <c r="D50" i="43"/>
  <c r="G56" i="43"/>
  <c r="C55" i="43"/>
  <c r="F57" i="43"/>
  <c r="C51" i="43"/>
  <c r="A45" i="43"/>
  <c r="G58" i="43"/>
  <c r="D48" i="43"/>
  <c r="C49" i="43"/>
  <c r="G53" i="43"/>
  <c r="D54" i="43"/>
  <c r="E50" i="43"/>
  <c r="E46" i="43"/>
  <c r="B47" i="43"/>
  <c r="C47" i="43"/>
  <c r="F49" i="43"/>
  <c r="G54" i="43"/>
  <c r="C59" i="43"/>
  <c r="A60" i="43"/>
  <c r="E55" i="43"/>
  <c r="E51" i="43"/>
  <c r="B52" i="43"/>
  <c r="C48" i="43"/>
  <c r="D53" i="43"/>
  <c r="A58" i="43"/>
  <c r="E58" i="43"/>
  <c r="E60" i="43"/>
  <c r="A59" i="43"/>
  <c r="G59" i="43"/>
  <c r="C53" i="43"/>
  <c r="D58" i="43"/>
  <c r="F58" i="43"/>
  <c r="D49" i="43"/>
  <c r="B50" i="43"/>
  <c r="E47" i="43"/>
  <c r="A54" i="43"/>
  <c r="F50" i="43"/>
  <c r="D57" i="43"/>
  <c r="B48" i="43"/>
  <c r="G60" i="43"/>
  <c r="F56" i="43"/>
  <c r="C46" i="43"/>
  <c r="D45" i="43"/>
  <c r="A50" i="43"/>
  <c r="G52" i="43"/>
  <c r="B45" i="43"/>
  <c r="G57" i="43"/>
  <c r="G47" i="43"/>
  <c r="F60" i="43"/>
  <c r="E54" i="43"/>
  <c r="D47" i="43"/>
  <c r="E59" i="43"/>
  <c r="E45" i="43"/>
  <c r="B46" i="43"/>
  <c r="E49" i="43"/>
  <c r="D52" i="43"/>
  <c r="C50" i="43"/>
  <c r="G50" i="43"/>
  <c r="D46" i="43"/>
  <c r="C52" i="43"/>
  <c r="B55" i="43"/>
  <c r="B51" i="43"/>
  <c r="A55" i="43"/>
  <c r="C56" i="43"/>
  <c r="G55" i="43"/>
  <c r="D56" i="43"/>
  <c r="A52" i="43"/>
  <c r="A48" i="43"/>
  <c r="E48" i="43"/>
  <c r="B53" i="43"/>
  <c r="A56" i="43"/>
  <c r="A46" i="43"/>
  <c r="A57" i="43"/>
  <c r="E57" i="43"/>
  <c r="E53" i="43"/>
  <c r="B54" i="43"/>
  <c r="G48" i="43"/>
  <c r="G46" i="43"/>
  <c r="B59" i="43"/>
  <c r="A47" i="43"/>
  <c r="A49" i="43"/>
  <c r="D59" i="43"/>
  <c r="F46" i="43"/>
  <c r="D60" i="43"/>
  <c r="F51" i="43"/>
  <c r="H11" i="43"/>
  <c r="A44" i="43"/>
  <c r="C44" i="43"/>
  <c r="E44" i="43"/>
  <c r="G44" i="43"/>
  <c r="D44" i="43"/>
  <c r="B44" i="43"/>
  <c r="F44" i="43"/>
  <c r="A12" i="43"/>
  <c r="G66" i="43" s="1"/>
  <c r="F103" i="55"/>
  <c r="A7" i="60"/>
  <c r="A8" i="60" s="1"/>
  <c r="F2" i="43" l="1"/>
  <c r="A65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U10" i="34" l="1"/>
  <c r="W10" i="34"/>
  <c r="U12" i="34"/>
  <c r="A12" i="34"/>
  <c r="U13" i="34"/>
  <c r="A13" i="34"/>
  <c r="U16" i="34"/>
  <c r="U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575" i="34" l="1"/>
  <c r="V445" i="34"/>
  <c r="V430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64" i="34"/>
  <c r="V573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567" i="34"/>
  <c r="V568" i="34"/>
  <c r="V569" i="34"/>
  <c r="V570" i="34"/>
  <c r="V571" i="34"/>
  <c r="V572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566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6" i="34" l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L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L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H58" i="55" a="1"/>
  <c r="H58" i="55" s="1"/>
  <c r="J27" i="55" a="1"/>
  <c r="J27" i="55" s="1"/>
  <c r="L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77" i="55" l="1"/>
  <c r="L31" i="55"/>
  <c r="L78" i="55"/>
  <c r="L73" i="55"/>
  <c r="L30" i="55"/>
  <c r="L91" i="55"/>
  <c r="L59" i="55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M357" i="60"/>
  <c r="H27" i="56"/>
  <c r="I16" i="71"/>
  <c r="J16" i="71"/>
  <c r="J16" i="14"/>
  <c r="G6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6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2" i="43"/>
  <c r="H6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0" i="15" l="1"/>
  <c r="I62" i="15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<sst xmlns="http://schemas.openxmlformats.org/spreadsheetml/2006/main" count="3076" uniqueCount="1016">
  <si>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</si>
  <si>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</si>
  <si>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</si>
  <si>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</si>
  <si>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</si>
  <si>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</si>
  <si>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</si>
  <si>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</si>
  <si>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</si>
  <si>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</si>
  <si>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</si>
  <si>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</si>
  <si>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</si>
  <si>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</si>
  <si>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</si>
  <si>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</si>
  <si>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</si>
  <si>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</si>
  <si>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</si>
  <si>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</si>
  <si>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</si>
  <si>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</si>
  <si>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</si>
  <si>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</si>
  <si>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</si>
  <si>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</si>
  <si>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</si>
  <si>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</si>
  <si>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</si>
  <si>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</si>
  <si>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</si>
  <si>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</si>
  <si>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</si>
  <si>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</si>
  <si>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</si>
  <si>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</si>
  <si>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</si>
  <si>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</si>
  <si>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</si>
  <si>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</si>
  <si>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</si>
  <si>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</si>
  <si>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</si>
  <si>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</si>
  <si>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</si>
  <si>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</si>
  <si>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</si>
  <si>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</si>
  <si>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</si>
  <si>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</si>
  <si>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</si>
  <si>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</si>
  <si>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</si>
  <si>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</si>
  <si>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</si>
  <si>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</si>
  <si>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</si>
  <si>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</si>
  <si>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</si>
  <si>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</si>
  <si>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</si>
  <si>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</si>
  <si>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</si>
  <si>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</si>
  <si>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</si>
  <si>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</si>
  <si>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</si>
  <si>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</si>
  <si>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</si>
  <si>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</si>
  <si>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</si>
  <si>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</si>
  <si>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</si>
  <si>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</si>
  <si>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</si>
  <si>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</si>
  <si>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</si>
  <si>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</si>
  <si>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</si>
  <si>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</si>
  <si>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</si>
  <si>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</si>
  <si>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</si>
  <si>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</si>
  <si>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</si>
  <si>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</si>
  <si>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</si>
  <si>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</si>
  <si>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</si>
  <si>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</si>
  <si>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</si>
  <si>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</si>
  <si>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</si>
  <si>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</si>
  <si>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</si>
  <si>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</si>
  <si>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</si>
  <si>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</si>
  <si>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</si>
  <si>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</si>
  <si>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</si>
  <si>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</si>
  <si>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</si>
  <si>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</si>
  <si>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</si>
  <si>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</si>
  <si>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</si>
  <si>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</si>
  <si>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</si>
  <si>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</si>
  <si>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</si>
  <si>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</si>
  <si>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</si>
  <si>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</si>
  <si>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</si>
  <si>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</si>
  <si>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</si>
  <si>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</si>
  <si>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</si>
  <si>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</si>
  <si>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</si>
  <si>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</si>
  <si>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</si>
  <si>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</si>
  <si>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</si>
  <si>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</si>
  <si>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</si>
  <si>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</si>
  <si>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</si>
  <si>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</si>
  <si>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</si>
  <si>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</si>
  <si>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</si>
  <si>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</si>
  <si>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</si>
  <si>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</si>
  <si>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</si>
  <si>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</si>
  <si>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</si>
  <si>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</si>
  <si>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</si>
  <si>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</si>
  <si>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</si>
  <si>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</si>
  <si>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</si>
  <si>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</si>
  <si>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</si>
  <si>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</si>
  <si>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</si>
  <si>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</si>
  <si>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</si>
  <si>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</si>
  <si>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</si>
  <si>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</si>
  <si>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</si>
  <si>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</si>
  <si>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</si>
  <si>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</si>
  <si>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</si>
  <si>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</si>
  <si>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</si>
  <si>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</si>
  <si>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</si>
  <si>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</si>
  <si>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</si>
  <si>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</si>
  <si>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</si>
  <si>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</si>
  <si>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</si>
  <si>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</si>
  <si>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</si>
  <si>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</si>
  <si>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</si>
  <si>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</si>
  <si>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</si>
  <si>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</si>
  <si>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</si>
  <si>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</si>
  <si>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</si>
  <si>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</si>
  <si>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</si>
  <si>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</si>
  <si>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</si>
  <si>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</si>
  <si>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</si>
  <si>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</si>
  <si>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</si>
  <si>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</si>
  <si>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</si>
  <si>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</si>
  <si>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</si>
  <si>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</si>
  <si>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</si>
  <si>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</si>
  <si>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</si>
  <si>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</si>
  <si>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</si>
  <si>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</si>
  <si>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</si>
  <si>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</si>
  <si>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</si>
  <si>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</si>
  <si>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</si>
  <si>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</si>
  <si>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</si>
  <si>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</si>
  <si>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</si>
  <si>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</si>
  <si>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</si>
  <si>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</si>
  <si>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</si>
  <si>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</si>
  <si>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</si>
  <si>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</si>
  <si>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</si>
  <si>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</si>
  <si>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</si>
  <si>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</si>
  <si>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</si>
  <si>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</si>
  <si>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</si>
  <si>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</si>
  <si>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</si>
  <si>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</si>
  <si>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</si>
  <si>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</si>
  <si>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</si>
  <si>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</si>
  <si>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</si>
  <si>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</si>
  <si>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</si>
  <si>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</si>
  <si>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</si>
  <si>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</si>
  <si>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</si>
  <si>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</si>
  <si>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</si>
  <si>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</si>
  <si>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</si>
  <si>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</si>
  <si>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</si>
  <si>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</si>
  <si>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</si>
  <si>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</si>
  <si>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</si>
  <si>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</si>
  <si>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</si>
  <si>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</si>
  <si>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</si>
  <si>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</si>
  <si>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</si>
  <si>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</si>
  <si>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</si>
  <si>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</si>
  <si>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</si>
  <si>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</si>
  <si>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</si>
  <si>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</si>
  <si>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</si>
  <si>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</si>
  <si>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</si>
  <si>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</si>
  <si>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</si>
  <si>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</si>
  <si>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</si>
  <si>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</si>
  <si>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</si>
  <si>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</si>
  <si>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</si>
  <si>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</si>
  <si>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</si>
  <si>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</si>
  <si>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</si>
  <si>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</si>
  <si>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</si>
  <si>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</si>
  <si>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</si>
  <si>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</si>
  <si>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</si>
  <si>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</si>
  <si>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</si>
  <si>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</si>
  <si>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</si>
  <si>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</si>
  <si>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</si>
  <si>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</si>
  <si>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</si>
  <si>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</si>
  <si>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</si>
  <si>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</si>
  <si>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</si>
  <si>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</si>
  <si>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</si>
  <si>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</si>
  <si>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</si>
  <si>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</si>
  <si>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</si>
  <si>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</si>
  <si>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</si>
  <si>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</si>
  <si>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</si>
  <si>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</si>
  <si>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</si>
  <si>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</si>
  <si>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</si>
  <si>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</si>
  <si>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</si>
  <si>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</si>
  <si>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</si>
  <si>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</si>
  <si>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</si>
  <si>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</si>
  <si>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</si>
  <si>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</si>
  <si>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</si>
  <si>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</si>
  <si>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</si>
  <si>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</si>
  <si>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</si>
  <si>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</si>
  <si>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</si>
  <si>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</si>
  <si>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</si>
  <si>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</si>
  <si>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</si>
  <si>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</si>
  <si>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</si>
  <si>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</si>
  <si>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</si>
  <si>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</si>
  <si>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</si>
  <si>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</si>
  <si>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</si>
  <si>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</si>
  <si>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</si>
  <si>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</si>
  <si>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</si>
  <si>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</si>
  <si>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</si>
  <si>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</si>
  <si>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</si>
  <si>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</si>
  <si>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</si>
  <si>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</si>
  <si>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</si>
  <si>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</si>
  <si>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</si>
  <si>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</si>
  <si>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</si>
  <si>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</si>
  <si>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</si>
  <si>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</si>
  <si>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</si>
  <si>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</si>
  <si>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</si>
  <si>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</si>
  <si>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</si>
  <si>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</si>
  <si>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</si>
  <si>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</si>
  <si>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</si>
  <si>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</si>
  <si>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</si>
  <si>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</si>
  <si>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</si>
  <si>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</si>
  <si>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</si>
  <si>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</si>
  <si>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</si>
  <si>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</si>
  <si>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</si>
  <si>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</si>
  <si>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</si>
  <si>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</si>
  <si>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</si>
  <si>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</si>
  <si>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</si>
  <si>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</si>
  <si>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</si>
  <si>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</si>
  <si>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</si>
  <si>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</si>
  <si>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</si>
  <si>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</si>
  <si>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</si>
  <si>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</si>
  <si>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</si>
  <si>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</si>
  <si>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</si>
  <si>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</si>
  <si>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</si>
  <si>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</si>
  <si>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</si>
  <si>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</si>
  <si>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</si>
  <si>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</si>
  <si>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</si>
  <si>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</si>
  <si>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</si>
  <si>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</si>
  <si>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</si>
  <si>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</si>
  <si>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</si>
  <si>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</si>
  <si>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</si>
  <si>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</si>
  <si>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</si>
  <si>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</si>
  <si>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</si>
  <si>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</si>
  <si>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</si>
  <si>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</si>
  <si>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</si>
  <si>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</si>
  <si>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</si>
  <si>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</si>
  <si>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</si>
  <si>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</si>
  <si>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</si>
  <si>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</si>
  <si>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</si>
  <si>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</si>
  <si>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</si>
  <si>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</si>
  <si>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</si>
  <si>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</si>
  <si>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</si>
  <si>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</si>
  <si>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</si>
  <si>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</si>
  <si>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</si>
  <si>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</si>
  <si>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</si>
  <si>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</si>
  <si>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</si>
  <si>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</si>
  <si>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</si>
  <si>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</si>
  <si>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</si>
  <si>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</si>
  <si>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</si>
  <si>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</si>
  <si>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</si>
  <si>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</si>
  <si>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</si>
  <si>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</si>
  <si>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</si>
  <si>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</si>
  <si>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</si>
  <si>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</si>
  <si>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</si>
  <si>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</si>
  <si>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</si>
  <si>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</si>
  <si>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</si>
  <si>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</si>
  <si>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</si>
  <si>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</si>
  <si>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</si>
  <si>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</si>
  <si>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</si>
  <si>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</si>
  <si>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</si>
  <si>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</si>
  <si>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</si>
  <si>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</si>
  <si>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</si>
  <si>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</si>
  <si>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</si>
  <si>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</si>
  <si>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</si>
  <si>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</si>
  <si>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</si>
  <si>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</si>
  <si>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</si>
  <si>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</si>
  <si>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</si>
  <si>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</si>
  <si>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</si>
  <si>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</si>
  <si>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</si>
  <si>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</si>
  <si>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</si>
  <si>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</si>
  <si>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</si>
  <si>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</si>
  <si>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</si>
  <si>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</si>
  <si>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</si>
  <si>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</si>
  <si>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</si>
  <si>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</si>
  <si>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</si>
  <si>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</si>
  <si>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</si>
  <si>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</si>
  <si>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</si>
  <si>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</si>
  <si>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</si>
  <si>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</si>
  <si>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</si>
  <si>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</si>
  <si>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</si>
  <si>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</si>
  <si>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</si>
  <si>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</si>
  <si>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</si>
  <si>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</si>
  <si>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</si>
  <si>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</si>
  <si>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</si>
  <si>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</si>
  <si>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</si>
  <si>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</si>
  <si>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</si>
  <si>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</si>
  <si>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</si>
  <si>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</si>
  <si>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</si>
  <si>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</si>
  <si>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</si>
  <si>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</si>
  <si>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</si>
  <si>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</si>
  <si>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</si>
  <si>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</si>
  <si>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</si>
  <si>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</si>
  <si>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</si>
  <si>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</si>
  <si>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</si>
  <si>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</si>
  <si>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</si>
  <si>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</si>
  <si>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</si>
  <si>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</si>
  <si>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</si>
  <si>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</si>
  <si>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</si>
  <si>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</si>
  <si>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</si>
  <si>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</si>
  <si>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</si>
  <si>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</si>
  <si>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</si>
  <si>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</si>
  <si>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</si>
  <si>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</si>
  <si>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</si>
  <si>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</si>
  <si>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</si>
  <si>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</si>
  <si>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</si>
  <si>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</si>
  <si>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</si>
  <si>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</si>
  <si>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</si>
  <si>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</si>
  <si>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</si>
  <si>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</si>
  <si>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</si>
  <si>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</si>
  <si>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</si>
  <si>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</si>
  <si>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</si>
  <si>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</si>
  <si>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</si>
  <si>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</si>
  <si>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</si>
  <si>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</si>
  <si>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</si>
  <si>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</si>
  <si>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</si>
  <si>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</si>
  <si>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</si>
  <si>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</si>
  <si>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</si>
  <si>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</si>
  <si>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</si>
  <si>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</si>
  <si>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</si>
  <si>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</si>
  <si>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</si>
  <si>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</si>
  <si>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</si>
  <si>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</si>
  <si>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</si>
  <si>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</si>
  <si>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</si>
  <si>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</si>
  <si>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</si>
  <si>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</si>
  <si>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</si>
  <si>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</si>
  <si>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</si>
  <si>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</si>
  <si>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</si>
  <si>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</si>
  <si>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</si>
  <si>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</si>
  <si>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</si>
  <si>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</si>
  <si>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</si>
  <si>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</si>
  <si>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</si>
  <si>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</si>
  <si>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</si>
  <si>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</si>
  <si>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</si>
  <si>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</si>
  <si>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</si>
  <si>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</si>
  <si>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</si>
  <si>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</si>
  <si>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</si>
  <si>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</si>
  <si>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</si>
  <si>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</si>
  <si>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</si>
  <si>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</si>
  <si>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</si>
  <si>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</si>
  <si>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</si>
  <si>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</si>
  <si>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</si>
  <si>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</si>
  <si>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</si>
  <si>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</si>
  <si>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</si>
  <si>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</si>
  <si>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</si>
  <si>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</si>
  <si>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</si>
  <si>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</si>
  <si>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</si>
  <si>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</si>
  <si>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</si>
  <si>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</si>
  <si>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</si>
  <si>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</si>
  <si>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</si>
  <si>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</si>
  <si>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</si>
  <si>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</si>
  <si>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</si>
  <si>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</si>
  <si>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</si>
  <si>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</si>
  <si>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</si>
  <si>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</si>
  <si>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</si>
  <si>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</si>
  <si>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</si>
  <si>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</si>
  <si>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</si>
  <si>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</si>
  <si>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</si>
  <si>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</si>
  <si>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</si>
  <si>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</si>
  <si>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</si>
  <si>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</si>
  <si>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</si>
  <si>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</si>
  <si>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</si>
  <si>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</si>
  <si>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</si>
  <si>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</si>
  <si>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</si>
  <si>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</si>
  <si>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</si>
  <si>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</si>
  <si>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</si>
  <si>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</si>
  <si>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</si>
  <si>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</si>
  <si>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</si>
  <si>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</si>
  <si>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</si>
  <si>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</si>
  <si>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</si>
  <si>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</si>
  <si>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</si>
  <si>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</si>
  <si>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</si>
  <si>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</si>
  <si>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</si>
  <si>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</si>
  <si>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</si>
  <si>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</si>
  <si>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</si>
  <si>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</si>
  <si>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</si>
  <si>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</si>
  <si>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</si>
  <si>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</si>
  <si>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</si>
  <si>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</si>
  <si>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</si>
  <si>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</si>
  <si>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</si>
  <si>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</si>
  <si>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</si>
  <si>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</si>
  <si>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</si>
  <si>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</si>
  <si>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</si>
  <si>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</si>
  <si>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</si>
  <si>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</si>
  <si>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</si>
  <si>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</si>
  <si>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</si>
  <si>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</si>
  <si>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</si>
  <si>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</si>
  <si>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</si>
  <si>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</si>
  <si>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</si>
  <si>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</si>
  <si>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</si>
  <si>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</si>
  <si>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</si>
  <si>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</si>
  <si>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</si>
  <si>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</si>
  <si>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</si>
  <si>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</si>
  <si>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</si>
  <si>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</si>
  <si>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</si>
  <si>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</si>
  <si>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</si>
  <si>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</si>
  <si>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</si>
  <si>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</si>
  <si>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</si>
  <si>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</si>
  <si>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</si>
  <si>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</si>
  <si>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</si>
  <si>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</si>
  <si>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</si>
  <si>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</si>
  <si>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</si>
  <si>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</si>
  <si>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</si>
  <si>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</si>
  <si>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</si>
  <si>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</si>
  <si>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</si>
  <si>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</si>
  <si>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</si>
  <si>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</si>
  <si>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</si>
  <si>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</si>
  <si>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</si>
  <si>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</si>
  <si>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</si>
  <si>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</si>
  <si>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</si>
  <si>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</si>
  <si>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</si>
  <si>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</si>
  <si>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</si>
  <si>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</si>
  <si>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</si>
  <si>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</si>
  <si>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</si>
  <si>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</si>
  <si>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</si>
  <si>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</si>
  <si>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</si>
  <si>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</si>
  <si>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</si>
  <si>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</si>
  <si>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</si>
  <si>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</si>
  <si>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</si>
  <si>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</si>
  <si>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</si>
  <si>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</si>
  <si>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</si>
  <si>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</si>
  <si>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</si>
  <si>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</si>
  <si>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</si>
  <si>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</si>
  <si>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</si>
  <si>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</si>
  <si>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</si>
  <si>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</si>
  <si>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</si>
  <si>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</si>
  <si>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</si>
  <si>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</si>
  <si>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</si>
  <si>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</si>
  <si>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</si>
  <si>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</si>
  <si>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</si>
  <si>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</si>
  <si>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</si>
  <si>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</si>
  <si>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</si>
  <si>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</si>
  <si>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</si>
  <si>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</si>
  <si>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</si>
  <si>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</si>
  <si>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</si>
  <si>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</si>
  <si>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</si>
  <si>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</si>
  <si>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</si>
  <si>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</si>
  <si>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</si>
  <si>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</si>
  <si>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</si>
  <si>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</si>
  <si>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</si>
  <si>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</si>
  <si>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</si>
  <si>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</si>
  <si>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</si>
  <si>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</si>
  <si>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</si>
  <si>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</si>
  <si>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</si>
  <si>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</si>
  <si>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</si>
  <si>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</si>
  <si>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</si>
  <si>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</si>
  <si>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</si>
  <si>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</si>
  <si>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</si>
  <si>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</si>
  <si>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</si>
  <si>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</si>
  <si>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</si>
  <si>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</si>
  <si>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</si>
  <si>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</si>
  <si>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</si>
  <si>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</si>
  <si>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</si>
  <si>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</si>
  <si>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</si>
  <si>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</si>
  <si>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</si>
  <si>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</si>
  <si>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</si>
  <si>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</si>
  <si>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</si>
  <si>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</si>
  <si>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</si>
  <si>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</si>
  <si>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</si>
  <si>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</si>
  <si>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</si>
  <si>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</si>
  <si>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</si>
  <si>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</si>
  <si>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</si>
  <si>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</si>
  <si>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</si>
  <si>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</si>
  <si>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</si>
  <si>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</si>
  <si>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</si>
  <si>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</si>
  <si>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</si>
  <si>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</si>
  <si>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</si>
  <si>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</si>
  <si>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</si>
  <si>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</si>
  <si>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</si>
  <si>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</si>
  <si>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</si>
  <si>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</si>
  <si>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</si>
  <si>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</si>
  <si>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</si>
  <si>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</si>
  <si>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</si>
  <si>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</si>
  <si>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</si>
  <si>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</si>
  <si>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</si>
  <si>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</si>
  <si>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</si>
  <si>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</si>
  <si>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</si>
  <si>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</si>
  <si>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</si>
  <si>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</si>
  <si>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</si>
  <si>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</si>
  <si>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</si>
  <si>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</si>
  <si>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</si>
  <si>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</si>
  <si>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</si>
  <si>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</si>
  <si>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</si>
  <si>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</si>
  <si>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</si>
  <si>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</si>
  <si>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</si>
  <si>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</si>
  <si>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</si>
  <si>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</si>
  <si>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</si>
  <si>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</si>
  <si>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</si>
  <si>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</si>
  <si>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</si>
  <si>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</si>
  <si>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</si>
  <si>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</si>
  <si>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</si>
  <si>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</si>
  <si>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</si>
  <si>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</si>
  <si>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</si>
  <si>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</si>
  <si>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</si>
  <si>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</si>
  <si>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</si>
  <si>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</si>
  <si>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</si>
  <si>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</si>
  <si>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</si>
  <si>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</si>
  <si>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</si>
  <si>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</si>
  <si>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</si>
  <si>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</si>
  <si>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</si>
  <si>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</si>
  <si>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</si>
  <si>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</si>
  <si>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</si>
  <si>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</si>
  <si>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</si>
  <si>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</si>
  <si>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</si>
  <si>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</si>
  <si>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</si>
  <si>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</si>
  <si>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</si>
  <si>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</si>
  <si>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</si>
  <si>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</si>
  <si>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</si>
  <si>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</si>
  <si>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</si>
  <si>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</si>
  <si>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</si>
  <si>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</si>
  <si>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</si>
  <si>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</si>
  <si>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</si>
  <si>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</si>
  <si>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</si>
  <si>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</si>
  <si>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</si>
  <si>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</si>
  <si>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</si>
  <si>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</si>
  <si>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</si>
  <si>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</si>
  <si>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</si>
  <si>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</si>
  <si>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</si>
  <si>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</si>
  <si>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</si>
  <si>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</si>
  <si>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</si>
  <si>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</si>
  <si>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</si>
  <si>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</si>
  <si>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</si>
  <si>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</si>
  <si>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</si>
  <si>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</si>
  <si>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Thu phí dịch vụ SMS</t>
  </si>
  <si>
    <t>Thu tiền hàng</t>
  </si>
  <si>
    <t>Cty CP TC Mỹ Nghệ Phong Cách Việt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</si>
  <si>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</si>
  <si>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</si>
  <si>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</si>
  <si>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</si>
  <si>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</si>
  <si>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</si>
  <si>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</si>
  <si>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</si>
  <si>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</si>
  <si>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HĐ : 0000278</t>
  </si>
  <si>
    <t>HĐ : 0000303</t>
  </si>
  <si>
    <t>Cty TNHH TM SX Đăng N</t>
  </si>
  <si>
    <t>Võ Ngọc Thùy Lan</t>
  </si>
  <si>
    <t>0000041</t>
  </si>
  <si>
    <t>0000417</t>
  </si>
  <si>
    <t>Thanh toán tiền hàng</t>
  </si>
  <si>
    <t>Cty TNHH Asia Polytec</t>
  </si>
  <si>
    <t>Cty TNHH MTV Bao Bì Khang Nguyên</t>
  </si>
  <si>
    <t>0000188</t>
  </si>
  <si>
    <t>0000483</t>
  </si>
  <si>
    <t>Thu phí cấp sec ( 3 cuốn)</t>
  </si>
  <si>
    <t>Thuế GTGT Q3/2014</t>
  </si>
  <si>
    <t>Cty TNHH Bình Dương N.T</t>
  </si>
  <si>
    <t>Cty TNHH Chế Biến Gỗ Đăng Dương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</si>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</sst>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964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998400000</v>
      </c>
      <c r="F10" s="636">
        <f t="array" ref="F10">SUM(IF(A10=KHC,TH))</f>
        <v>304200000</v>
      </c>
      <c r="G10" s="637">
        <f>MAX(C10+E10-D10-F10,0)</f>
        <v>694200000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998400000</v>
      </c>
      <c r="F11" s="640">
        <f t="shared" si="0"/>
        <v>304200000</v>
      </c>
      <c r="G11" s="640">
        <f t="shared" si="0"/>
        <v>694200000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19584194</v>
      </c>
      <c r="D12" s="636">
        <v>0</v>
      </c>
      <c r="E12" s="636">
        <f t="array" ref="E12">SUM(IF(A12=KHN,TH))</f>
        <v>1607932125</v>
      </c>
      <c r="F12" s="636">
        <f t="array" ref="F12">SUM(IF(A12=KHC,TH))</f>
        <v>1626477011</v>
      </c>
      <c r="G12" s="637">
        <f>MAX(C12+E12-D12-F12,0)</f>
        <v>1039308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19584194</v>
      </c>
      <c r="D13" s="640">
        <f t="shared" si="1"/>
        <v>0</v>
      </c>
      <c r="E13" s="640">
        <f t="shared" si="1"/>
        <v>1607932125</v>
      </c>
      <c r="F13" s="640">
        <f t="shared" si="1"/>
        <v>1626477011</v>
      </c>
      <c r="G13" s="640">
        <f t="shared" si="1"/>
        <v>1039308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1303710993</v>
      </c>
      <c r="G14" s="640">
        <f>MAX(C14+E14-D14-F14,0)</f>
        <v>0</v>
      </c>
      <c r="H14" s="640">
        <f>MAX(D14+F14-E14-C14,0)</f>
        <v>1303710993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624959835</v>
      </c>
      <c r="F35" s="641">
        <f t="array" ref="F35">SUM(IF(A35=KHC,TH))</f>
        <v>0</v>
      </c>
      <c r="G35" s="640">
        <f t="shared" si="3"/>
        <v>624959835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1971143</v>
      </c>
      <c r="F44" s="636">
        <f t="array" ref="F44">SUM(IF(A44=KHC,TH))</f>
        <v>0</v>
      </c>
      <c r="G44" s="636">
        <f t="shared" si="12"/>
        <v>1971143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1971143</v>
      </c>
      <c r="F45" s="640">
        <f t="shared" si="14"/>
        <v>0</v>
      </c>
      <c r="G45" s="640">
        <f t="shared" si="14"/>
        <v>1971143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SUM(IF(A49=TH!$L$10:$L$2796,TH!$K$10:$K$2796))</f>
        <v>0</v>
      </c>
      <c r="F49" s="636">
        <f t="array" ref="F49">SUM(IF(A49=TH!$M$10:$M$2796,TH!$K$10:$K$2796))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21132</v>
      </c>
      <c r="F54" s="641">
        <f t="array" ref="F54">SUM(IF(A54=KHC,TH))</f>
        <v>21132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1146033</v>
      </c>
      <c r="F58" s="641">
        <f t="array" ref="F58">SUM(IF(A58=KHC,TH))</f>
        <v>1146033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1146033</v>
      </c>
      <c r="F62" s="652">
        <f t="array" ref="F62">SUM(IF(A62=TH!$M$10:$M$2796,TH!$K$10:$K$2796))</f>
        <v>21132</v>
      </c>
      <c r="G62" s="640"/>
      <c r="H62" s="640"/>
      <c r="I62" s="161">
        <f t="shared" si="17"/>
        <v>1124901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19584194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3235576301</v>
      </c>
      <c r="F63" s="653">
        <f t="shared" si="18"/>
        <v>3235576301</v>
      </c>
      <c r="G63" s="653">
        <f t="shared" si="18"/>
        <v>1322170286</v>
      </c>
      <c r="H63" s="653">
        <f t="shared" si="18"/>
        <v>1303710993</v>
      </c>
    </row>
    <row r="64" spans="1:10">
      <c r="E64" s="654"/>
      <c r="F64" s="655"/>
    </row>
    <row r="65" spans="5:8">
      <c r="E65" s="655"/>
      <c r="H65" s="655">
        <f>G63-H63</f>
        <v>18459293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6"/>
  <sheetViews>
    <sheetView tabSelected="1" topLeftCell="A7" zoomScaleNormal="100" workbookViewId="0">
      <pane ySplit="3" topLeftCell="A130" activePane="bottomLeft" state="frozen"/>
      <selection activeCell="A7" sqref="A7"/>
      <selection pane="bottomLeft" activeCell="F131" sqref="F131:H131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0" t="s">
        <v>93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7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6" t="s">
        <v>117</v>
      </c>
      <c r="B7" s="898" t="s">
        <v>101</v>
      </c>
      <c r="C7" s="892" t="s">
        <v>20</v>
      </c>
      <c r="D7" s="894" t="s">
        <v>1</v>
      </c>
      <c r="E7" s="895"/>
      <c r="F7" s="892" t="s">
        <v>0</v>
      </c>
      <c r="G7" s="898" t="s">
        <v>116</v>
      </c>
      <c r="H7" s="908" t="s">
        <v>44</v>
      </c>
      <c r="I7" s="914" t="s">
        <v>268</v>
      </c>
      <c r="J7" s="915"/>
      <c r="K7" s="892" t="s">
        <v>157</v>
      </c>
      <c r="L7" s="896" t="s">
        <v>94</v>
      </c>
      <c r="M7" s="897"/>
      <c r="N7" s="912" t="s">
        <v>576</v>
      </c>
      <c r="O7" s="900" t="s">
        <v>47</v>
      </c>
      <c r="P7" s="901"/>
      <c r="Q7" s="902"/>
      <c r="R7" s="900" t="s">
        <v>51</v>
      </c>
      <c r="S7" s="901"/>
      <c r="T7" s="902"/>
      <c r="U7" s="912" t="s">
        <v>575</v>
      </c>
      <c r="V7" s="910" t="str">
        <f>CTTK!$E$7</f>
        <v>642</v>
      </c>
      <c r="W7" s="889" t="s">
        <v>163</v>
      </c>
      <c r="X7" s="889"/>
      <c r="Y7" s="889"/>
      <c r="Z7" s="889" t="s">
        <v>363</v>
      </c>
      <c r="AA7" s="835"/>
    </row>
    <row r="8" spans="1:27" ht="24.75" customHeight="1">
      <c r="A8" s="907"/>
      <c r="B8" s="899"/>
      <c r="C8" s="893"/>
      <c r="D8" s="872" t="s">
        <v>15</v>
      </c>
      <c r="E8" s="871" t="s">
        <v>32</v>
      </c>
      <c r="F8" s="893"/>
      <c r="G8" s="899"/>
      <c r="H8" s="909"/>
      <c r="I8" s="870" t="s">
        <v>206</v>
      </c>
      <c r="J8" s="870" t="s">
        <v>207</v>
      </c>
      <c r="K8" s="893"/>
      <c r="L8" s="873" t="s">
        <v>22</v>
      </c>
      <c r="M8" s="873" t="s">
        <v>23</v>
      </c>
      <c r="N8" s="913"/>
      <c r="O8" s="903"/>
      <c r="P8" s="904"/>
      <c r="Q8" s="905"/>
      <c r="R8" s="903"/>
      <c r="S8" s="904"/>
      <c r="T8" s="905"/>
      <c r="U8" s="913"/>
      <c r="V8" s="911"/>
      <c r="W8" s="889"/>
      <c r="X8" s="889"/>
      <c r="Y8" s="889"/>
      <c r="Z8" s="889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875"/>
      <c r="H16" s="50"/>
      <c r="I16" s="251"/>
      <c r="J16" s="251"/>
      <c r="K16" s="51">
        <f>SUMIF(KHN,M16,TH)</f>
        <v>1146033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30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875"/>
      <c r="H17" s="50"/>
      <c r="I17" s="251"/>
      <c r="J17" s="251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30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30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30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30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30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30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30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30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30" ht="15.75" customHeight="1">
      <c r="A26" s="869" t="str">
        <f>IF(B26&lt;&gt;"",IF(AND(B26&gt;=_TM1,B26&lt;=_TM2,OR(TH!L26="1111",TH!M26="1111")),TH!D26,""),"")</f>
        <v>GBN</v>
      </c>
      <c r="B26" s="36">
        <f t="shared" ref="B26:B57" si="5">IF(C26&lt;&gt;"",MONTH(C26),"")</f>
        <v>1</v>
      </c>
      <c r="C26" s="190">
        <f t="shared" ref="C26:C57" si="6">E26</f>
        <v>41641</v>
      </c>
      <c r="D26" s="190" t="s">
        <v>996</v>
      </c>
      <c r="E26" s="183">
        <v>41641</v>
      </c>
      <c r="F26" s="188" t="s">
        <v>997</v>
      </c>
      <c r="G26" s="876" t="s">
        <v>959</v>
      </c>
      <c r="H26" s="7" t="s">
        <v>994</v>
      </c>
      <c r="I26" s="253"/>
      <c r="J26" s="253"/>
      <c r="K26" s="595">
        <v>18500000</v>
      </c>
      <c r="L26" s="596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  <c r="AC26" s="587"/>
      <c r="AD26" s="587"/>
    </row>
    <row r="27" spans="1:30" ht="15.75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si="6"/>
        <v>41642</v>
      </c>
      <c r="D27" s="190" t="s">
        <v>995</v>
      </c>
      <c r="E27" s="183">
        <v>41642</v>
      </c>
      <c r="F27" s="191" t="s">
        <v>989</v>
      </c>
      <c r="G27" s="876" t="s">
        <v>959</v>
      </c>
      <c r="H27" s="192" t="s">
        <v>991</v>
      </c>
      <c r="I27" s="253"/>
      <c r="J27" s="253"/>
      <c r="K27" s="595">
        <v>24130046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  <c r="AC27" s="587"/>
      <c r="AD27" s="587"/>
    </row>
    <row r="28" spans="1:30" ht="15.75" customHeight="1">
      <c r="A28" s="869" t="str">
        <f>IF(B28&lt;&gt;"",IF(AND(B28&gt;=_TM1,B28&lt;=_TM2,OR(TH!L28="1111",TH!M28="1111")),TH!D28,""),"")</f>
        <v>GBN</v>
      </c>
      <c r="B28" s="36">
        <f t="shared" si="5"/>
        <v>1</v>
      </c>
      <c r="C28" s="190">
        <f t="shared" si="6"/>
        <v>41645</v>
      </c>
      <c r="D28" s="190" t="s">
        <v>996</v>
      </c>
      <c r="E28" s="183">
        <v>41645</v>
      </c>
      <c r="F28" s="188" t="s">
        <v>997</v>
      </c>
      <c r="G28" s="876" t="s">
        <v>959</v>
      </c>
      <c r="H28" s="7" t="s">
        <v>994</v>
      </c>
      <c r="I28" s="253"/>
      <c r="J28" s="253"/>
      <c r="K28" s="595">
        <v>24200000</v>
      </c>
      <c r="L28" s="596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  <c r="AC28" s="587"/>
      <c r="AD28" s="587"/>
    </row>
    <row r="29" spans="1:30" ht="15.75" customHeight="1">
      <c r="A29" s="869" t="str">
        <f>IF(B29&lt;&gt;"",IF(AND(B29&gt;=_TM1,B29&lt;=_TM2,OR(TH!L29="1111",TH!M29="1111")),TH!D29,""),"")</f>
        <v/>
      </c>
      <c r="B29" s="36">
        <f t="shared" si="5"/>
        <v>1</v>
      </c>
      <c r="C29" s="190">
        <f t="shared" si="6"/>
        <v>41655</v>
      </c>
      <c r="D29" s="190" t="s">
        <v>995</v>
      </c>
      <c r="E29" s="183">
        <v>41655</v>
      </c>
      <c r="F29" s="191" t="s">
        <v>989</v>
      </c>
      <c r="G29" s="876" t="s">
        <v>959</v>
      </c>
      <c r="H29" s="204" t="s">
        <v>990</v>
      </c>
      <c r="I29" s="253"/>
      <c r="J29" s="253"/>
      <c r="K29" s="595">
        <v>45416447</v>
      </c>
      <c r="L29" s="193" t="s">
        <v>24</v>
      </c>
      <c r="M29" s="193" t="s">
        <v>269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30" ht="15.75" customHeight="1">
      <c r="A30" s="869" t="str">
        <f>IF(B30&lt;&gt;"",IF(AND(B30&gt;=_TM1,B30&lt;=_TM2,OR(TH!L30="1111",TH!M30="1111")),TH!D30,""),"")</f>
        <v>GBN</v>
      </c>
      <c r="B30" s="36">
        <f t="shared" si="5"/>
        <v>1</v>
      </c>
      <c r="C30" s="190">
        <f t="shared" si="6"/>
        <v>41655</v>
      </c>
      <c r="D30" s="190" t="s">
        <v>996</v>
      </c>
      <c r="E30" s="183">
        <v>41655</v>
      </c>
      <c r="F30" s="188" t="s">
        <v>997</v>
      </c>
      <c r="G30" s="876" t="s">
        <v>959</v>
      </c>
      <c r="H30" s="7" t="s">
        <v>994</v>
      </c>
      <c r="I30" s="253"/>
      <c r="J30" s="253"/>
      <c r="K30" s="595">
        <v>45400000</v>
      </c>
      <c r="L30" s="596" t="s">
        <v>47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>x</v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  <c r="AC30" s="587"/>
      <c r="AD30" s="587"/>
    </row>
    <row r="31" spans="1:30" ht="15.75" customHeight="1">
      <c r="A31" s="869" t="str">
        <f>IF(B31&lt;&gt;"",IF(AND(B31&gt;=_TM1,B31&lt;=_TM2,OR(TH!L31="1111",TH!M31="1111")),TH!D31,""),"")</f>
        <v/>
      </c>
      <c r="B31" s="36">
        <f t="shared" si="5"/>
        <v>1</v>
      </c>
      <c r="C31" s="190">
        <f t="shared" si="6"/>
        <v>41656</v>
      </c>
      <c r="D31" s="190" t="s">
        <v>995</v>
      </c>
      <c r="E31" s="183">
        <v>41656</v>
      </c>
      <c r="F31" s="191" t="s">
        <v>989</v>
      </c>
      <c r="G31" s="876" t="s">
        <v>959</v>
      </c>
      <c r="H31" s="192" t="s">
        <v>991</v>
      </c>
      <c r="I31" s="253"/>
      <c r="J31" s="253"/>
      <c r="K31" s="595">
        <v>20509500</v>
      </c>
      <c r="L31" s="193" t="s">
        <v>24</v>
      </c>
      <c r="M31" s="193" t="s">
        <v>269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30" ht="15.75" customHeight="1">
      <c r="A32" s="869" t="str">
        <f>IF(B32&lt;&gt;"",IF(AND(B32&gt;=_TM1,B32&lt;=_TM2,OR(TH!L32="1111",TH!M32="1111")),TH!D32,""),"")</f>
        <v/>
      </c>
      <c r="B32" s="36">
        <f t="shared" si="5"/>
        <v>1</v>
      </c>
      <c r="C32" s="190">
        <f t="shared" si="6"/>
        <v>41659</v>
      </c>
      <c r="D32" s="190" t="s">
        <v>995</v>
      </c>
      <c r="E32" s="183">
        <v>41659</v>
      </c>
      <c r="F32" s="191" t="s">
        <v>989</v>
      </c>
      <c r="G32" s="876" t="s">
        <v>959</v>
      </c>
      <c r="H32" s="192" t="s">
        <v>1013</v>
      </c>
      <c r="I32" s="253"/>
      <c r="J32" s="253"/>
      <c r="K32" s="595">
        <v>6666253</v>
      </c>
      <c r="L32" s="193" t="s">
        <v>24</v>
      </c>
      <c r="M32" s="193" t="s">
        <v>269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  <c r="AC32" s="587"/>
      <c r="AD32" s="587"/>
    </row>
    <row r="33" spans="1:30" ht="15.75" customHeight="1">
      <c r="A33" s="869" t="str">
        <f>IF(B33&lt;&gt;"",IF(AND(B33&gt;=_TM1,B33&lt;=_TM2,OR(TH!L33="1111",TH!M33="1111")),TH!D33,""),"")</f>
        <v>GBN</v>
      </c>
      <c r="B33" s="36">
        <f t="shared" si="5"/>
        <v>1</v>
      </c>
      <c r="C33" s="190">
        <f t="shared" si="6"/>
        <v>41659</v>
      </c>
      <c r="D33" s="190" t="s">
        <v>996</v>
      </c>
      <c r="E33" s="183">
        <v>41659</v>
      </c>
      <c r="F33" s="188" t="s">
        <v>997</v>
      </c>
      <c r="G33" s="876" t="s">
        <v>959</v>
      </c>
      <c r="H33" s="7" t="s">
        <v>994</v>
      </c>
      <c r="I33" s="253"/>
      <c r="J33" s="253"/>
      <c r="K33" s="595">
        <v>27200000</v>
      </c>
      <c r="L33" s="596" t="s">
        <v>47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  <c r="AC33" s="587"/>
      <c r="AD33" s="587"/>
    </row>
    <row r="34" spans="1:30" ht="15.75" customHeight="1">
      <c r="A34" s="869" t="str">
        <f>IF(B34&lt;&gt;"",IF(AND(B34&gt;=_TM1,B34&lt;=_TM2,OR(TH!L34="1111",TH!M34="1111")),TH!D34,""),"")</f>
        <v/>
      </c>
      <c r="B34" s="36">
        <f t="shared" si="5"/>
        <v>1</v>
      </c>
      <c r="C34" s="190">
        <f t="shared" si="6"/>
        <v>41664</v>
      </c>
      <c r="D34" s="190" t="s">
        <v>995</v>
      </c>
      <c r="E34" s="183">
        <v>41664</v>
      </c>
      <c r="F34" s="191" t="s">
        <v>992</v>
      </c>
      <c r="G34" s="876" t="s">
        <v>959</v>
      </c>
      <c r="H34" s="192"/>
      <c r="I34" s="253"/>
      <c r="J34" s="253"/>
      <c r="K34" s="595">
        <v>5504</v>
      </c>
      <c r="L34" s="193" t="s">
        <v>24</v>
      </c>
      <c r="M34" s="193" t="s">
        <v>40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  <c r="AC34" s="587"/>
      <c r="AD34" s="587"/>
    </row>
    <row r="35" spans="1:30" ht="15.75" customHeight="1">
      <c r="A35" s="869" t="str">
        <f>IF(B35&lt;&gt;"",IF(AND(B35&gt;=_TM1,B35&lt;=_TM2,OR(TH!L35="1111",TH!M35="1111")),TH!D35,""),"")</f>
        <v/>
      </c>
      <c r="B35" s="36">
        <f t="shared" si="5"/>
        <v>1</v>
      </c>
      <c r="C35" s="190">
        <f t="shared" si="6"/>
        <v>41664</v>
      </c>
      <c r="D35" s="190" t="s">
        <v>995</v>
      </c>
      <c r="E35" s="183">
        <v>41664</v>
      </c>
      <c r="F35" s="191" t="s">
        <v>989</v>
      </c>
      <c r="G35" s="876" t="s">
        <v>959</v>
      </c>
      <c r="H35" s="204" t="s">
        <v>990</v>
      </c>
      <c r="I35" s="253"/>
      <c r="J35" s="253"/>
      <c r="K35" s="595">
        <v>19978000</v>
      </c>
      <c r="L35" s="193" t="s">
        <v>24</v>
      </c>
      <c r="M35" s="193" t="s">
        <v>269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30" ht="15.75" customHeight="1">
      <c r="A36" s="869" t="str">
        <f>IF(B36&lt;&gt;"",IF(AND(B36&gt;=_TM1,B36&lt;=_TM2,OR(TH!L36="1111",TH!M36="1111")),TH!D36,""),"")</f>
        <v/>
      </c>
      <c r="B36" s="36">
        <f t="shared" si="5"/>
        <v>1</v>
      </c>
      <c r="C36" s="190">
        <f t="shared" si="6"/>
        <v>41664</v>
      </c>
      <c r="D36" s="190" t="s">
        <v>995</v>
      </c>
      <c r="E36" s="183">
        <v>41664</v>
      </c>
      <c r="F36" s="191" t="s">
        <v>989</v>
      </c>
      <c r="G36" s="876" t="s">
        <v>959</v>
      </c>
      <c r="H36" s="192" t="s">
        <v>1014</v>
      </c>
      <c r="I36" s="253"/>
      <c r="J36" s="253"/>
      <c r="K36" s="595">
        <v>11629112</v>
      </c>
      <c r="L36" s="193" t="s">
        <v>24</v>
      </c>
      <c r="M36" s="193" t="s">
        <v>269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30" ht="15.75" customHeight="1">
      <c r="A37" s="869" t="str">
        <f>IF(B37&lt;&gt;"",IF(AND(B37&gt;=_TM1,B37&lt;=_TM2,OR(TH!L37="1111",TH!M37="1111")),TH!D37,""),"")</f>
        <v/>
      </c>
      <c r="B37" s="36">
        <f t="shared" si="5"/>
        <v>1</v>
      </c>
      <c r="C37" s="190">
        <f t="shared" si="6"/>
        <v>41664</v>
      </c>
      <c r="D37" s="190" t="s">
        <v>996</v>
      </c>
      <c r="E37" s="183">
        <v>41664</v>
      </c>
      <c r="F37" s="188" t="s">
        <v>998</v>
      </c>
      <c r="G37" s="876" t="s">
        <v>959</v>
      </c>
      <c r="H37" s="192"/>
      <c r="I37" s="253"/>
      <c r="J37" s="253"/>
      <c r="K37" s="595">
        <v>11000</v>
      </c>
      <c r="L37" s="596" t="s">
        <v>83</v>
      </c>
      <c r="M37" s="193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  <c r="AC37" s="587"/>
      <c r="AD37" s="587"/>
    </row>
    <row r="38" spans="1:30" ht="15.75" customHeight="1">
      <c r="A38" s="869" t="str">
        <f>IF(B38&lt;&gt;"",IF(AND(B38&gt;=_TM1,B38&lt;=_TM2,OR(TH!L38="1111",TH!M38="1111")),TH!D38,""),"")</f>
        <v>GBN</v>
      </c>
      <c r="B38" s="36">
        <f t="shared" si="5"/>
        <v>1</v>
      </c>
      <c r="C38" s="190">
        <f t="shared" si="6"/>
        <v>41664</v>
      </c>
      <c r="D38" s="190" t="s">
        <v>996</v>
      </c>
      <c r="E38" s="183">
        <v>41664</v>
      </c>
      <c r="F38" s="188" t="s">
        <v>997</v>
      </c>
      <c r="G38" s="876" t="s">
        <v>959</v>
      </c>
      <c r="H38" s="7" t="s">
        <v>994</v>
      </c>
      <c r="I38" s="253"/>
      <c r="J38" s="253"/>
      <c r="K38" s="595">
        <v>11600000</v>
      </c>
      <c r="L38" s="596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30" ht="15.75" customHeight="1">
      <c r="A39" s="869" t="str">
        <f>IF(B39&lt;&gt;"",IF(AND(B39&gt;=_TM1,B39&lt;=_TM2,OR(TH!L39="1111",TH!M39="1111")),TH!D39,""),"")</f>
        <v>GBN</v>
      </c>
      <c r="B39" s="36">
        <f t="shared" si="5"/>
        <v>1</v>
      </c>
      <c r="C39" s="190">
        <f t="shared" si="6"/>
        <v>41666</v>
      </c>
      <c r="D39" s="190" t="s">
        <v>996</v>
      </c>
      <c r="E39" s="183">
        <v>41666</v>
      </c>
      <c r="F39" s="188" t="s">
        <v>997</v>
      </c>
      <c r="G39" s="876" t="s">
        <v>959</v>
      </c>
      <c r="H39" s="7" t="s">
        <v>1003</v>
      </c>
      <c r="I39" s="253"/>
      <c r="J39" s="253"/>
      <c r="K39" s="595">
        <v>20000000</v>
      </c>
      <c r="L39" s="596" t="s">
        <v>47</v>
      </c>
      <c r="M39" s="19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</row>
    <row r="40" spans="1:30" ht="15.75" customHeight="1">
      <c r="A40" s="869" t="str">
        <f>IF(B40&lt;&gt;"",IF(AND(B40&gt;=_TM1,B40&lt;=_TM2,OR(TH!L40="1111",TH!M40="1111")),TH!D40,""),"")</f>
        <v/>
      </c>
      <c r="B40" s="36">
        <f t="shared" si="5"/>
        <v>1</v>
      </c>
      <c r="C40" s="190">
        <f t="shared" si="6"/>
        <v>41667</v>
      </c>
      <c r="D40" s="190" t="s">
        <v>996</v>
      </c>
      <c r="E40" s="183">
        <v>41667</v>
      </c>
      <c r="F40" s="188" t="s">
        <v>988</v>
      </c>
      <c r="G40" s="876" t="s">
        <v>959</v>
      </c>
      <c r="H40" s="192"/>
      <c r="I40" s="253"/>
      <c r="J40" s="253"/>
      <c r="K40" s="595">
        <v>55000</v>
      </c>
      <c r="L40" s="596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30" ht="15.75" customHeight="1">
      <c r="A41" s="869" t="str">
        <f>IF(B41&lt;&gt;"",IF(AND(B41&gt;=_TM1,B41&lt;=_TM2,OR(TH!L41="1111",TH!M41="1111")),TH!D41,""),"")</f>
        <v/>
      </c>
      <c r="B41" s="36">
        <f t="shared" si="5"/>
        <v>2</v>
      </c>
      <c r="C41" s="190">
        <f t="shared" si="6"/>
        <v>41679</v>
      </c>
      <c r="D41" s="190" t="s">
        <v>996</v>
      </c>
      <c r="E41" s="183">
        <v>41679</v>
      </c>
      <c r="F41" s="188" t="s">
        <v>988</v>
      </c>
      <c r="G41" s="876" t="s">
        <v>959</v>
      </c>
      <c r="H41" s="7"/>
      <c r="I41" s="253"/>
      <c r="J41" s="253"/>
      <c r="K41" s="38">
        <v>55000</v>
      </c>
      <c r="L41" s="193" t="s">
        <v>83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30" ht="15.75" customHeight="1">
      <c r="A42" s="869" t="str">
        <f>IF(B42&lt;&gt;"",IF(AND(B42&gt;=_TM1,B42&lt;=_TM2,OR(TH!L42="1111",TH!M42="1111")),TH!D42,""),"")</f>
        <v/>
      </c>
      <c r="B42" s="36">
        <f t="shared" si="5"/>
        <v>2</v>
      </c>
      <c r="C42" s="190">
        <f t="shared" si="6"/>
        <v>41682</v>
      </c>
      <c r="D42" s="190" t="s">
        <v>995</v>
      </c>
      <c r="E42" s="183">
        <v>41682</v>
      </c>
      <c r="F42" s="191" t="s">
        <v>989</v>
      </c>
      <c r="G42" s="876" t="s">
        <v>959</v>
      </c>
      <c r="H42" s="204" t="s">
        <v>990</v>
      </c>
      <c r="I42" s="253"/>
      <c r="J42" s="253"/>
      <c r="K42" s="38">
        <v>19978000</v>
      </c>
      <c r="L42" s="193" t="s">
        <v>24</v>
      </c>
      <c r="M42" s="193" t="s">
        <v>269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30" ht="15.75" customHeight="1">
      <c r="A43" s="869" t="str">
        <f>IF(B43&lt;&gt;"",IF(AND(B43&gt;=_TM1,B43&lt;=_TM2,OR(TH!L43="1111",TH!M43="1111")),TH!D43,""),"")</f>
        <v>GBN</v>
      </c>
      <c r="B43" s="36">
        <f t="shared" si="5"/>
        <v>2</v>
      </c>
      <c r="C43" s="190">
        <f t="shared" si="6"/>
        <v>41683</v>
      </c>
      <c r="D43" s="190" t="s">
        <v>996</v>
      </c>
      <c r="E43" s="183">
        <v>41683</v>
      </c>
      <c r="F43" s="188" t="s">
        <v>997</v>
      </c>
      <c r="G43" s="876" t="s">
        <v>959</v>
      </c>
      <c r="H43" s="7" t="s">
        <v>994</v>
      </c>
      <c r="I43" s="253"/>
      <c r="J43" s="253"/>
      <c r="K43" s="38">
        <v>19800000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30" ht="15.75" customHeight="1">
      <c r="A44" s="869" t="str">
        <f>IF(B44&lt;&gt;"",IF(AND(B44&gt;=_TM1,B44&lt;=_TM2,OR(TH!L44="1111",TH!M44="1111")),TH!D44,""),"")</f>
        <v/>
      </c>
      <c r="B44" s="36">
        <f t="shared" si="5"/>
        <v>2</v>
      </c>
      <c r="C44" s="190">
        <f t="shared" si="6"/>
        <v>41684</v>
      </c>
      <c r="D44" s="190" t="s">
        <v>995</v>
      </c>
      <c r="E44" s="183">
        <v>41684</v>
      </c>
      <c r="F44" s="191" t="s">
        <v>989</v>
      </c>
      <c r="G44" s="876" t="s">
        <v>959</v>
      </c>
      <c r="H44" s="204" t="s">
        <v>991</v>
      </c>
      <c r="I44" s="253"/>
      <c r="J44" s="253"/>
      <c r="K44" s="38">
        <v>27995000</v>
      </c>
      <c r="L44" s="193" t="s">
        <v>24</v>
      </c>
      <c r="M44" s="193" t="s">
        <v>269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30" ht="15.75" customHeight="1">
      <c r="A45" s="869" t="str">
        <f>IF(B45&lt;&gt;"",IF(AND(B45&gt;=_TM1,B45&lt;=_TM2,OR(TH!L45="1111",TH!M45="1111")),TH!D45,""),"")</f>
        <v/>
      </c>
      <c r="B45" s="36">
        <f t="shared" si="5"/>
        <v>2</v>
      </c>
      <c r="C45" s="190">
        <f t="shared" si="6"/>
        <v>41687</v>
      </c>
      <c r="D45" s="190" t="s">
        <v>995</v>
      </c>
      <c r="E45" s="183">
        <v>41687</v>
      </c>
      <c r="F45" s="191" t="s">
        <v>989</v>
      </c>
      <c r="G45" s="876" t="s">
        <v>959</v>
      </c>
      <c r="H45" s="204" t="s">
        <v>990</v>
      </c>
      <c r="I45" s="253"/>
      <c r="J45" s="253"/>
      <c r="K45" s="38">
        <v>20931816</v>
      </c>
      <c r="L45" s="193" t="s">
        <v>24</v>
      </c>
      <c r="M45" s="193" t="s">
        <v>269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30" ht="15.75" customHeight="1">
      <c r="A46" s="869" t="str">
        <f>IF(B46&lt;&gt;"",IF(AND(B46&gt;=_TM1,B46&lt;=_TM2,OR(TH!L46="1111",TH!M46="1111")),TH!D46,""),"")</f>
        <v>GBN</v>
      </c>
      <c r="B46" s="36">
        <f t="shared" si="5"/>
        <v>2</v>
      </c>
      <c r="C46" s="190">
        <f t="shared" si="6"/>
        <v>41687</v>
      </c>
      <c r="D46" s="190" t="s">
        <v>996</v>
      </c>
      <c r="E46" s="183">
        <v>41687</v>
      </c>
      <c r="F46" s="188" t="s">
        <v>997</v>
      </c>
      <c r="G46" s="876" t="s">
        <v>959</v>
      </c>
      <c r="H46" s="7" t="s">
        <v>994</v>
      </c>
      <c r="I46" s="253"/>
      <c r="J46" s="253"/>
      <c r="K46" s="38">
        <v>28000000</v>
      </c>
      <c r="L46" s="193" t="s">
        <v>47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30" ht="15.75" customHeight="1">
      <c r="A47" s="869" t="str">
        <f>IF(B47&lt;&gt;"",IF(AND(B47&gt;=_TM1,B47&lt;=_TM2,OR(TH!L47="1111",TH!M47="1111")),TH!D47,""),"")</f>
        <v>GBN</v>
      </c>
      <c r="B47" s="36">
        <f t="shared" si="5"/>
        <v>2</v>
      </c>
      <c r="C47" s="190">
        <f t="shared" si="6"/>
        <v>41687</v>
      </c>
      <c r="D47" s="190" t="s">
        <v>996</v>
      </c>
      <c r="E47" s="183">
        <v>41687</v>
      </c>
      <c r="F47" s="188" t="s">
        <v>997</v>
      </c>
      <c r="G47" s="876" t="s">
        <v>959</v>
      </c>
      <c r="H47" s="7" t="s">
        <v>994</v>
      </c>
      <c r="I47" s="253"/>
      <c r="J47" s="253"/>
      <c r="K47" s="38">
        <v>21000000</v>
      </c>
      <c r="L47" s="193" t="s">
        <v>47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30" ht="15.75" customHeight="1">
      <c r="A48" s="869" t="str">
        <f>IF(B48&lt;&gt;"",IF(AND(B48&gt;=_TM1,B48&lt;=_TM2,OR(TH!L48="1111",TH!M48="1111")),TH!D48,""),"")</f>
        <v/>
      </c>
      <c r="B48" s="36">
        <f t="shared" si="5"/>
        <v>2</v>
      </c>
      <c r="C48" s="190">
        <f t="shared" si="6"/>
        <v>41695</v>
      </c>
      <c r="D48" s="190" t="s">
        <v>995</v>
      </c>
      <c r="E48" s="183">
        <v>41695</v>
      </c>
      <c r="F48" s="191" t="s">
        <v>992</v>
      </c>
      <c r="G48" s="876" t="s">
        <v>959</v>
      </c>
      <c r="H48" s="204"/>
      <c r="I48" s="253"/>
      <c r="J48" s="253"/>
      <c r="K48" s="38">
        <v>4287</v>
      </c>
      <c r="L48" s="193" t="s">
        <v>24</v>
      </c>
      <c r="M48" s="193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si="5"/>
        <v>2</v>
      </c>
      <c r="C49" s="190">
        <f t="shared" si="6"/>
        <v>41695</v>
      </c>
      <c r="D49" s="190" t="s">
        <v>996</v>
      </c>
      <c r="E49" s="183">
        <v>41695</v>
      </c>
      <c r="F49" s="188" t="s">
        <v>998</v>
      </c>
      <c r="G49" s="876" t="s">
        <v>959</v>
      </c>
      <c r="H49" s="7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 t="shared" si="5"/>
        <v>2</v>
      </c>
      <c r="C50" s="190">
        <f t="shared" si="6"/>
        <v>41696</v>
      </c>
      <c r="D50" s="190" t="s">
        <v>995</v>
      </c>
      <c r="E50" s="183">
        <v>41696</v>
      </c>
      <c r="F50" s="191" t="s">
        <v>989</v>
      </c>
      <c r="G50" s="876" t="s">
        <v>959</v>
      </c>
      <c r="H50" s="192"/>
      <c r="I50" s="253"/>
      <c r="J50" s="253"/>
      <c r="K50" s="595">
        <v>10000000</v>
      </c>
      <c r="L50" s="193" t="s">
        <v>24</v>
      </c>
      <c r="M50" s="193" t="s">
        <v>269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>GBN</v>
      </c>
      <c r="B51" s="36">
        <f t="shared" si="5"/>
        <v>2</v>
      </c>
      <c r="C51" s="190">
        <f t="shared" si="6"/>
        <v>41696</v>
      </c>
      <c r="D51" s="190" t="s">
        <v>996</v>
      </c>
      <c r="E51" s="183">
        <v>41696</v>
      </c>
      <c r="F51" s="188" t="s">
        <v>997</v>
      </c>
      <c r="G51" s="876" t="s">
        <v>959</v>
      </c>
      <c r="H51" s="7" t="s">
        <v>994</v>
      </c>
      <c r="I51" s="253"/>
      <c r="J51" s="253"/>
      <c r="K51" s="38">
        <v>9950000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 t="shared" si="5"/>
        <v>3</v>
      </c>
      <c r="C52" s="190">
        <f t="shared" si="6"/>
        <v>41703</v>
      </c>
      <c r="D52" s="190" t="s">
        <v>995</v>
      </c>
      <c r="E52" s="183">
        <v>41703</v>
      </c>
      <c r="F52" s="191" t="s">
        <v>989</v>
      </c>
      <c r="G52" s="876" t="s">
        <v>959</v>
      </c>
      <c r="H52" s="204" t="s">
        <v>990</v>
      </c>
      <c r="I52" s="253"/>
      <c r="J52" s="253"/>
      <c r="K52" s="38">
        <v>19978000</v>
      </c>
      <c r="L52" s="193" t="s">
        <v>24</v>
      </c>
      <c r="M52" s="193" t="s">
        <v>269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>GBN</v>
      </c>
      <c r="B53" s="36">
        <f t="shared" si="5"/>
        <v>3</v>
      </c>
      <c r="C53" s="190">
        <f t="shared" si="6"/>
        <v>41703</v>
      </c>
      <c r="D53" s="190" t="s">
        <v>996</v>
      </c>
      <c r="E53" s="183">
        <v>41703</v>
      </c>
      <c r="F53" s="188" t="s">
        <v>997</v>
      </c>
      <c r="G53" s="876" t="s">
        <v>959</v>
      </c>
      <c r="H53" s="7" t="s">
        <v>994</v>
      </c>
      <c r="I53" s="253"/>
      <c r="J53" s="253"/>
      <c r="K53" s="38">
        <v>20000000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si="5"/>
        <v>3</v>
      </c>
      <c r="C54" s="190">
        <f t="shared" si="6"/>
        <v>41705</v>
      </c>
      <c r="D54" s="190" t="s">
        <v>995</v>
      </c>
      <c r="E54" s="183">
        <v>41705</v>
      </c>
      <c r="F54" s="191" t="s">
        <v>989</v>
      </c>
      <c r="G54" s="876" t="s">
        <v>959</v>
      </c>
      <c r="H54" s="204" t="s">
        <v>991</v>
      </c>
      <c r="I54" s="253"/>
      <c r="J54" s="253"/>
      <c r="K54" s="38">
        <v>53365941</v>
      </c>
      <c r="L54" s="193" t="s">
        <v>24</v>
      </c>
      <c r="M54" s="193" t="s">
        <v>269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5"/>
        <v>3</v>
      </c>
      <c r="C55" s="190">
        <f t="shared" si="6"/>
        <v>41705</v>
      </c>
      <c r="D55" s="190" t="s">
        <v>995</v>
      </c>
      <c r="E55" s="183">
        <v>41705</v>
      </c>
      <c r="F55" s="191" t="s">
        <v>989</v>
      </c>
      <c r="G55" s="876" t="s">
        <v>959</v>
      </c>
      <c r="H55" s="204" t="s">
        <v>990</v>
      </c>
      <c r="I55" s="253"/>
      <c r="J55" s="253"/>
      <c r="K55" s="38">
        <v>35978000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/>
      </c>
      <c r="B56" s="36">
        <f t="shared" si="5"/>
        <v>3</v>
      </c>
      <c r="C56" s="190">
        <f t="shared" si="6"/>
        <v>41705</v>
      </c>
      <c r="D56" s="190" t="s">
        <v>995</v>
      </c>
      <c r="E56" s="183">
        <v>41705</v>
      </c>
      <c r="F56" s="191" t="s">
        <v>993</v>
      </c>
      <c r="G56" s="876" t="s">
        <v>959</v>
      </c>
      <c r="H56" s="7" t="s">
        <v>994</v>
      </c>
      <c r="I56" s="253"/>
      <c r="J56" s="253"/>
      <c r="K56" s="38">
        <v>322165000</v>
      </c>
      <c r="L56" s="193" t="s">
        <v>24</v>
      </c>
      <c r="M56" s="193" t="s">
        <v>269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>GBC</v>
      </c>
      <c r="B57" s="36">
        <f t="shared" si="5"/>
        <v>3</v>
      </c>
      <c r="C57" s="190">
        <f t="shared" si="6"/>
        <v>41705</v>
      </c>
      <c r="D57" s="190" t="s">
        <v>995</v>
      </c>
      <c r="E57" s="183">
        <v>41705</v>
      </c>
      <c r="F57" s="191" t="s">
        <v>993</v>
      </c>
      <c r="G57" s="876" t="s">
        <v>959</v>
      </c>
      <c r="H57" s="7" t="s">
        <v>994</v>
      </c>
      <c r="I57" s="253"/>
      <c r="J57" s="253"/>
      <c r="K57" s="38">
        <v>150000</v>
      </c>
      <c r="L57" s="193" t="s">
        <v>24</v>
      </c>
      <c r="M57" s="19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ref="B58:B89" si="7">IF(C58&lt;&gt;"",MONTH(C58),"")</f>
        <v>3</v>
      </c>
      <c r="C58" s="190">
        <f t="shared" ref="C58:C89" si="8">E58</f>
        <v>41705</v>
      </c>
      <c r="D58" s="190" t="s">
        <v>995</v>
      </c>
      <c r="E58" s="183">
        <v>41705</v>
      </c>
      <c r="F58" s="191" t="s">
        <v>989</v>
      </c>
      <c r="G58" s="876" t="s">
        <v>959</v>
      </c>
      <c r="H58" s="7" t="s">
        <v>1002</v>
      </c>
      <c r="I58" s="253"/>
      <c r="J58" s="253"/>
      <c r="K58" s="38">
        <v>22003000</v>
      </c>
      <c r="L58" s="193" t="s">
        <v>24</v>
      </c>
      <c r="M58" s="193" t="s">
        <v>269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>GBN</v>
      </c>
      <c r="B59" s="36">
        <f t="shared" si="7"/>
        <v>3</v>
      </c>
      <c r="C59" s="190">
        <f t="shared" si="8"/>
        <v>41705</v>
      </c>
      <c r="D59" s="190" t="s">
        <v>996</v>
      </c>
      <c r="E59" s="183">
        <v>41705</v>
      </c>
      <c r="F59" s="188" t="s">
        <v>997</v>
      </c>
      <c r="G59" s="876" t="s">
        <v>959</v>
      </c>
      <c r="H59" s="7" t="s">
        <v>994</v>
      </c>
      <c r="I59" s="253"/>
      <c r="J59" s="253"/>
      <c r="K59" s="38">
        <v>22000000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>GBN</v>
      </c>
      <c r="B60" s="36">
        <f t="shared" si="7"/>
        <v>3</v>
      </c>
      <c r="C60" s="190">
        <f t="shared" si="8"/>
        <v>41705</v>
      </c>
      <c r="D60" s="190" t="s">
        <v>996</v>
      </c>
      <c r="E60" s="183">
        <v>41705</v>
      </c>
      <c r="F60" s="188" t="s">
        <v>997</v>
      </c>
      <c r="G60" s="876" t="s">
        <v>959</v>
      </c>
      <c r="H60" s="7" t="s">
        <v>994</v>
      </c>
      <c r="I60" s="253"/>
      <c r="J60" s="253"/>
      <c r="K60" s="38">
        <v>53300000</v>
      </c>
      <c r="L60" s="193" t="s">
        <v>47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/>
      </c>
      <c r="B61" s="36">
        <f t="shared" si="7"/>
        <v>3</v>
      </c>
      <c r="C61" s="190">
        <f t="shared" si="8"/>
        <v>41705</v>
      </c>
      <c r="D61" s="190" t="s">
        <v>996</v>
      </c>
      <c r="E61" s="183">
        <v>41705</v>
      </c>
      <c r="F61" s="188" t="s">
        <v>1006</v>
      </c>
      <c r="G61" s="876" t="s">
        <v>959</v>
      </c>
      <c r="H61" s="7" t="s">
        <v>1000</v>
      </c>
      <c r="I61" s="253"/>
      <c r="J61" s="253"/>
      <c r="K61" s="595">
        <v>219665700</v>
      </c>
      <c r="L61" s="193" t="s">
        <v>8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7"/>
        <v>3</v>
      </c>
      <c r="C62" s="190">
        <f t="shared" si="8"/>
        <v>41705</v>
      </c>
      <c r="D62" s="190" t="s">
        <v>996</v>
      </c>
      <c r="E62" s="183">
        <v>41705</v>
      </c>
      <c r="F62" s="188" t="s">
        <v>1006</v>
      </c>
      <c r="G62" s="876" t="s">
        <v>959</v>
      </c>
      <c r="H62" s="7" t="s">
        <v>1001</v>
      </c>
      <c r="I62" s="253"/>
      <c r="J62" s="253"/>
      <c r="K62" s="38">
        <v>102488379</v>
      </c>
      <c r="L62" s="193" t="s">
        <v>8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/>
      </c>
      <c r="B63" s="36">
        <f t="shared" si="7"/>
        <v>3</v>
      </c>
      <c r="C63" s="190">
        <f t="shared" si="8"/>
        <v>41705</v>
      </c>
      <c r="D63" s="190" t="s">
        <v>996</v>
      </c>
      <c r="E63" s="183">
        <v>41705</v>
      </c>
      <c r="F63" s="188" t="s">
        <v>999</v>
      </c>
      <c r="G63" s="876" t="s">
        <v>959</v>
      </c>
      <c r="H63" s="7"/>
      <c r="I63" s="253"/>
      <c r="J63" s="253"/>
      <c r="K63" s="38">
        <v>151406</v>
      </c>
      <c r="L63" s="193" t="s">
        <v>83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7"/>
        <v>3</v>
      </c>
      <c r="C64" s="190">
        <f t="shared" si="8"/>
        <v>41707</v>
      </c>
      <c r="D64" s="190" t="s">
        <v>996</v>
      </c>
      <c r="E64" s="183">
        <v>41707</v>
      </c>
      <c r="F64" s="188" t="s">
        <v>988</v>
      </c>
      <c r="G64" s="876" t="s">
        <v>959</v>
      </c>
      <c r="H64" s="7"/>
      <c r="I64" s="253"/>
      <c r="J64" s="253"/>
      <c r="K64" s="38">
        <v>55000</v>
      </c>
      <c r="L64" s="193" t="s">
        <v>83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>GBN</v>
      </c>
      <c r="B65" s="36">
        <f t="shared" si="7"/>
        <v>3</v>
      </c>
      <c r="C65" s="190">
        <f t="shared" si="8"/>
        <v>41708</v>
      </c>
      <c r="D65" s="190" t="s">
        <v>996</v>
      </c>
      <c r="E65" s="183">
        <v>41708</v>
      </c>
      <c r="F65" s="188" t="s">
        <v>997</v>
      </c>
      <c r="G65" s="876" t="s">
        <v>959</v>
      </c>
      <c r="H65" s="7" t="s">
        <v>994</v>
      </c>
      <c r="I65" s="253"/>
      <c r="J65" s="253"/>
      <c r="K65" s="38">
        <v>36000000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7"/>
        <v>3</v>
      </c>
      <c r="C66" s="190">
        <f t="shared" si="8"/>
        <v>41715</v>
      </c>
      <c r="D66" s="190" t="s">
        <v>995</v>
      </c>
      <c r="E66" s="183">
        <v>41715</v>
      </c>
      <c r="F66" s="191" t="s">
        <v>989</v>
      </c>
      <c r="G66" s="876" t="s">
        <v>959</v>
      </c>
      <c r="H66" s="204" t="s">
        <v>990</v>
      </c>
      <c r="I66" s="253"/>
      <c r="J66" s="253"/>
      <c r="K66" s="38">
        <v>18462312</v>
      </c>
      <c r="L66" s="193" t="s">
        <v>24</v>
      </c>
      <c r="M66" s="193" t="s">
        <v>269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>GBN</v>
      </c>
      <c r="B67" s="36">
        <f t="shared" si="7"/>
        <v>3</v>
      </c>
      <c r="C67" s="190">
        <f t="shared" si="8"/>
        <v>41715</v>
      </c>
      <c r="D67" s="190" t="s">
        <v>996</v>
      </c>
      <c r="E67" s="183">
        <v>41715</v>
      </c>
      <c r="F67" s="188" t="s">
        <v>997</v>
      </c>
      <c r="G67" s="876" t="s">
        <v>959</v>
      </c>
      <c r="H67" s="7" t="s">
        <v>994</v>
      </c>
      <c r="I67" s="253"/>
      <c r="J67" s="253"/>
      <c r="K67" s="38">
        <v>18400000</v>
      </c>
      <c r="L67" s="193" t="s">
        <v>47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7"/>
        <v>3</v>
      </c>
      <c r="C68" s="190">
        <f t="shared" si="8"/>
        <v>41719</v>
      </c>
      <c r="D68" s="190" t="s">
        <v>995</v>
      </c>
      <c r="E68" s="183">
        <v>41719</v>
      </c>
      <c r="F68" s="191" t="s">
        <v>989</v>
      </c>
      <c r="G68" s="876" t="s">
        <v>959</v>
      </c>
      <c r="H68" s="204" t="s">
        <v>991</v>
      </c>
      <c r="I68" s="253"/>
      <c r="J68" s="253"/>
      <c r="K68" s="38">
        <v>34155000</v>
      </c>
      <c r="L68" s="193" t="s">
        <v>24</v>
      </c>
      <c r="M68" s="193" t="s">
        <v>269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>GBN</v>
      </c>
      <c r="B69" s="36">
        <f t="shared" si="7"/>
        <v>3</v>
      </c>
      <c r="C69" s="190">
        <f t="shared" si="8"/>
        <v>41722</v>
      </c>
      <c r="D69" s="190" t="s">
        <v>996</v>
      </c>
      <c r="E69" s="183">
        <v>41722</v>
      </c>
      <c r="F69" s="188" t="s">
        <v>997</v>
      </c>
      <c r="G69" s="876" t="s">
        <v>959</v>
      </c>
      <c r="H69" s="7" t="s">
        <v>994</v>
      </c>
      <c r="I69" s="253"/>
      <c r="J69" s="253"/>
      <c r="K69" s="38">
        <v>34200000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7"/>
        <v>3</v>
      </c>
      <c r="C70" s="190">
        <f t="shared" si="8"/>
        <v>41723</v>
      </c>
      <c r="D70" s="190" t="s">
        <v>995</v>
      </c>
      <c r="E70" s="183">
        <v>41723</v>
      </c>
      <c r="F70" s="191" t="s">
        <v>992</v>
      </c>
      <c r="G70" s="876" t="s">
        <v>959</v>
      </c>
      <c r="H70" s="204"/>
      <c r="I70" s="253"/>
      <c r="J70" s="253"/>
      <c r="K70" s="38">
        <v>6047</v>
      </c>
      <c r="L70" s="193" t="s">
        <v>24</v>
      </c>
      <c r="M70" s="193" t="s">
        <v>40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7"/>
        <v>3</v>
      </c>
      <c r="C71" s="190">
        <f t="shared" si="8"/>
        <v>41723</v>
      </c>
      <c r="D71" s="190" t="s">
        <v>996</v>
      </c>
      <c r="E71" s="183">
        <v>41723</v>
      </c>
      <c r="F71" s="188" t="s">
        <v>998</v>
      </c>
      <c r="G71" s="876" t="s">
        <v>959</v>
      </c>
      <c r="H71" s="7"/>
      <c r="I71" s="253"/>
      <c r="J71" s="253"/>
      <c r="K71" s="38">
        <v>11000</v>
      </c>
      <c r="L71" s="193" t="s">
        <v>83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7"/>
        <v>3</v>
      </c>
      <c r="C72" s="190">
        <f t="shared" si="8"/>
        <v>41726</v>
      </c>
      <c r="D72" s="190" t="s">
        <v>995</v>
      </c>
      <c r="E72" s="183">
        <v>41726</v>
      </c>
      <c r="F72" s="191" t="s">
        <v>989</v>
      </c>
      <c r="G72" s="876" t="s">
        <v>959</v>
      </c>
      <c r="H72" s="204" t="s">
        <v>991</v>
      </c>
      <c r="I72" s="253"/>
      <c r="J72" s="253"/>
      <c r="K72" s="38">
        <v>7484901</v>
      </c>
      <c r="L72" s="193" t="s">
        <v>24</v>
      </c>
      <c r="M72" s="193" t="s">
        <v>269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7"/>
        <v>3</v>
      </c>
      <c r="C73" s="190">
        <f t="shared" si="8"/>
        <v>41726</v>
      </c>
      <c r="D73" s="190" t="s">
        <v>995</v>
      </c>
      <c r="E73" s="183">
        <v>41726</v>
      </c>
      <c r="F73" s="191" t="s">
        <v>989</v>
      </c>
      <c r="G73" s="876" t="s">
        <v>959</v>
      </c>
      <c r="H73" s="204" t="s">
        <v>990</v>
      </c>
      <c r="I73" s="253"/>
      <c r="J73" s="253"/>
      <c r="K73" s="38">
        <v>22978000</v>
      </c>
      <c r="L73" s="193" t="s">
        <v>24</v>
      </c>
      <c r="M73" s="193" t="s">
        <v>269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>GBN</v>
      </c>
      <c r="B74" s="36">
        <f t="shared" si="7"/>
        <v>3</v>
      </c>
      <c r="C74" s="190">
        <f t="shared" si="8"/>
        <v>41726</v>
      </c>
      <c r="D74" s="190" t="s">
        <v>996</v>
      </c>
      <c r="E74" s="183">
        <v>41726</v>
      </c>
      <c r="F74" s="188" t="s">
        <v>997</v>
      </c>
      <c r="G74" s="876" t="s">
        <v>959</v>
      </c>
      <c r="H74" s="7" t="s">
        <v>994</v>
      </c>
      <c r="I74" s="253"/>
      <c r="J74" s="253"/>
      <c r="K74" s="38">
        <v>22950000</v>
      </c>
      <c r="L74" s="193" t="s">
        <v>47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7"/>
        <v>4</v>
      </c>
      <c r="C75" s="190">
        <f t="shared" si="8"/>
        <v>41730</v>
      </c>
      <c r="D75" s="190" t="s">
        <v>996</v>
      </c>
      <c r="E75" s="183">
        <v>41730</v>
      </c>
      <c r="F75" s="188" t="s">
        <v>997</v>
      </c>
      <c r="G75" s="876" t="s">
        <v>959</v>
      </c>
      <c r="H75" s="7" t="s">
        <v>994</v>
      </c>
      <c r="I75" s="253"/>
      <c r="J75" s="253"/>
      <c r="K75" s="38">
        <v>7500000</v>
      </c>
      <c r="L75" s="193" t="s">
        <v>47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7"/>
        <v>4</v>
      </c>
      <c r="C76" s="190">
        <f t="shared" si="8"/>
        <v>41733</v>
      </c>
      <c r="D76" s="190" t="s">
        <v>995</v>
      </c>
      <c r="E76" s="183">
        <v>41733</v>
      </c>
      <c r="F76" s="191" t="s">
        <v>989</v>
      </c>
      <c r="G76" s="876" t="s">
        <v>959</v>
      </c>
      <c r="H76" s="204" t="s">
        <v>990</v>
      </c>
      <c r="I76" s="253"/>
      <c r="J76" s="253"/>
      <c r="K76" s="38">
        <v>15401380</v>
      </c>
      <c r="L76" s="193" t="s">
        <v>24</v>
      </c>
      <c r="M76" s="193" t="s">
        <v>269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7"/>
        <v>4</v>
      </c>
      <c r="C77" s="190">
        <f t="shared" si="8"/>
        <v>41733</v>
      </c>
      <c r="D77" s="190" t="s">
        <v>996</v>
      </c>
      <c r="E77" s="183">
        <v>41733</v>
      </c>
      <c r="F77" s="188" t="s">
        <v>997</v>
      </c>
      <c r="G77" s="876" t="s">
        <v>959</v>
      </c>
      <c r="H77" s="7" t="s">
        <v>1003</v>
      </c>
      <c r="I77" s="253"/>
      <c r="J77" s="253"/>
      <c r="K77" s="38">
        <v>15400000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7"/>
        <v>4</v>
      </c>
      <c r="C78" s="190">
        <f t="shared" si="8"/>
        <v>41736</v>
      </c>
      <c r="D78" s="190" t="s">
        <v>996</v>
      </c>
      <c r="E78" s="183">
        <v>41736</v>
      </c>
      <c r="F78" s="188" t="s">
        <v>988</v>
      </c>
      <c r="G78" s="876" t="s">
        <v>959</v>
      </c>
      <c r="H78" s="7"/>
      <c r="I78" s="253"/>
      <c r="J78" s="253"/>
      <c r="K78" s="38">
        <v>55000</v>
      </c>
      <c r="L78" s="193" t="s">
        <v>83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7"/>
        <v>4</v>
      </c>
      <c r="C79" s="190">
        <f t="shared" si="8"/>
        <v>41740</v>
      </c>
      <c r="D79" s="190" t="s">
        <v>995</v>
      </c>
      <c r="E79" s="183">
        <v>41740</v>
      </c>
      <c r="F79" s="191" t="s">
        <v>989</v>
      </c>
      <c r="G79" s="876" t="s">
        <v>959</v>
      </c>
      <c r="H79" s="204" t="s">
        <v>991</v>
      </c>
      <c r="I79" s="253"/>
      <c r="J79" s="253"/>
      <c r="K79" s="38">
        <v>6175840</v>
      </c>
      <c r="L79" s="193" t="s">
        <v>24</v>
      </c>
      <c r="M79" s="193" t="s">
        <v>269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7"/>
        <v>4</v>
      </c>
      <c r="C80" s="190">
        <f t="shared" si="8"/>
        <v>41743</v>
      </c>
      <c r="D80" s="190" t="s">
        <v>995</v>
      </c>
      <c r="E80" s="183">
        <v>41743</v>
      </c>
      <c r="F80" s="191" t="s">
        <v>989</v>
      </c>
      <c r="G80" s="876" t="s">
        <v>959</v>
      </c>
      <c r="H80" s="204" t="s">
        <v>990</v>
      </c>
      <c r="I80" s="253"/>
      <c r="J80" s="253"/>
      <c r="K80" s="38">
        <v>18513000</v>
      </c>
      <c r="L80" s="193" t="s">
        <v>24</v>
      </c>
      <c r="M80" s="193" t="s">
        <v>269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30" ht="15.75" customHeight="1">
      <c r="A81" s="869" t="str">
        <f>IF(B81&lt;&gt;"",IF(AND(B81&gt;=_TM1,B81&lt;=_TM2,OR(TH!L81="1111",TH!M81="1111")),TH!D81,""),"")</f>
        <v/>
      </c>
      <c r="B81" s="36">
        <f t="shared" si="7"/>
        <v>4</v>
      </c>
      <c r="C81" s="190">
        <f t="shared" si="8"/>
        <v>41743</v>
      </c>
      <c r="D81" s="190" t="s">
        <v>996</v>
      </c>
      <c r="E81" s="183">
        <v>41743</v>
      </c>
      <c r="F81" s="188" t="s">
        <v>997</v>
      </c>
      <c r="G81" s="876" t="s">
        <v>959</v>
      </c>
      <c r="H81" s="7" t="s">
        <v>994</v>
      </c>
      <c r="I81" s="253"/>
      <c r="J81" s="253"/>
      <c r="K81" s="38">
        <v>24600000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  <c r="AB81" s="587"/>
    </row>
    <row r="82" spans="1:30" ht="15.75" customHeight="1">
      <c r="A82" s="869" t="str">
        <f>IF(B82&lt;&gt;"",IF(AND(B82&gt;=_TM1,B82&lt;=_TM2,OR(TH!L82="1111",TH!M82="1111")),TH!D82,""),"")</f>
        <v/>
      </c>
      <c r="B82" s="36">
        <f t="shared" si="7"/>
        <v>4</v>
      </c>
      <c r="C82" s="190">
        <f t="shared" si="8"/>
        <v>41750</v>
      </c>
      <c r="D82" s="190" t="s">
        <v>995</v>
      </c>
      <c r="E82" s="183">
        <v>41750</v>
      </c>
      <c r="F82" s="191" t="s">
        <v>989</v>
      </c>
      <c r="G82" s="876" t="s">
        <v>959</v>
      </c>
      <c r="H82" s="204" t="s">
        <v>990</v>
      </c>
      <c r="I82" s="253"/>
      <c r="J82" s="253"/>
      <c r="K82" s="38">
        <v>14278600</v>
      </c>
      <c r="L82" s="193" t="s">
        <v>24</v>
      </c>
      <c r="M82" s="193" t="s">
        <v>269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  <c r="AB82" s="587"/>
    </row>
    <row r="83" spans="1:30" ht="15.75" customHeight="1">
      <c r="A83" s="869" t="str">
        <f>IF(B83&lt;&gt;"",IF(AND(B83&gt;=_TM1,B83&lt;=_TM2,OR(TH!L83="1111",TH!M83="1111")),TH!D83,""),"")</f>
        <v/>
      </c>
      <c r="B83" s="36">
        <f t="shared" si="7"/>
        <v>4</v>
      </c>
      <c r="C83" s="190">
        <f t="shared" si="8"/>
        <v>41751</v>
      </c>
      <c r="D83" s="190" t="s">
        <v>996</v>
      </c>
      <c r="E83" s="183">
        <v>41751</v>
      </c>
      <c r="F83" s="188" t="s">
        <v>997</v>
      </c>
      <c r="G83" s="876" t="s">
        <v>959</v>
      </c>
      <c r="H83" s="7" t="s">
        <v>994</v>
      </c>
      <c r="I83" s="253"/>
      <c r="J83" s="253"/>
      <c r="K83" s="38">
        <v>14300000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  <c r="AB83" s="587"/>
    </row>
    <row r="84" spans="1:30" ht="15.75" customHeight="1">
      <c r="A84" s="869" t="str">
        <f>IF(B84&lt;&gt;"",IF(AND(B84&gt;=_TM1,B84&lt;=_TM2,OR(TH!L84="1111",TH!M84="1111")),TH!D84,""),"")</f>
        <v/>
      </c>
      <c r="B84" s="36">
        <f t="shared" si="7"/>
        <v>4</v>
      </c>
      <c r="C84" s="190">
        <f t="shared" si="8"/>
        <v>41753</v>
      </c>
      <c r="D84" s="190" t="s">
        <v>995</v>
      </c>
      <c r="E84" s="183">
        <v>41753</v>
      </c>
      <c r="F84" s="191" t="s">
        <v>989</v>
      </c>
      <c r="G84" s="876" t="s">
        <v>959</v>
      </c>
      <c r="H84" s="204" t="s">
        <v>990</v>
      </c>
      <c r="I84" s="253"/>
      <c r="J84" s="253"/>
      <c r="K84" s="38">
        <v>21695840</v>
      </c>
      <c r="L84" s="193" t="s">
        <v>24</v>
      </c>
      <c r="M84" s="193" t="s">
        <v>269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  <c r="AB84" s="587"/>
    </row>
    <row r="85" spans="1:30" ht="15.75" customHeight="1">
      <c r="A85" s="869" t="str">
        <f>IF(B85&lt;&gt;"",IF(AND(B85&gt;=_TM1,B85&lt;=_TM2,OR(TH!L85="1111",TH!M85="1111")),TH!D85,""),"")</f>
        <v/>
      </c>
      <c r="B85" s="36">
        <f t="shared" si="7"/>
        <v>4</v>
      </c>
      <c r="C85" s="190">
        <f t="shared" si="8"/>
        <v>41753</v>
      </c>
      <c r="D85" s="190" t="s">
        <v>995</v>
      </c>
      <c r="E85" s="183">
        <v>41753</v>
      </c>
      <c r="F85" s="191" t="s">
        <v>993</v>
      </c>
      <c r="G85" s="876" t="s">
        <v>959</v>
      </c>
      <c r="H85" s="7" t="s">
        <v>994</v>
      </c>
      <c r="I85" s="253"/>
      <c r="J85" s="253"/>
      <c r="K85" s="38">
        <v>145200000</v>
      </c>
      <c r="L85" s="193" t="s">
        <v>24</v>
      </c>
      <c r="M85" s="19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  <c r="AB85" s="587"/>
    </row>
    <row r="86" spans="1:30" ht="15.75" customHeight="1">
      <c r="A86" s="869" t="str">
        <f>IF(B86&lt;&gt;"",IF(AND(B86&gt;=_TM1,B86&lt;=_TM2,OR(TH!L86="1111",TH!M86="1111")),TH!D86,""),"")</f>
        <v/>
      </c>
      <c r="B86" s="36">
        <f t="shared" si="7"/>
        <v>4</v>
      </c>
      <c r="C86" s="190">
        <f t="shared" si="8"/>
        <v>41753</v>
      </c>
      <c r="D86" s="190" t="s">
        <v>995</v>
      </c>
      <c r="E86" s="183">
        <v>41753</v>
      </c>
      <c r="F86" s="191" t="s">
        <v>993</v>
      </c>
      <c r="G86" s="876" t="s">
        <v>959</v>
      </c>
      <c r="H86" s="7" t="s">
        <v>994</v>
      </c>
      <c r="I86" s="253"/>
      <c r="J86" s="253"/>
      <c r="K86" s="38">
        <v>200000</v>
      </c>
      <c r="L86" s="193" t="s">
        <v>24</v>
      </c>
      <c r="M86" s="193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  <c r="AB86" s="587"/>
    </row>
    <row r="87" spans="1:30" ht="15.75" customHeight="1">
      <c r="A87" s="869" t="str">
        <f>IF(B87&lt;&gt;"",IF(AND(B87&gt;=_TM1,B87&lt;=_TM2,OR(TH!L87="1111",TH!M87="1111")),TH!D87,""),"")</f>
        <v/>
      </c>
      <c r="B87" s="36">
        <f t="shared" si="7"/>
        <v>4</v>
      </c>
      <c r="C87" s="190">
        <f t="shared" si="8"/>
        <v>41753</v>
      </c>
      <c r="D87" s="190" t="s">
        <v>996</v>
      </c>
      <c r="E87" s="183">
        <v>41753</v>
      </c>
      <c r="F87" s="188" t="s">
        <v>1006</v>
      </c>
      <c r="G87" s="876" t="s">
        <v>959</v>
      </c>
      <c r="H87" s="882" t="s">
        <v>1004</v>
      </c>
      <c r="I87" s="253"/>
      <c r="J87" s="253"/>
      <c r="K87" s="38">
        <v>35345475</v>
      </c>
      <c r="L87" s="193" t="s">
        <v>8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  <c r="AB87" s="587"/>
    </row>
    <row r="88" spans="1:30" ht="15.75" customHeight="1">
      <c r="A88" s="869" t="str">
        <f>IF(B88&lt;&gt;"",IF(AND(B88&gt;=_TM1,B88&lt;=_TM2,OR(TH!L88="1111",TH!M88="1111")),TH!D88,""),"")</f>
        <v/>
      </c>
      <c r="B88" s="36">
        <f t="shared" si="7"/>
        <v>4</v>
      </c>
      <c r="C88" s="190">
        <f t="shared" si="8"/>
        <v>41753</v>
      </c>
      <c r="D88" s="190" t="s">
        <v>996</v>
      </c>
      <c r="E88" s="183">
        <v>41753</v>
      </c>
      <c r="F88" s="188" t="s">
        <v>1006</v>
      </c>
      <c r="G88" s="876" t="s">
        <v>959</v>
      </c>
      <c r="H88" s="882" t="s">
        <v>1005</v>
      </c>
      <c r="I88" s="253"/>
      <c r="J88" s="253"/>
      <c r="K88" s="38">
        <v>109919040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  <c r="AB88" s="587"/>
    </row>
    <row r="89" spans="1:30" ht="15.75" customHeight="1">
      <c r="A89" s="869" t="str">
        <f>IF(B89&lt;&gt;"",IF(AND(B89&gt;=_TM1,B89&lt;=_TM2,OR(TH!L89="1111",TH!M89="1111")),TH!D89,""),"")</f>
        <v/>
      </c>
      <c r="B89" s="36">
        <f t="shared" si="7"/>
        <v>4</v>
      </c>
      <c r="C89" s="190">
        <f t="shared" si="8"/>
        <v>41753</v>
      </c>
      <c r="D89" s="190" t="s">
        <v>996</v>
      </c>
      <c r="E89" s="183">
        <v>41753</v>
      </c>
      <c r="F89" s="188" t="s">
        <v>999</v>
      </c>
      <c r="G89" s="876" t="s">
        <v>959</v>
      </c>
      <c r="H89" s="7"/>
      <c r="I89" s="253"/>
      <c r="J89" s="253"/>
      <c r="K89" s="38">
        <v>117638</v>
      </c>
      <c r="L89" s="193" t="s">
        <v>83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642</v>
      </c>
      <c r="V89" s="52" t="str">
        <f>IF(OR(TH!L89=TH!$V$7,M89=TH!$V$7),"x","")</f>
        <v>x</v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  <c r="AB89" s="587"/>
    </row>
    <row r="90" spans="1:30" ht="15.75" customHeight="1">
      <c r="A90" s="869" t="str">
        <f>IF(B90&lt;&gt;"",IF(AND(B90&gt;=_TM1,B90&lt;=_TM2,OR(TH!L90="1111",TH!M90="1111")),TH!D90,""),"")</f>
        <v/>
      </c>
      <c r="B90" s="36">
        <f t="shared" ref="B90:B121" si="9">IF(C90&lt;&gt;"",MONTH(C90),"")</f>
        <v>4</v>
      </c>
      <c r="C90" s="190">
        <f t="shared" ref="C90:C121" si="10">E90</f>
        <v>41754</v>
      </c>
      <c r="D90" s="190" t="s">
        <v>995</v>
      </c>
      <c r="E90" s="183">
        <v>41754</v>
      </c>
      <c r="F90" s="191" t="s">
        <v>992</v>
      </c>
      <c r="G90" s="876" t="s">
        <v>959</v>
      </c>
      <c r="H90" s="7"/>
      <c r="I90" s="253"/>
      <c r="J90" s="253"/>
      <c r="K90" s="38">
        <v>2601</v>
      </c>
      <c r="L90" s="193" t="s">
        <v>24</v>
      </c>
      <c r="M90" s="193" t="s">
        <v>40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  <c r="AB90" s="587"/>
    </row>
    <row r="91" spans="1:30" ht="15.75" customHeight="1">
      <c r="A91" s="869" t="str">
        <f>IF(B91&lt;&gt;"",IF(AND(B91&gt;=_TM1,B91&lt;=_TM2,OR(TH!L91="1111",TH!M91="1111")),TH!D91,""),"")</f>
        <v/>
      </c>
      <c r="B91" s="36">
        <f t="shared" si="9"/>
        <v>4</v>
      </c>
      <c r="C91" s="190">
        <f t="shared" si="10"/>
        <v>41754</v>
      </c>
      <c r="D91" s="190" t="s">
        <v>996</v>
      </c>
      <c r="E91" s="183">
        <v>41754</v>
      </c>
      <c r="F91" s="188" t="s">
        <v>998</v>
      </c>
      <c r="G91" s="876" t="s">
        <v>959</v>
      </c>
      <c r="H91" s="7"/>
      <c r="I91" s="253"/>
      <c r="J91" s="253"/>
      <c r="K91" s="38">
        <v>11000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  <c r="AB91" s="587"/>
    </row>
    <row r="92" spans="1:30" ht="15.75" customHeight="1">
      <c r="A92" s="869" t="str">
        <f>IF(B92&lt;&gt;"",IF(AND(B92&gt;=_TM1,B92&lt;=_TM2,OR(TH!L92="1111",TH!M92="1111")),TH!D92,""),"")</f>
        <v/>
      </c>
      <c r="B92" s="36">
        <f t="shared" si="9"/>
        <v>4</v>
      </c>
      <c r="C92" s="190">
        <f t="shared" si="10"/>
        <v>41754</v>
      </c>
      <c r="D92" s="190" t="s">
        <v>996</v>
      </c>
      <c r="E92" s="183">
        <v>41754</v>
      </c>
      <c r="F92" s="188" t="s">
        <v>997</v>
      </c>
      <c r="G92" s="876" t="s">
        <v>959</v>
      </c>
      <c r="H92" s="7" t="s">
        <v>994</v>
      </c>
      <c r="I92" s="253"/>
      <c r="J92" s="253"/>
      <c r="K92" s="38">
        <v>21700000</v>
      </c>
      <c r="L92" s="193" t="s">
        <v>47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  <c r="AB92" s="587"/>
    </row>
    <row r="93" spans="1:30" ht="15.75" customHeight="1">
      <c r="A93" s="869" t="str">
        <f>IF(B93&lt;&gt;"",IF(AND(B93&gt;=_TM1,B93&lt;=_TM2,OR(TH!L93="1111",TH!M93="1111")),TH!D93,""),"")</f>
        <v/>
      </c>
      <c r="B93" s="36">
        <f t="shared" si="9"/>
        <v>5</v>
      </c>
      <c r="C93" s="190">
        <f t="shared" si="10"/>
        <v>41763</v>
      </c>
      <c r="D93" s="190" t="s">
        <v>996</v>
      </c>
      <c r="E93" s="183">
        <v>41763</v>
      </c>
      <c r="F93" s="188" t="s">
        <v>988</v>
      </c>
      <c r="G93" s="876" t="s">
        <v>959</v>
      </c>
      <c r="H93" s="7"/>
      <c r="I93" s="253"/>
      <c r="J93" s="253"/>
      <c r="K93" s="38">
        <v>55000</v>
      </c>
      <c r="L93" s="193" t="s">
        <v>83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30" ht="15.75" customHeight="1">
      <c r="A94" s="869" t="str">
        <f>IF(B94&lt;&gt;"",IF(AND(B94&gt;=_TM1,B94&lt;=_TM2,OR(TH!L94="1111",TH!M94="1111")),TH!D94,""),"")</f>
        <v/>
      </c>
      <c r="B94" s="36">
        <f t="shared" si="9"/>
        <v>5</v>
      </c>
      <c r="C94" s="190">
        <f t="shared" si="10"/>
        <v>41767</v>
      </c>
      <c r="D94" s="190" t="s">
        <v>995</v>
      </c>
      <c r="E94" s="183">
        <v>41767</v>
      </c>
      <c r="F94" s="191" t="s">
        <v>989</v>
      </c>
      <c r="G94" s="876" t="s">
        <v>959</v>
      </c>
      <c r="H94" s="204" t="s">
        <v>990</v>
      </c>
      <c r="I94" s="253"/>
      <c r="J94" s="253"/>
      <c r="K94" s="38">
        <v>27236200</v>
      </c>
      <c r="L94" s="193" t="s">
        <v>24</v>
      </c>
      <c r="M94" s="193" t="s">
        <v>269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8"/>
      <c r="AB94" s="587"/>
    </row>
    <row r="95" spans="1:30" ht="15.75" customHeight="1">
      <c r="A95" s="869" t="str">
        <f>IF(B95&lt;&gt;"",IF(AND(B95&gt;=_TM1,B95&lt;=_TM2,OR(TH!L95="1111",TH!M95="1111")),TH!D95,""),"")</f>
        <v/>
      </c>
      <c r="B95" s="36">
        <f t="shared" si="9"/>
        <v>5</v>
      </c>
      <c r="C95" s="190">
        <f t="shared" si="10"/>
        <v>41767</v>
      </c>
      <c r="D95" s="190" t="s">
        <v>996</v>
      </c>
      <c r="E95" s="183">
        <v>41767</v>
      </c>
      <c r="F95" s="188" t="s">
        <v>997</v>
      </c>
      <c r="G95" s="876" t="s">
        <v>959</v>
      </c>
      <c r="H95" s="7" t="s">
        <v>994</v>
      </c>
      <c r="I95" s="253"/>
      <c r="J95" s="253"/>
      <c r="K95" s="38">
        <v>27200000</v>
      </c>
      <c r="L95" s="193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8"/>
    </row>
    <row r="96" spans="1:30" s="587" customFormat="1" ht="15.75" customHeight="1">
      <c r="A96" s="869" t="str">
        <f>IF(B96&lt;&gt;"",IF(AND(B96&gt;=_TM1,B96&lt;=_TM2,OR(TH!L96="1111",TH!M96="1111")),TH!D96,""),"")</f>
        <v/>
      </c>
      <c r="B96" s="36">
        <f t="shared" si="9"/>
        <v>5</v>
      </c>
      <c r="C96" s="190">
        <f t="shared" si="10"/>
        <v>41781</v>
      </c>
      <c r="D96" s="190" t="s">
        <v>995</v>
      </c>
      <c r="E96" s="183">
        <v>41781</v>
      </c>
      <c r="F96" s="191" t="s">
        <v>989</v>
      </c>
      <c r="G96" s="876" t="s">
        <v>959</v>
      </c>
      <c r="H96" s="204" t="s">
        <v>990</v>
      </c>
      <c r="I96" s="253"/>
      <c r="J96" s="253"/>
      <c r="K96" s="38">
        <v>35808360</v>
      </c>
      <c r="L96" s="193" t="s">
        <v>24</v>
      </c>
      <c r="M96" s="193" t="s">
        <v>269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8"/>
      <c r="AC96" s="205"/>
      <c r="AD96" s="205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si="9"/>
        <v>5</v>
      </c>
      <c r="C97" s="190">
        <f t="shared" si="10"/>
        <v>41781</v>
      </c>
      <c r="D97" s="190" t="s">
        <v>996</v>
      </c>
      <c r="E97" s="183">
        <v>41781</v>
      </c>
      <c r="F97" s="188" t="s">
        <v>997</v>
      </c>
      <c r="G97" s="876" t="s">
        <v>959</v>
      </c>
      <c r="H97" s="7" t="s">
        <v>994</v>
      </c>
      <c r="I97" s="253"/>
      <c r="J97" s="253"/>
      <c r="K97" s="38">
        <v>35800000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8"/>
      <c r="AB97" s="205"/>
      <c r="AC97" s="205"/>
      <c r="AD97" s="205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9"/>
        <v>5</v>
      </c>
      <c r="C98" s="190">
        <f t="shared" si="10"/>
        <v>41781</v>
      </c>
      <c r="D98" s="190" t="s">
        <v>996</v>
      </c>
      <c r="E98" s="183">
        <v>41781</v>
      </c>
      <c r="F98" s="188" t="s">
        <v>1011</v>
      </c>
      <c r="G98" s="876" t="s">
        <v>959</v>
      </c>
      <c r="H98" s="7"/>
      <c r="I98" s="253"/>
      <c r="J98" s="253"/>
      <c r="K98" s="38">
        <v>33000</v>
      </c>
      <c r="L98" s="193" t="s">
        <v>83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8"/>
      <c r="AB98" s="205"/>
      <c r="AC98" s="205"/>
      <c r="AD98" s="205"/>
    </row>
    <row r="99" spans="1:30" ht="15.75" customHeight="1">
      <c r="A99" s="869" t="str">
        <f>IF(B99&lt;&gt;"",IF(AND(B99&gt;=_TM1,B99&lt;=_TM2,OR(TH!L99="1111",TH!M99="1111")),TH!D99,""),"")</f>
        <v/>
      </c>
      <c r="B99" s="36">
        <f t="shared" si="9"/>
        <v>5</v>
      </c>
      <c r="C99" s="190">
        <f t="shared" si="10"/>
        <v>41784</v>
      </c>
      <c r="D99" s="190" t="s">
        <v>996</v>
      </c>
      <c r="E99" s="183">
        <v>41784</v>
      </c>
      <c r="F99" s="188" t="s">
        <v>998</v>
      </c>
      <c r="G99" s="876" t="s">
        <v>959</v>
      </c>
      <c r="H99" s="7"/>
      <c r="I99" s="253"/>
      <c r="J99" s="253"/>
      <c r="K99" s="38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8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9"/>
        <v>5</v>
      </c>
      <c r="C100" s="190">
        <f t="shared" si="10"/>
        <v>41786</v>
      </c>
      <c r="D100" s="190" t="s">
        <v>995</v>
      </c>
      <c r="E100" s="183">
        <v>41786</v>
      </c>
      <c r="F100" s="191" t="s">
        <v>989</v>
      </c>
      <c r="G100" s="876" t="s">
        <v>959</v>
      </c>
      <c r="H100" s="204" t="s">
        <v>990</v>
      </c>
      <c r="I100" s="253"/>
      <c r="J100" s="253"/>
      <c r="K100" s="38">
        <v>34978000</v>
      </c>
      <c r="L100" s="193" t="s">
        <v>24</v>
      </c>
      <c r="M100" s="193" t="s">
        <v>269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8"/>
      <c r="AB100" s="587"/>
    </row>
    <row r="101" spans="1:30" s="587" customFormat="1" ht="15.75" customHeight="1">
      <c r="A101" s="869" t="str">
        <f>IF(B101&lt;&gt;"",IF(AND(B101&gt;=_TM1,B101&lt;=_TM2,OR(TH!L101="1111",TH!M101="1111")),TH!D101,""),"")</f>
        <v/>
      </c>
      <c r="B101" s="36">
        <f t="shared" si="9"/>
        <v>5</v>
      </c>
      <c r="C101" s="190">
        <f t="shared" si="10"/>
        <v>41786</v>
      </c>
      <c r="D101" s="190" t="s">
        <v>996</v>
      </c>
      <c r="E101" s="183">
        <v>41786</v>
      </c>
      <c r="F101" s="188" t="s">
        <v>997</v>
      </c>
      <c r="G101" s="876" t="s">
        <v>959</v>
      </c>
      <c r="H101" s="7" t="s">
        <v>994</v>
      </c>
      <c r="I101" s="253"/>
      <c r="J101" s="253"/>
      <c r="K101" s="38">
        <v>34900000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8"/>
      <c r="AB101" s="205"/>
      <c r="AC101" s="205"/>
      <c r="AD101" s="205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9"/>
        <v>6</v>
      </c>
      <c r="C102" s="190">
        <f t="shared" si="10"/>
        <v>41791</v>
      </c>
      <c r="D102" s="190" t="s">
        <v>996</v>
      </c>
      <c r="E102" s="183">
        <v>41791</v>
      </c>
      <c r="F102" s="188" t="s">
        <v>988</v>
      </c>
      <c r="G102" s="876" t="s">
        <v>959</v>
      </c>
      <c r="H102" s="7"/>
      <c r="I102" s="253"/>
      <c r="J102" s="253"/>
      <c r="K102" s="38">
        <v>55000</v>
      </c>
      <c r="L102" s="193" t="s">
        <v>83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8"/>
      <c r="AB102" s="205"/>
      <c r="AC102" s="205"/>
      <c r="AD102" s="205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9"/>
        <v>6</v>
      </c>
      <c r="C103" s="190">
        <f t="shared" si="10"/>
        <v>41801</v>
      </c>
      <c r="D103" s="190" t="s">
        <v>995</v>
      </c>
      <c r="E103" s="183">
        <v>41801</v>
      </c>
      <c r="F103" s="191" t="s">
        <v>989</v>
      </c>
      <c r="G103" s="876" t="s">
        <v>959</v>
      </c>
      <c r="H103" s="204" t="s">
        <v>990</v>
      </c>
      <c r="I103" s="253"/>
      <c r="J103" s="253"/>
      <c r="K103" s="38">
        <v>24972500</v>
      </c>
      <c r="L103" s="193" t="s">
        <v>24</v>
      </c>
      <c r="M103" s="193" t="s">
        <v>269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8"/>
      <c r="AB103" s="205"/>
      <c r="AC103" s="205"/>
      <c r="AD103" s="205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9"/>
        <v>6</v>
      </c>
      <c r="C104" s="190">
        <f t="shared" si="10"/>
        <v>41801</v>
      </c>
      <c r="D104" s="190" t="s">
        <v>996</v>
      </c>
      <c r="E104" s="183">
        <v>41801</v>
      </c>
      <c r="F104" s="188" t="s">
        <v>997</v>
      </c>
      <c r="G104" s="876" t="s">
        <v>959</v>
      </c>
      <c r="H104" s="7" t="s">
        <v>994</v>
      </c>
      <c r="I104" s="253"/>
      <c r="J104" s="253"/>
      <c r="K104" s="38">
        <v>25000000</v>
      </c>
      <c r="L104" s="193" t="s">
        <v>47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>x</v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8"/>
      <c r="AB104" s="205"/>
      <c r="AC104" s="205"/>
      <c r="AD104" s="205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9"/>
        <v>6</v>
      </c>
      <c r="C105" s="190">
        <f t="shared" si="10"/>
        <v>41814</v>
      </c>
      <c r="D105" s="190" t="s">
        <v>995</v>
      </c>
      <c r="E105" s="183">
        <v>41814</v>
      </c>
      <c r="F105" s="191" t="s">
        <v>989</v>
      </c>
      <c r="G105" s="876" t="s">
        <v>959</v>
      </c>
      <c r="H105" s="204" t="s">
        <v>990</v>
      </c>
      <c r="I105" s="253"/>
      <c r="J105" s="253"/>
      <c r="K105" s="38">
        <v>34769951</v>
      </c>
      <c r="L105" s="193" t="s">
        <v>24</v>
      </c>
      <c r="M105" s="193" t="s">
        <v>269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8"/>
      <c r="AB105" s="205"/>
      <c r="AC105" s="205"/>
      <c r="AD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9"/>
        <v>6</v>
      </c>
      <c r="C106" s="190">
        <f t="shared" si="10"/>
        <v>41815</v>
      </c>
      <c r="D106" s="190" t="s">
        <v>995</v>
      </c>
      <c r="E106" s="183">
        <v>41815</v>
      </c>
      <c r="F106" s="191" t="s">
        <v>992</v>
      </c>
      <c r="G106" s="876" t="s">
        <v>959</v>
      </c>
      <c r="H106" s="7"/>
      <c r="I106" s="253"/>
      <c r="J106" s="253"/>
      <c r="K106" s="38">
        <v>1485</v>
      </c>
      <c r="L106" s="193" t="s">
        <v>24</v>
      </c>
      <c r="M106" s="193" t="s">
        <v>40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8"/>
      <c r="AB106" s="205"/>
      <c r="AC106" s="205"/>
      <c r="AD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9"/>
        <v>6</v>
      </c>
      <c r="C107" s="190">
        <f t="shared" si="10"/>
        <v>41815</v>
      </c>
      <c r="D107" s="190" t="s">
        <v>996</v>
      </c>
      <c r="E107" s="183">
        <v>41815</v>
      </c>
      <c r="F107" s="188" t="s">
        <v>998</v>
      </c>
      <c r="G107" s="876" t="s">
        <v>959</v>
      </c>
      <c r="H107" s="7"/>
      <c r="I107" s="253"/>
      <c r="J107" s="253"/>
      <c r="K107" s="38">
        <v>11000</v>
      </c>
      <c r="L107" s="193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642</v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8"/>
      <c r="AB107" s="205"/>
      <c r="AC107" s="205"/>
      <c r="AD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9"/>
        <v>6</v>
      </c>
      <c r="C108" s="190">
        <f t="shared" si="10"/>
        <v>41815</v>
      </c>
      <c r="D108" s="190" t="s">
        <v>996</v>
      </c>
      <c r="E108" s="183">
        <v>41815</v>
      </c>
      <c r="F108" s="188" t="s">
        <v>997</v>
      </c>
      <c r="G108" s="876" t="s">
        <v>959</v>
      </c>
      <c r="H108" s="7" t="s">
        <v>994</v>
      </c>
      <c r="I108" s="253"/>
      <c r="J108" s="253"/>
      <c r="K108" s="38">
        <v>34750000</v>
      </c>
      <c r="L108" s="193" t="s">
        <v>47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8"/>
      <c r="AB108" s="205"/>
      <c r="AC108" s="205"/>
      <c r="AD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9"/>
        <v>7</v>
      </c>
      <c r="C109" s="190">
        <f t="shared" si="10"/>
        <v>41821</v>
      </c>
      <c r="D109" s="190" t="s">
        <v>995</v>
      </c>
      <c r="E109" s="183">
        <v>41821</v>
      </c>
      <c r="F109" s="191" t="s">
        <v>989</v>
      </c>
      <c r="G109" s="876" t="s">
        <v>959</v>
      </c>
      <c r="H109" s="7" t="s">
        <v>1007</v>
      </c>
      <c r="I109" s="253"/>
      <c r="J109" s="253"/>
      <c r="K109" s="38">
        <v>7500000</v>
      </c>
      <c r="L109" s="193" t="s">
        <v>24</v>
      </c>
      <c r="M109" s="193" t="s">
        <v>269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  <c r="AB109" s="205"/>
      <c r="AC109" s="205"/>
      <c r="AD109" s="205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9"/>
        <v>7</v>
      </c>
      <c r="C110" s="190">
        <f t="shared" si="10"/>
        <v>41822</v>
      </c>
      <c r="D110" s="190" t="s">
        <v>996</v>
      </c>
      <c r="E110" s="183">
        <v>41822</v>
      </c>
      <c r="F110" s="188" t="s">
        <v>997</v>
      </c>
      <c r="G110" s="876" t="s">
        <v>959</v>
      </c>
      <c r="H110" s="7" t="s">
        <v>994</v>
      </c>
      <c r="I110" s="253"/>
      <c r="J110" s="253"/>
      <c r="K110" s="38">
        <v>7500000</v>
      </c>
      <c r="L110" s="193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9"/>
        <v>7</v>
      </c>
      <c r="C111" s="190">
        <f t="shared" si="10"/>
        <v>41826</v>
      </c>
      <c r="D111" s="190" t="s">
        <v>996</v>
      </c>
      <c r="E111" s="183">
        <v>41826</v>
      </c>
      <c r="F111" s="188" t="s">
        <v>988</v>
      </c>
      <c r="G111" s="876" t="s">
        <v>959</v>
      </c>
      <c r="H111" s="204"/>
      <c r="I111" s="253"/>
      <c r="J111" s="253"/>
      <c r="K111" s="38">
        <v>55000</v>
      </c>
      <c r="L111" s="193" t="s">
        <v>83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9"/>
        <v>7</v>
      </c>
      <c r="C112" s="190">
        <f t="shared" si="10"/>
        <v>41827</v>
      </c>
      <c r="D112" s="190" t="s">
        <v>995</v>
      </c>
      <c r="E112" s="183">
        <v>41827</v>
      </c>
      <c r="F112" s="191" t="s">
        <v>989</v>
      </c>
      <c r="G112" s="876" t="s">
        <v>959</v>
      </c>
      <c r="H112" s="7" t="s">
        <v>1008</v>
      </c>
      <c r="I112" s="253"/>
      <c r="J112" s="253"/>
      <c r="K112" s="38">
        <v>155022454</v>
      </c>
      <c r="L112" s="193" t="s">
        <v>24</v>
      </c>
      <c r="M112" s="193" t="s">
        <v>269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  <c r="AB112" s="205"/>
      <c r="AC112" s="205"/>
      <c r="AD112" s="205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9"/>
        <v>7</v>
      </c>
      <c r="C113" s="190">
        <f t="shared" si="10"/>
        <v>41827</v>
      </c>
      <c r="D113" s="190" t="s">
        <v>996</v>
      </c>
      <c r="E113" s="183">
        <v>41827</v>
      </c>
      <c r="F113" s="188" t="s">
        <v>997</v>
      </c>
      <c r="G113" s="876" t="s">
        <v>959</v>
      </c>
      <c r="H113" s="7" t="s">
        <v>994</v>
      </c>
      <c r="I113" s="253"/>
      <c r="J113" s="253"/>
      <c r="K113" s="595">
        <v>154900000</v>
      </c>
      <c r="L113" s="193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9"/>
        <v>7</v>
      </c>
      <c r="C114" s="190">
        <f t="shared" si="10"/>
        <v>41830</v>
      </c>
      <c r="D114" s="190" t="s">
        <v>995</v>
      </c>
      <c r="E114" s="183">
        <v>41830</v>
      </c>
      <c r="F114" s="191" t="s">
        <v>989</v>
      </c>
      <c r="G114" s="876" t="s">
        <v>959</v>
      </c>
      <c r="H114" s="7" t="s">
        <v>1007</v>
      </c>
      <c r="I114" s="253"/>
      <c r="J114" s="253"/>
      <c r="K114" s="595">
        <v>7651950</v>
      </c>
      <c r="L114" s="193" t="s">
        <v>24</v>
      </c>
      <c r="M114" s="193" t="s">
        <v>269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9"/>
        <v>7</v>
      </c>
      <c r="C115" s="190">
        <f t="shared" si="10"/>
        <v>41830</v>
      </c>
      <c r="D115" s="190" t="s">
        <v>996</v>
      </c>
      <c r="E115" s="183">
        <v>41830</v>
      </c>
      <c r="F115" s="188" t="s">
        <v>997</v>
      </c>
      <c r="G115" s="876" t="s">
        <v>959</v>
      </c>
      <c r="H115" s="7" t="s">
        <v>994</v>
      </c>
      <c r="I115" s="253"/>
      <c r="J115" s="253"/>
      <c r="K115" s="595">
        <v>7500000</v>
      </c>
      <c r="L115" s="193" t="s">
        <v>47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9"/>
        <v>7</v>
      </c>
      <c r="C116" s="190">
        <f t="shared" si="10"/>
        <v>41831</v>
      </c>
      <c r="D116" s="190" t="s">
        <v>995</v>
      </c>
      <c r="E116" s="183">
        <v>41831</v>
      </c>
      <c r="F116" s="191" t="s">
        <v>993</v>
      </c>
      <c r="G116" s="876" t="s">
        <v>959</v>
      </c>
      <c r="H116" s="7" t="s">
        <v>994</v>
      </c>
      <c r="I116" s="253"/>
      <c r="J116" s="253"/>
      <c r="K116" s="38">
        <v>77350000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9"/>
        <v>7</v>
      </c>
      <c r="C117" s="190">
        <f t="shared" si="10"/>
        <v>41831</v>
      </c>
      <c r="D117" s="190" t="s">
        <v>996</v>
      </c>
      <c r="E117" s="183">
        <v>41831</v>
      </c>
      <c r="F117" s="188" t="s">
        <v>1006</v>
      </c>
      <c r="G117" s="876" t="s">
        <v>959</v>
      </c>
      <c r="H117" s="882" t="s">
        <v>1009</v>
      </c>
      <c r="I117" s="253"/>
      <c r="J117" s="253"/>
      <c r="K117" s="595">
        <v>77362791</v>
      </c>
      <c r="L117" s="193" t="s">
        <v>8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9"/>
        <v>7</v>
      </c>
      <c r="C118" s="190">
        <f t="shared" si="10"/>
        <v>41831</v>
      </c>
      <c r="D118" s="190" t="s">
        <v>996</v>
      </c>
      <c r="E118" s="183">
        <v>41831</v>
      </c>
      <c r="F118" s="188" t="s">
        <v>999</v>
      </c>
      <c r="G118" s="876" t="s">
        <v>959</v>
      </c>
      <c r="H118" s="7"/>
      <c r="I118" s="253"/>
      <c r="J118" s="253"/>
      <c r="K118" s="595">
        <v>25530</v>
      </c>
      <c r="L118" s="193" t="s">
        <v>83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  <c r="AB118" s="205"/>
      <c r="AC118" s="205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9"/>
        <v>7</v>
      </c>
      <c r="C119" s="190">
        <f t="shared" si="10"/>
        <v>41834</v>
      </c>
      <c r="D119" s="190" t="s">
        <v>995</v>
      </c>
      <c r="E119" s="183">
        <v>41834</v>
      </c>
      <c r="F119" s="191" t="s">
        <v>989</v>
      </c>
      <c r="G119" s="876" t="s">
        <v>959</v>
      </c>
      <c r="H119" s="204" t="s">
        <v>990</v>
      </c>
      <c r="I119" s="253"/>
      <c r="J119" s="253"/>
      <c r="K119" s="38">
        <v>12737450</v>
      </c>
      <c r="L119" s="193" t="s">
        <v>24</v>
      </c>
      <c r="M119" s="193" t="s">
        <v>269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9"/>
        <v>7</v>
      </c>
      <c r="C120" s="190">
        <f t="shared" si="10"/>
        <v>41834</v>
      </c>
      <c r="D120" s="190" t="s">
        <v>996</v>
      </c>
      <c r="E120" s="183">
        <v>41834</v>
      </c>
      <c r="F120" s="188" t="s">
        <v>997</v>
      </c>
      <c r="G120" s="876" t="s">
        <v>959</v>
      </c>
      <c r="H120" s="7" t="s">
        <v>994</v>
      </c>
      <c r="I120" s="253"/>
      <c r="J120" s="253"/>
      <c r="K120" s="595">
        <v>12900000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9"/>
        <v>7</v>
      </c>
      <c r="C121" s="190">
        <f t="shared" si="10"/>
        <v>41845</v>
      </c>
      <c r="D121" s="190" t="s">
        <v>996</v>
      </c>
      <c r="E121" s="183">
        <v>41845</v>
      </c>
      <c r="F121" s="188" t="s">
        <v>998</v>
      </c>
      <c r="G121" s="876" t="s">
        <v>959</v>
      </c>
      <c r="H121" s="192"/>
      <c r="I121" s="253"/>
      <c r="J121" s="253"/>
      <c r="K121" s="595">
        <v>11000</v>
      </c>
      <c r="L121" s="193" t="s">
        <v>83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68"/>
      <c r="AB121" s="205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ref="B122:B153" si="11">IF(C122&lt;&gt;"",MONTH(C122),"")</f>
        <v>8</v>
      </c>
      <c r="C122" s="190">
        <f t="shared" ref="C122:C157" si="12">E122</f>
        <v>41854</v>
      </c>
      <c r="D122" s="190" t="s">
        <v>996</v>
      </c>
      <c r="E122" s="183">
        <v>41854</v>
      </c>
      <c r="F122" s="188" t="s">
        <v>988</v>
      </c>
      <c r="G122" s="876" t="s">
        <v>959</v>
      </c>
      <c r="H122" s="7"/>
      <c r="I122" s="253"/>
      <c r="J122" s="253"/>
      <c r="K122" s="38">
        <v>55000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68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1"/>
        <v>8</v>
      </c>
      <c r="C123" s="190">
        <f t="shared" si="12"/>
        <v>41865</v>
      </c>
      <c r="D123" s="190" t="s">
        <v>995</v>
      </c>
      <c r="E123" s="183">
        <v>41865</v>
      </c>
      <c r="F123" s="191" t="s">
        <v>989</v>
      </c>
      <c r="G123" s="876" t="s">
        <v>959</v>
      </c>
      <c r="H123" s="204" t="s">
        <v>990</v>
      </c>
      <c r="I123" s="253"/>
      <c r="J123" s="253"/>
      <c r="K123" s="595">
        <v>11214500</v>
      </c>
      <c r="L123" s="193" t="s">
        <v>24</v>
      </c>
      <c r="M123" s="193" t="s">
        <v>269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1"/>
        <v>8</v>
      </c>
      <c r="C124" s="190">
        <f t="shared" si="12"/>
        <v>41865</v>
      </c>
      <c r="D124" s="190" t="s">
        <v>996</v>
      </c>
      <c r="E124" s="183">
        <v>41865</v>
      </c>
      <c r="F124" s="188" t="s">
        <v>997</v>
      </c>
      <c r="G124" s="876" t="s">
        <v>959</v>
      </c>
      <c r="H124" s="7" t="s">
        <v>994</v>
      </c>
      <c r="I124" s="253"/>
      <c r="J124" s="253"/>
      <c r="K124" s="38">
        <v>11100000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68"/>
      <c r="AB124" s="205"/>
      <c r="AC124" s="205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1"/>
        <v>8</v>
      </c>
      <c r="C125" s="190">
        <f t="shared" si="12"/>
        <v>41876</v>
      </c>
      <c r="D125" s="190" t="s">
        <v>995</v>
      </c>
      <c r="E125" s="183">
        <v>41876</v>
      </c>
      <c r="F125" s="191" t="s">
        <v>989</v>
      </c>
      <c r="G125" s="876" t="s">
        <v>959</v>
      </c>
      <c r="H125" s="7" t="s">
        <v>1007</v>
      </c>
      <c r="I125" s="253"/>
      <c r="J125" s="253"/>
      <c r="K125" s="595">
        <v>10725000</v>
      </c>
      <c r="L125" s="193" t="s">
        <v>24</v>
      </c>
      <c r="M125" s="193" t="s">
        <v>269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1"/>
        <v>8</v>
      </c>
      <c r="C126" s="190">
        <f t="shared" si="12"/>
        <v>41876</v>
      </c>
      <c r="D126" s="190" t="s">
        <v>996</v>
      </c>
      <c r="E126" s="183">
        <v>41876</v>
      </c>
      <c r="F126" s="188" t="s">
        <v>998</v>
      </c>
      <c r="G126" s="876" t="s">
        <v>959</v>
      </c>
      <c r="H126" s="7"/>
      <c r="I126" s="253"/>
      <c r="J126" s="253"/>
      <c r="K126" s="38">
        <v>11000</v>
      </c>
      <c r="L126" s="193" t="s">
        <v>83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1"/>
        <v>8</v>
      </c>
      <c r="C127" s="190">
        <f t="shared" si="12"/>
        <v>41876</v>
      </c>
      <c r="D127" s="190" t="s">
        <v>996</v>
      </c>
      <c r="E127" s="183">
        <v>41876</v>
      </c>
      <c r="F127" s="188" t="s">
        <v>997</v>
      </c>
      <c r="G127" s="876" t="s">
        <v>959</v>
      </c>
      <c r="H127" s="7" t="s">
        <v>994</v>
      </c>
      <c r="I127" s="253"/>
      <c r="J127" s="253"/>
      <c r="K127" s="38">
        <v>10800000</v>
      </c>
      <c r="L127" s="193" t="s">
        <v>47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68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1"/>
        <v>9</v>
      </c>
      <c r="C128" s="190">
        <f t="shared" si="12"/>
        <v>41888</v>
      </c>
      <c r="D128" s="190" t="s">
        <v>995</v>
      </c>
      <c r="E128" s="183">
        <v>41888</v>
      </c>
      <c r="F128" s="191" t="s">
        <v>993</v>
      </c>
      <c r="G128" s="876" t="s">
        <v>959</v>
      </c>
      <c r="H128" s="7" t="s">
        <v>994</v>
      </c>
      <c r="I128" s="253"/>
      <c r="J128" s="253"/>
      <c r="K128" s="38">
        <v>1000000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68"/>
    </row>
    <row r="129" spans="1:29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1"/>
        <v>9</v>
      </c>
      <c r="C129" s="190">
        <f t="shared" si="12"/>
        <v>41892</v>
      </c>
      <c r="D129" s="190" t="s">
        <v>996</v>
      </c>
      <c r="E129" s="183">
        <v>41892</v>
      </c>
      <c r="F129" s="188" t="s">
        <v>997</v>
      </c>
      <c r="G129" s="876" t="s">
        <v>959</v>
      </c>
      <c r="H129" s="7" t="s">
        <v>994</v>
      </c>
      <c r="I129" s="253"/>
      <c r="J129" s="253"/>
      <c r="K129" s="38">
        <v>1000000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29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1"/>
        <v>9</v>
      </c>
      <c r="C130" s="190">
        <f t="shared" si="12"/>
        <v>41895</v>
      </c>
      <c r="D130" s="190" t="s">
        <v>996</v>
      </c>
      <c r="E130" s="183">
        <v>41895</v>
      </c>
      <c r="F130" s="188" t="s">
        <v>988</v>
      </c>
      <c r="G130" s="876" t="s">
        <v>959</v>
      </c>
      <c r="H130" s="7"/>
      <c r="I130" s="253"/>
      <c r="J130" s="253"/>
      <c r="K130" s="38">
        <v>55000</v>
      </c>
      <c r="L130" s="193" t="s">
        <v>83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29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1"/>
        <v>9</v>
      </c>
      <c r="C131" s="190">
        <f t="shared" si="12"/>
        <v>41907</v>
      </c>
      <c r="D131" s="190" t="s">
        <v>995</v>
      </c>
      <c r="E131" s="183">
        <v>41907</v>
      </c>
      <c r="F131" s="191" t="s">
        <v>993</v>
      </c>
      <c r="G131" s="876" t="s">
        <v>959</v>
      </c>
      <c r="H131" s="7" t="s">
        <v>994</v>
      </c>
      <c r="I131" s="253"/>
      <c r="J131" s="253"/>
      <c r="K131" s="38">
        <v>80200000</v>
      </c>
      <c r="L131" s="193" t="s">
        <v>24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>x</v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29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1"/>
        <v>9</v>
      </c>
      <c r="C132" s="190">
        <f t="shared" si="12"/>
        <v>41907</v>
      </c>
      <c r="D132" s="190" t="s">
        <v>995</v>
      </c>
      <c r="E132" s="183">
        <v>41907</v>
      </c>
      <c r="F132" s="191" t="s">
        <v>993</v>
      </c>
      <c r="G132" s="876" t="s">
        <v>959</v>
      </c>
      <c r="H132" s="7" t="s">
        <v>994</v>
      </c>
      <c r="I132" s="253"/>
      <c r="J132" s="253"/>
      <c r="K132" s="38">
        <v>100000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</row>
    <row r="133" spans="1:29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1"/>
        <v>9</v>
      </c>
      <c r="C133" s="190">
        <f t="shared" si="12"/>
        <v>41907</v>
      </c>
      <c r="D133" s="190" t="s">
        <v>996</v>
      </c>
      <c r="E133" s="183">
        <v>41907</v>
      </c>
      <c r="F133" s="188" t="s">
        <v>998</v>
      </c>
      <c r="G133" s="876" t="s">
        <v>959</v>
      </c>
      <c r="H133" s="7"/>
      <c r="I133" s="253"/>
      <c r="J133" s="253"/>
      <c r="K133" s="38">
        <v>11000</v>
      </c>
      <c r="L133" s="193" t="s">
        <v>83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B133" s="205"/>
      <c r="AC133" s="205"/>
    </row>
    <row r="134" spans="1:29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1"/>
        <v>9</v>
      </c>
      <c r="C134" s="190">
        <f t="shared" si="12"/>
        <v>41907</v>
      </c>
      <c r="D134" s="190" t="s">
        <v>996</v>
      </c>
      <c r="E134" s="183">
        <v>41907</v>
      </c>
      <c r="F134" s="188" t="s">
        <v>1006</v>
      </c>
      <c r="G134" s="876" t="s">
        <v>959</v>
      </c>
      <c r="H134" s="805" t="s">
        <v>1010</v>
      </c>
      <c r="I134" s="253"/>
      <c r="J134" s="253"/>
      <c r="K134" s="595">
        <v>80178450</v>
      </c>
      <c r="L134" s="596" t="s">
        <v>8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68"/>
      <c r="AC134" s="205"/>
    </row>
    <row r="135" spans="1:29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1"/>
        <v>9</v>
      </c>
      <c r="C135" s="190">
        <f t="shared" si="12"/>
        <v>41907</v>
      </c>
      <c r="D135" s="190" t="s">
        <v>996</v>
      </c>
      <c r="E135" s="183">
        <v>41907</v>
      </c>
      <c r="F135" s="188" t="s">
        <v>999</v>
      </c>
      <c r="G135" s="876" t="s">
        <v>959</v>
      </c>
      <c r="H135" s="192"/>
      <c r="I135" s="253"/>
      <c r="J135" s="253"/>
      <c r="K135" s="595">
        <v>26459</v>
      </c>
      <c r="L135" s="596" t="s">
        <v>83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68"/>
      <c r="AC135" s="205"/>
    </row>
    <row r="136" spans="1:29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1"/>
        <v>10</v>
      </c>
      <c r="C136" s="190">
        <f t="shared" si="12"/>
        <v>41921</v>
      </c>
      <c r="D136" s="190" t="s">
        <v>996</v>
      </c>
      <c r="E136" s="183">
        <v>41921</v>
      </c>
      <c r="F136" s="188" t="s">
        <v>988</v>
      </c>
      <c r="G136" s="876" t="s">
        <v>959</v>
      </c>
      <c r="H136" s="192"/>
      <c r="I136" s="253"/>
      <c r="J136" s="253"/>
      <c r="K136" s="595">
        <v>55000</v>
      </c>
      <c r="L136" s="596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  <c r="AC136" s="205"/>
    </row>
    <row r="137" spans="1:29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1"/>
        <v>10</v>
      </c>
      <c r="C137" s="190">
        <f t="shared" si="12"/>
        <v>41935</v>
      </c>
      <c r="D137" s="190" t="s">
        <v>995</v>
      </c>
      <c r="E137" s="183">
        <v>41935</v>
      </c>
      <c r="F137" s="191" t="s">
        <v>989</v>
      </c>
      <c r="G137" s="876" t="s">
        <v>959</v>
      </c>
      <c r="H137" s="204" t="s">
        <v>990</v>
      </c>
      <c r="I137" s="253"/>
      <c r="J137" s="253"/>
      <c r="K137" s="38">
        <v>29978000</v>
      </c>
      <c r="L137" s="193" t="s">
        <v>24</v>
      </c>
      <c r="M137" s="193" t="s">
        <v>269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  <c r="AC137" s="205"/>
    </row>
    <row r="138" spans="1:29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1"/>
        <v>10</v>
      </c>
      <c r="C138" s="190">
        <f t="shared" si="12"/>
        <v>41935</v>
      </c>
      <c r="D138" s="190" t="s">
        <v>996</v>
      </c>
      <c r="E138" s="183">
        <v>41935</v>
      </c>
      <c r="F138" s="188" t="s">
        <v>997</v>
      </c>
      <c r="G138" s="876" t="s">
        <v>959</v>
      </c>
      <c r="H138" s="7" t="s">
        <v>994</v>
      </c>
      <c r="I138" s="253"/>
      <c r="J138" s="253"/>
      <c r="K138" s="595">
        <v>29950000</v>
      </c>
      <c r="L138" s="596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29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1"/>
        <v>10</v>
      </c>
      <c r="C139" s="190">
        <f t="shared" si="12"/>
        <v>41937</v>
      </c>
      <c r="D139" s="190" t="s">
        <v>996</v>
      </c>
      <c r="E139" s="183">
        <v>41937</v>
      </c>
      <c r="F139" s="188" t="s">
        <v>998</v>
      </c>
      <c r="G139" s="876" t="s">
        <v>959</v>
      </c>
      <c r="H139" s="192"/>
      <c r="I139" s="253"/>
      <c r="J139" s="253"/>
      <c r="K139" s="595">
        <v>11000</v>
      </c>
      <c r="L139" s="596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29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1"/>
        <v>11</v>
      </c>
      <c r="C140" s="190">
        <f t="shared" si="12"/>
        <v>41950</v>
      </c>
      <c r="D140" s="190" t="s">
        <v>996</v>
      </c>
      <c r="E140" s="183">
        <v>41950</v>
      </c>
      <c r="F140" s="188" t="s">
        <v>988</v>
      </c>
      <c r="G140" s="876" t="s">
        <v>959</v>
      </c>
      <c r="H140" s="192"/>
      <c r="I140" s="253"/>
      <c r="J140" s="253"/>
      <c r="K140" s="595">
        <v>55000</v>
      </c>
      <c r="L140" s="596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29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1"/>
        <v>11</v>
      </c>
      <c r="C141" s="190">
        <f t="shared" si="12"/>
        <v>41955</v>
      </c>
      <c r="D141" s="190" t="s">
        <v>995</v>
      </c>
      <c r="E141" s="183">
        <v>41955</v>
      </c>
      <c r="F141" s="191" t="s">
        <v>989</v>
      </c>
      <c r="G141" s="876" t="s">
        <v>959</v>
      </c>
      <c r="H141" s="204" t="s">
        <v>990</v>
      </c>
      <c r="I141" s="253"/>
      <c r="J141" s="253"/>
      <c r="K141" s="595">
        <v>21347100</v>
      </c>
      <c r="L141" s="193" t="s">
        <v>24</v>
      </c>
      <c r="M141" s="193" t="s">
        <v>269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  <c r="AC141" s="205"/>
    </row>
    <row r="142" spans="1:29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1"/>
        <v>11</v>
      </c>
      <c r="C142" s="190">
        <f t="shared" si="12"/>
        <v>41955</v>
      </c>
      <c r="D142" s="190" t="s">
        <v>996</v>
      </c>
      <c r="E142" s="183">
        <v>41955</v>
      </c>
      <c r="F142" s="188" t="s">
        <v>997</v>
      </c>
      <c r="G142" s="876" t="s">
        <v>959</v>
      </c>
      <c r="H142" s="7" t="s">
        <v>994</v>
      </c>
      <c r="I142" s="253"/>
      <c r="J142" s="253"/>
      <c r="K142" s="595">
        <v>21250000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29" s="587" customFormat="1" ht="15.75" customHeight="1">
      <c r="A143" s="869" t="str">
        <f>IF(B143&lt;&gt;"",IF(AND(B143&gt;=_TM1,B143&lt;=_TM2,OR(TH!L143="1111",TH!M143="1111")),TH!D143,""),"")</f>
        <v/>
      </c>
      <c r="B143" s="36">
        <f t="shared" si="11"/>
        <v>11</v>
      </c>
      <c r="C143" s="190">
        <f t="shared" si="12"/>
        <v>41968</v>
      </c>
      <c r="D143" s="190" t="s">
        <v>995</v>
      </c>
      <c r="E143" s="183">
        <v>41968</v>
      </c>
      <c r="F143" s="191" t="s">
        <v>989</v>
      </c>
      <c r="G143" s="876" t="s">
        <v>959</v>
      </c>
      <c r="H143" s="204" t="s">
        <v>990</v>
      </c>
      <c r="I143" s="253"/>
      <c r="J143" s="253"/>
      <c r="K143" s="595">
        <v>20255400</v>
      </c>
      <c r="L143" s="193" t="s">
        <v>24</v>
      </c>
      <c r="M143" s="193" t="s">
        <v>269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  <c r="AC143" s="205"/>
    </row>
    <row r="144" spans="1:29" s="587" customFormat="1" ht="15.75" customHeight="1">
      <c r="A144" s="869" t="str">
        <f>IF(B144&lt;&gt;"",IF(AND(B144&gt;=_TM1,B144&lt;=_TM2,OR(TH!L144="1111",TH!M144="1111")),TH!D144,""),"")</f>
        <v/>
      </c>
      <c r="B144" s="36">
        <f t="shared" si="11"/>
        <v>11</v>
      </c>
      <c r="C144" s="190">
        <f t="shared" si="12"/>
        <v>41968</v>
      </c>
      <c r="D144" s="190" t="s">
        <v>996</v>
      </c>
      <c r="E144" s="183">
        <v>41968</v>
      </c>
      <c r="F144" s="188" t="s">
        <v>998</v>
      </c>
      <c r="G144" s="876" t="s">
        <v>959</v>
      </c>
      <c r="H144" s="192"/>
      <c r="I144" s="253"/>
      <c r="J144" s="253"/>
      <c r="K144" s="595">
        <v>11000</v>
      </c>
      <c r="L144" s="596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>
        <f t="shared" si="11"/>
        <v>11</v>
      </c>
      <c r="C145" s="190">
        <f t="shared" si="12"/>
        <v>41968</v>
      </c>
      <c r="D145" s="190" t="s">
        <v>996</v>
      </c>
      <c r="E145" s="183">
        <v>41968</v>
      </c>
      <c r="F145" s="188" t="s">
        <v>997</v>
      </c>
      <c r="G145" s="876" t="s">
        <v>959</v>
      </c>
      <c r="H145" s="7" t="s">
        <v>994</v>
      </c>
      <c r="I145" s="253"/>
      <c r="J145" s="253"/>
      <c r="K145" s="595">
        <v>20250000</v>
      </c>
      <c r="L145" s="596" t="s">
        <v>47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>
        <f t="shared" si="11"/>
        <v>12</v>
      </c>
      <c r="C146" s="190">
        <f t="shared" si="12"/>
        <v>41976</v>
      </c>
      <c r="D146" s="190" t="s">
        <v>996</v>
      </c>
      <c r="E146" s="183">
        <v>41976</v>
      </c>
      <c r="F146" s="188" t="s">
        <v>988</v>
      </c>
      <c r="G146" s="876" t="s">
        <v>959</v>
      </c>
      <c r="H146" s="192"/>
      <c r="I146" s="253"/>
      <c r="J146" s="253"/>
      <c r="K146" s="595">
        <v>55000</v>
      </c>
      <c r="L146" s="596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>
        <f t="shared" si="11"/>
        <v>12</v>
      </c>
      <c r="C147" s="190">
        <f t="shared" si="12"/>
        <v>41978</v>
      </c>
      <c r="D147" s="190" t="s">
        <v>995</v>
      </c>
      <c r="E147" s="183">
        <v>41978</v>
      </c>
      <c r="F147" s="191" t="s">
        <v>989</v>
      </c>
      <c r="G147" s="876" t="s">
        <v>959</v>
      </c>
      <c r="H147" s="204" t="s">
        <v>990</v>
      </c>
      <c r="I147" s="253"/>
      <c r="J147" s="253"/>
      <c r="K147" s="595">
        <v>20087760</v>
      </c>
      <c r="L147" s="193" t="s">
        <v>24</v>
      </c>
      <c r="M147" s="193" t="s">
        <v>269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 t="shared" si="11"/>
        <v>12</v>
      </c>
      <c r="C148" s="190">
        <f t="shared" si="12"/>
        <v>41978</v>
      </c>
      <c r="D148" s="190" t="s">
        <v>996</v>
      </c>
      <c r="E148" s="183">
        <v>41978</v>
      </c>
      <c r="F148" s="188" t="s">
        <v>997</v>
      </c>
      <c r="G148" s="876" t="s">
        <v>959</v>
      </c>
      <c r="H148" s="7" t="s">
        <v>994</v>
      </c>
      <c r="I148" s="253"/>
      <c r="J148" s="253"/>
      <c r="K148" s="595">
        <v>20050000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 t="shared" si="11"/>
        <v>12</v>
      </c>
      <c r="C149" s="190">
        <f t="shared" si="12"/>
        <v>41991</v>
      </c>
      <c r="D149" s="190" t="s">
        <v>995</v>
      </c>
      <c r="E149" s="183">
        <v>41991</v>
      </c>
      <c r="F149" s="191" t="s">
        <v>989</v>
      </c>
      <c r="G149" s="876" t="s">
        <v>959</v>
      </c>
      <c r="H149" s="7" t="s">
        <v>1007</v>
      </c>
      <c r="I149" s="253"/>
      <c r="J149" s="253"/>
      <c r="K149" s="595">
        <v>12124200</v>
      </c>
      <c r="L149" s="193" t="s">
        <v>24</v>
      </c>
      <c r="M149" s="193" t="s">
        <v>269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 t="shared" si="11"/>
        <v>12</v>
      </c>
      <c r="C150" s="190">
        <f t="shared" si="12"/>
        <v>41991</v>
      </c>
      <c r="D150" s="190" t="s">
        <v>996</v>
      </c>
      <c r="E150" s="183">
        <v>41991</v>
      </c>
      <c r="F150" s="188" t="s">
        <v>997</v>
      </c>
      <c r="G150" s="876" t="s">
        <v>959</v>
      </c>
      <c r="H150" s="7" t="s">
        <v>994</v>
      </c>
      <c r="I150" s="253"/>
      <c r="J150" s="253"/>
      <c r="K150" s="595">
        <v>12100000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>
        <f t="shared" si="11"/>
        <v>12</v>
      </c>
      <c r="C151" s="190">
        <f t="shared" si="12"/>
        <v>41996</v>
      </c>
      <c r="D151" s="190" t="s">
        <v>995</v>
      </c>
      <c r="E151" s="183">
        <v>41996</v>
      </c>
      <c r="F151" s="191" t="s">
        <v>989</v>
      </c>
      <c r="G151" s="876" t="s">
        <v>959</v>
      </c>
      <c r="H151" s="204" t="s">
        <v>990</v>
      </c>
      <c r="I151" s="253"/>
      <c r="J151" s="253"/>
      <c r="K151" s="595">
        <v>9332180</v>
      </c>
      <c r="L151" s="193" t="s">
        <v>24</v>
      </c>
      <c r="M151" s="193" t="s">
        <v>269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>
        <f t="shared" si="11"/>
        <v>12</v>
      </c>
      <c r="C152" s="190">
        <f t="shared" si="12"/>
        <v>41997</v>
      </c>
      <c r="D152" s="190" t="s">
        <v>996</v>
      </c>
      <c r="E152" s="183">
        <v>41997</v>
      </c>
      <c r="F152" s="188" t="s">
        <v>1012</v>
      </c>
      <c r="G152" s="876" t="s">
        <v>959</v>
      </c>
      <c r="H152" s="192"/>
      <c r="I152" s="253"/>
      <c r="J152" s="253"/>
      <c r="K152" s="595">
        <v>1971143</v>
      </c>
      <c r="L152" s="596" t="s">
        <v>17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>
        <f t="shared" si="11"/>
        <v>12</v>
      </c>
      <c r="C153" s="190">
        <f t="shared" si="12"/>
        <v>41997</v>
      </c>
      <c r="D153" s="190" t="s">
        <v>996</v>
      </c>
      <c r="E153" s="183">
        <v>41997</v>
      </c>
      <c r="F153" s="188" t="s">
        <v>997</v>
      </c>
      <c r="G153" s="876" t="s">
        <v>959</v>
      </c>
      <c r="H153" s="7" t="s">
        <v>994</v>
      </c>
      <c r="I153" s="253"/>
      <c r="J153" s="253"/>
      <c r="K153" s="595">
        <v>7350000</v>
      </c>
      <c r="L153" s="596" t="s">
        <v>47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>
        <f t="shared" ref="B154:B157" si="13">IF(C154&lt;&gt;"",MONTH(C154),"")</f>
        <v>12</v>
      </c>
      <c r="C154" s="190">
        <f t="shared" si="12"/>
        <v>42003</v>
      </c>
      <c r="D154" s="190" t="s">
        <v>995</v>
      </c>
      <c r="E154" s="183">
        <v>42003</v>
      </c>
      <c r="F154" s="191" t="s">
        <v>989</v>
      </c>
      <c r="G154" s="876" t="s">
        <v>959</v>
      </c>
      <c r="H154" s="204" t="s">
        <v>990</v>
      </c>
      <c r="I154" s="253"/>
      <c r="J154" s="253"/>
      <c r="K154" s="595">
        <v>8101000</v>
      </c>
      <c r="L154" s="193" t="s">
        <v>24</v>
      </c>
      <c r="M154" s="193" t="s">
        <v>269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>
        <f t="shared" si="13"/>
        <v>12</v>
      </c>
      <c r="C155" s="190">
        <f t="shared" si="12"/>
        <v>42004</v>
      </c>
      <c r="D155" s="190" t="s">
        <v>995</v>
      </c>
      <c r="E155" s="183">
        <v>42004</v>
      </c>
      <c r="F155" s="191" t="s">
        <v>992</v>
      </c>
      <c r="G155" s="876" t="s">
        <v>959</v>
      </c>
      <c r="H155" s="192"/>
      <c r="I155" s="253"/>
      <c r="J155" s="253"/>
      <c r="K155" s="595">
        <v>1208</v>
      </c>
      <c r="L155" s="193" t="s">
        <v>24</v>
      </c>
      <c r="M155" s="193" t="s">
        <v>40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>
        <f t="shared" si="13"/>
        <v>12</v>
      </c>
      <c r="C156" s="190">
        <f t="shared" si="12"/>
        <v>42004</v>
      </c>
      <c r="D156" s="190" t="s">
        <v>996</v>
      </c>
      <c r="E156" s="183">
        <v>42004</v>
      </c>
      <c r="F156" s="188" t="s">
        <v>998</v>
      </c>
      <c r="G156" s="876" t="s">
        <v>959</v>
      </c>
      <c r="H156" s="192"/>
      <c r="I156" s="253"/>
      <c r="J156" s="253"/>
      <c r="K156" s="595">
        <v>11000</v>
      </c>
      <c r="L156" s="596" t="s">
        <v>83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>
        <f t="shared" si="13"/>
        <v>12</v>
      </c>
      <c r="C157" s="190">
        <f t="shared" si="12"/>
        <v>42004</v>
      </c>
      <c r="D157" s="190" t="s">
        <v>996</v>
      </c>
      <c r="E157" s="183">
        <v>42004</v>
      </c>
      <c r="F157" s="188" t="s">
        <v>997</v>
      </c>
      <c r="G157" s="876" t="s">
        <v>959</v>
      </c>
      <c r="H157" s="7" t="s">
        <v>994</v>
      </c>
      <c r="I157" s="253"/>
      <c r="J157" s="253"/>
      <c r="K157" s="595">
        <v>8100000</v>
      </c>
      <c r="L157" s="596" t="s">
        <v>47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</row>
    <row r="158" spans="1:30" s="587" customFormat="1" ht="15.75" customHeight="1">
      <c r="A158" s="869" t="str">
        <f>IF(B158&lt;&gt;"",IF(AND(B158&gt;=_TM1,B158&lt;=_TM2,OR(TH!L158="1111",TH!M158="1111")),TH!D158,""),"")</f>
        <v/>
      </c>
      <c r="B158" s="36">
        <f t="shared" ref="B158:B159" si="14">IF(C158&lt;&gt;"",MONTH(C158),"")</f>
        <v>1</v>
      </c>
      <c r="C158" s="190">
        <f t="shared" ref="C158:C164" si="15">E158</f>
        <v>0</v>
      </c>
      <c r="D158" s="183"/>
      <c r="E158" s="190"/>
      <c r="F158" s="188"/>
      <c r="G158" s="878"/>
      <c r="H158" s="192"/>
      <c r="I158" s="253"/>
      <c r="J158" s="253"/>
      <c r="K158" s="595"/>
      <c r="L158" s="596"/>
      <c r="M158" s="596"/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IF(B159&lt;&gt;"",IF(AND(B159&gt;=_TM1,B159&lt;=_TM2,OR(TH!L159="1111",TH!M159="1111")),TH!D159,""),"")</f>
        <v/>
      </c>
      <c r="B159" s="36">
        <f t="shared" si="14"/>
        <v>1</v>
      </c>
      <c r="C159" s="190">
        <f t="shared" si="15"/>
        <v>0</v>
      </c>
      <c r="D159" s="183"/>
      <c r="E159" s="190"/>
      <c r="F159" s="188"/>
      <c r="G159" s="878"/>
      <c r="H159" s="192"/>
      <c r="I159" s="253"/>
      <c r="J159" s="253"/>
      <c r="K159" s="595"/>
      <c r="L159" s="596"/>
      <c r="M159" s="596"/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customHeight="1">
      <c r="A160" s="869" t="str">
        <f>IF(B160&lt;&gt;"",IF(AND(B160&gt;=_TM1,B160&lt;=_TM2,OR(TH!L160="1111",TH!M160="1111")),TH!D160,""),"")</f>
        <v/>
      </c>
      <c r="B160" s="36">
        <f t="shared" ref="B160:B223" si="16">IF(C160&lt;&gt;"",MONTH(C160),"")</f>
        <v>1</v>
      </c>
      <c r="C160" s="190">
        <f t="shared" si="15"/>
        <v>0</v>
      </c>
      <c r="D160" s="183"/>
      <c r="E160" s="190"/>
      <c r="F160" s="188"/>
      <c r="G160" s="878"/>
      <c r="H160" s="192"/>
      <c r="I160" s="253"/>
      <c r="J160" s="253"/>
      <c r="K160" s="595"/>
      <c r="L160" s="596"/>
      <c r="M160" s="596"/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 t="str">
        <f>IF(B161&lt;&gt;"",IF(AND(B161&gt;=_TM1,B161&lt;=_TM2,OR(TH!L161="1111",TH!M161="1111")),TH!D161,""),"")</f>
        <v/>
      </c>
      <c r="B161" s="36">
        <f t="shared" si="16"/>
        <v>1</v>
      </c>
      <c r="C161" s="190">
        <f t="shared" si="15"/>
        <v>0</v>
      </c>
      <c r="D161" s="183"/>
      <c r="E161" s="190"/>
      <c r="F161" s="188"/>
      <c r="G161" s="878"/>
      <c r="H161" s="192"/>
      <c r="I161" s="253"/>
      <c r="J161" s="253"/>
      <c r="K161" s="595"/>
      <c r="L161" s="596"/>
      <c r="M161" s="596"/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>
        <f t="shared" si="16"/>
        <v>1</v>
      </c>
      <c r="C162" s="190">
        <f t="shared" si="15"/>
        <v>0</v>
      </c>
      <c r="D162" s="183"/>
      <c r="E162" s="190"/>
      <c r="F162" s="188"/>
      <c r="G162" s="878"/>
      <c r="H162" s="192"/>
      <c r="I162" s="253"/>
      <c r="J162" s="253"/>
      <c r="K162" s="595"/>
      <c r="L162" s="596"/>
      <c r="M162" s="596"/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>
        <f t="shared" si="16"/>
        <v>1</v>
      </c>
      <c r="C163" s="190">
        <f t="shared" si="15"/>
        <v>0</v>
      </c>
      <c r="D163" s="190"/>
      <c r="E163" s="190"/>
      <c r="F163" s="188"/>
      <c r="G163" s="878"/>
      <c r="H163" s="192"/>
      <c r="I163" s="253"/>
      <c r="J163" s="253"/>
      <c r="K163" s="595"/>
      <c r="L163" s="596"/>
      <c r="M163" s="596"/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customHeight="1">
      <c r="A164" s="869" t="str">
        <f>IF(B164&lt;&gt;"",IF(AND(B164&gt;=_TM1,B164&lt;=_TM2,OR(TH!L164="1111",TH!M164="1111")),TH!D164,""),"")</f>
        <v/>
      </c>
      <c r="B164" s="36">
        <f t="shared" si="16"/>
        <v>1</v>
      </c>
      <c r="C164" s="190">
        <f t="shared" si="15"/>
        <v>0</v>
      </c>
      <c r="D164" s="190"/>
      <c r="E164" s="190"/>
      <c r="F164" s="188"/>
      <c r="G164" s="878"/>
      <c r="H164" s="192"/>
      <c r="I164" s="253"/>
      <c r="J164" s="253"/>
      <c r="K164" s="595"/>
      <c r="L164" s="596"/>
      <c r="M164" s="596"/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 t="str">
        <f>IF(B165&lt;&gt;"",IF(AND(B165&gt;=_TM1,B165&lt;=_TM2,OR(TH!L165="1111",TH!M165="1111")),TH!D165,""),"")</f>
        <v/>
      </c>
      <c r="B165" s="36" t="str">
        <f t="shared" si="16"/>
        <v/>
      </c>
      <c r="C165" s="190"/>
      <c r="D165" s="190"/>
      <c r="E165" s="190"/>
      <c r="F165" s="191"/>
      <c r="G165" s="878"/>
      <c r="H165" s="192"/>
      <c r="I165" s="253"/>
      <c r="J165" s="253"/>
      <c r="K165" s="595"/>
      <c r="L165" s="596"/>
      <c r="M165" s="596"/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 t="str">
        <f t="shared" si="16"/>
        <v/>
      </c>
      <c r="C166" s="190"/>
      <c r="D166" s="190"/>
      <c r="E166" s="190"/>
      <c r="F166" s="191"/>
      <c r="G166" s="878"/>
      <c r="H166" s="192"/>
      <c r="I166" s="253"/>
      <c r="J166" s="253"/>
      <c r="K166" s="595"/>
      <c r="L166" s="596"/>
      <c r="M166" s="596"/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 t="str">
        <f t="shared" si="16"/>
        <v/>
      </c>
      <c r="C167" s="190"/>
      <c r="D167" s="190"/>
      <c r="E167" s="190"/>
      <c r="F167" s="191"/>
      <c r="G167" s="878"/>
      <c r="H167" s="192"/>
      <c r="I167" s="253"/>
      <c r="J167" s="253"/>
      <c r="K167" s="595"/>
      <c r="L167" s="596"/>
      <c r="M167" s="596"/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 t="str">
        <f t="shared" si="16"/>
        <v/>
      </c>
      <c r="C168" s="190"/>
      <c r="D168" s="190"/>
      <c r="E168" s="190"/>
      <c r="F168" s="191"/>
      <c r="G168" s="878"/>
      <c r="H168" s="192"/>
      <c r="I168" s="253"/>
      <c r="J168" s="253"/>
      <c r="K168" s="595"/>
      <c r="L168" s="596"/>
      <c r="M168" s="596"/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 t="str">
        <f t="shared" si="16"/>
        <v/>
      </c>
      <c r="C169" s="190"/>
      <c r="D169" s="190"/>
      <c r="E169" s="190"/>
      <c r="F169" s="191"/>
      <c r="G169" s="878"/>
      <c r="H169" s="192"/>
      <c r="I169" s="253"/>
      <c r="J169" s="253"/>
      <c r="K169" s="595"/>
      <c r="L169" s="596"/>
      <c r="M169" s="596"/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C169" s="205"/>
      <c r="AD169" s="205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 t="str">
        <f t="shared" si="16"/>
        <v/>
      </c>
      <c r="C170" s="190"/>
      <c r="D170" s="190"/>
      <c r="E170" s="190"/>
      <c r="F170" s="191"/>
      <c r="G170" s="878"/>
      <c r="H170" s="192"/>
      <c r="I170" s="253"/>
      <c r="J170" s="253"/>
      <c r="K170" s="595"/>
      <c r="L170" s="596"/>
      <c r="M170" s="596"/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 t="str">
        <f t="shared" si="16"/>
        <v/>
      </c>
      <c r="C171" s="190"/>
      <c r="D171" s="190"/>
      <c r="E171" s="190"/>
      <c r="F171" s="191"/>
      <c r="G171" s="878"/>
      <c r="H171" s="192"/>
      <c r="I171" s="253"/>
      <c r="J171" s="253"/>
      <c r="K171" s="595"/>
      <c r="L171" s="596"/>
      <c r="M171" s="596"/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 t="str">
        <f t="shared" si="16"/>
        <v/>
      </c>
      <c r="C172" s="190"/>
      <c r="D172" s="190"/>
      <c r="E172" s="190"/>
      <c r="F172" s="191"/>
      <c r="G172" s="878"/>
      <c r="H172" s="192"/>
      <c r="I172" s="253"/>
      <c r="J172" s="253"/>
      <c r="K172" s="595"/>
      <c r="L172" s="596"/>
      <c r="M172" s="596"/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 t="str">
        <f t="shared" si="16"/>
        <v/>
      </c>
      <c r="C173" s="190"/>
      <c r="D173" s="190"/>
      <c r="E173" s="190"/>
      <c r="F173" s="191"/>
      <c r="G173" s="878"/>
      <c r="H173" s="192"/>
      <c r="I173" s="253"/>
      <c r="J173" s="253"/>
      <c r="K173" s="595"/>
      <c r="L173" s="596"/>
      <c r="M173" s="596"/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 t="str">
        <f t="shared" si="16"/>
        <v/>
      </c>
      <c r="C174" s="190"/>
      <c r="D174" s="190"/>
      <c r="E174" s="190"/>
      <c r="F174" s="191"/>
      <c r="G174" s="878"/>
      <c r="H174" s="192"/>
      <c r="I174" s="253"/>
      <c r="J174" s="253"/>
      <c r="K174" s="595"/>
      <c r="L174" s="596"/>
      <c r="M174" s="596"/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 t="str">
        <f t="shared" si="16"/>
        <v/>
      </c>
      <c r="C175" s="190"/>
      <c r="D175" s="190"/>
      <c r="E175" s="190"/>
      <c r="F175" s="191"/>
      <c r="G175" s="878"/>
      <c r="H175" s="192"/>
      <c r="I175" s="253"/>
      <c r="J175" s="253"/>
      <c r="K175" s="595"/>
      <c r="L175" s="596"/>
      <c r="M175" s="596"/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 t="str">
        <f t="shared" si="16"/>
        <v/>
      </c>
      <c r="C176" s="190"/>
      <c r="D176" s="190"/>
      <c r="E176" s="190"/>
      <c r="F176" s="191"/>
      <c r="G176" s="878"/>
      <c r="H176" s="192"/>
      <c r="I176" s="253"/>
      <c r="J176" s="253"/>
      <c r="K176" s="595"/>
      <c r="L176" s="596"/>
      <c r="M176" s="596"/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  <c r="AC176" s="205"/>
      <c r="AD176" s="205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 t="str">
        <f t="shared" si="16"/>
        <v/>
      </c>
      <c r="C177" s="190"/>
      <c r="D177" s="190"/>
      <c r="E177" s="190"/>
      <c r="F177" s="191"/>
      <c r="G177" s="878"/>
      <c r="H177" s="192"/>
      <c r="I177" s="253"/>
      <c r="J177" s="253"/>
      <c r="K177" s="595"/>
      <c r="L177" s="596"/>
      <c r="M177" s="596"/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 t="str">
        <f t="shared" si="16"/>
        <v/>
      </c>
      <c r="C178" s="190"/>
      <c r="D178" s="190"/>
      <c r="E178" s="190"/>
      <c r="F178" s="191"/>
      <c r="G178" s="878"/>
      <c r="H178" s="192"/>
      <c r="I178" s="253"/>
      <c r="J178" s="253"/>
      <c r="K178" s="595"/>
      <c r="L178" s="596"/>
      <c r="M178" s="596"/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 t="str">
        <f t="shared" si="16"/>
        <v/>
      </c>
      <c r="C179" s="190"/>
      <c r="D179" s="190"/>
      <c r="E179" s="190"/>
      <c r="F179" s="191"/>
      <c r="G179" s="878"/>
      <c r="H179" s="192"/>
      <c r="I179" s="253"/>
      <c r="J179" s="253"/>
      <c r="K179" s="595"/>
      <c r="L179" s="596"/>
      <c r="M179" s="596"/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 t="str">
        <f t="shared" si="16"/>
        <v/>
      </c>
      <c r="C180" s="190"/>
      <c r="D180" s="190"/>
      <c r="E180" s="190"/>
      <c r="F180" s="191"/>
      <c r="G180" s="878"/>
      <c r="H180" s="192"/>
      <c r="I180" s="253"/>
      <c r="J180" s="253"/>
      <c r="K180" s="595"/>
      <c r="L180" s="596"/>
      <c r="M180" s="596"/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 t="str">
        <f t="shared" si="16"/>
        <v/>
      </c>
      <c r="C181" s="190"/>
      <c r="D181" s="190"/>
      <c r="E181" s="190"/>
      <c r="F181" s="191"/>
      <c r="G181" s="878"/>
      <c r="H181" s="192"/>
      <c r="I181" s="253"/>
      <c r="J181" s="253"/>
      <c r="K181" s="595"/>
      <c r="L181" s="596"/>
      <c r="M181" s="596"/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 t="str">
        <f t="shared" si="16"/>
        <v/>
      </c>
      <c r="C182" s="190"/>
      <c r="D182" s="190"/>
      <c r="E182" s="190"/>
      <c r="F182" s="191"/>
      <c r="G182" s="878"/>
      <c r="H182" s="192"/>
      <c r="I182" s="253"/>
      <c r="J182" s="253"/>
      <c r="K182" s="595"/>
      <c r="L182" s="596"/>
      <c r="M182" s="596"/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 t="str">
        <f t="shared" si="16"/>
        <v/>
      </c>
      <c r="C183" s="190"/>
      <c r="D183" s="190"/>
      <c r="E183" s="190"/>
      <c r="F183" s="191"/>
      <c r="G183" s="878"/>
      <c r="H183" s="192"/>
      <c r="I183" s="253"/>
      <c r="J183" s="253"/>
      <c r="K183" s="595"/>
      <c r="L183" s="596"/>
      <c r="M183" s="596"/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 t="str">
        <f t="shared" si="16"/>
        <v/>
      </c>
      <c r="C184" s="190"/>
      <c r="D184" s="190"/>
      <c r="E184" s="190"/>
      <c r="F184" s="191"/>
      <c r="G184" s="878"/>
      <c r="H184" s="192"/>
      <c r="I184" s="253"/>
      <c r="J184" s="253"/>
      <c r="K184" s="595"/>
      <c r="L184" s="596"/>
      <c r="M184" s="596"/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 t="str">
        <f t="shared" si="16"/>
        <v/>
      </c>
      <c r="C185" s="190"/>
      <c r="D185" s="190"/>
      <c r="E185" s="190"/>
      <c r="F185" s="191"/>
      <c r="G185" s="878"/>
      <c r="H185" s="192"/>
      <c r="I185" s="253"/>
      <c r="J185" s="253"/>
      <c r="K185" s="595"/>
      <c r="L185" s="596"/>
      <c r="M185" s="596"/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ht="15.75" customHeight="1">
      <c r="A186" s="869" t="str">
        <f>IF(B186&lt;&gt;"",IF(AND(B186&gt;=_TM1,B186&lt;=_TM2,OR(TH!L186="1111",TH!M186="1111")),TH!D186,""),"")</f>
        <v/>
      </c>
      <c r="B186" s="36" t="str">
        <f t="shared" si="16"/>
        <v/>
      </c>
      <c r="C186" s="190"/>
      <c r="D186" s="190"/>
      <c r="E186" s="190"/>
      <c r="F186" s="191"/>
      <c r="G186" s="878"/>
      <c r="H186" s="192"/>
      <c r="I186" s="253"/>
      <c r="J186" s="253"/>
      <c r="K186" s="595"/>
      <c r="L186" s="596"/>
      <c r="M186" s="596"/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B186" s="587"/>
      <c r="AC186" s="587"/>
      <c r="AD186" s="587"/>
    </row>
    <row r="187" spans="1:30" ht="15.75" customHeight="1">
      <c r="A187" s="869" t="str">
        <f>IF(B187&lt;&gt;"",IF(AND(B187&gt;=_TM1,B187&lt;=_TM2,OR(TH!L187="1111",TH!M187="1111")),TH!D187,""),"")</f>
        <v/>
      </c>
      <c r="B187" s="36" t="str">
        <f t="shared" si="16"/>
        <v/>
      </c>
      <c r="C187" s="190"/>
      <c r="D187" s="190"/>
      <c r="E187" s="190"/>
      <c r="F187" s="191"/>
      <c r="G187" s="878"/>
      <c r="H187" s="192"/>
      <c r="I187" s="253"/>
      <c r="J187" s="253"/>
      <c r="K187" s="595"/>
      <c r="L187" s="596"/>
      <c r="M187" s="596"/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 t="str">
        <f t="shared" si="16"/>
        <v/>
      </c>
      <c r="C188" s="190"/>
      <c r="D188" s="190"/>
      <c r="E188" s="190"/>
      <c r="F188" s="191"/>
      <c r="G188" s="878"/>
      <c r="H188" s="192"/>
      <c r="I188" s="253"/>
      <c r="J188" s="253"/>
      <c r="K188" s="595"/>
      <c r="L188" s="596"/>
      <c r="M188" s="596"/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 t="str">
        <f t="shared" si="16"/>
        <v/>
      </c>
      <c r="C189" s="190"/>
      <c r="D189" s="190"/>
      <c r="E189" s="190"/>
      <c r="F189" s="191"/>
      <c r="G189" s="878"/>
      <c r="H189" s="192"/>
      <c r="I189" s="253"/>
      <c r="J189" s="253"/>
      <c r="K189" s="595"/>
      <c r="L189" s="596"/>
      <c r="M189" s="596"/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 t="str">
        <f t="shared" si="16"/>
        <v/>
      </c>
      <c r="C190" s="190"/>
      <c r="D190" s="190"/>
      <c r="E190" s="190"/>
      <c r="F190" s="191"/>
      <c r="G190" s="878"/>
      <c r="H190" s="192"/>
      <c r="I190" s="253"/>
      <c r="J190" s="253"/>
      <c r="K190" s="595"/>
      <c r="L190" s="596"/>
      <c r="M190" s="596"/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 t="str">
        <f t="shared" si="16"/>
        <v/>
      </c>
      <c r="C191" s="190"/>
      <c r="D191" s="190"/>
      <c r="E191" s="190"/>
      <c r="F191" s="191"/>
      <c r="G191" s="878"/>
      <c r="H191" s="192"/>
      <c r="I191" s="253"/>
      <c r="J191" s="253"/>
      <c r="K191" s="595"/>
      <c r="L191" s="596"/>
      <c r="M191" s="596"/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 t="str">
        <f t="shared" si="16"/>
        <v/>
      </c>
      <c r="C192" s="190"/>
      <c r="D192" s="190"/>
      <c r="E192" s="190"/>
      <c r="F192" s="191"/>
      <c r="G192" s="878"/>
      <c r="H192" s="192"/>
      <c r="I192" s="253"/>
      <c r="J192" s="253"/>
      <c r="K192" s="595"/>
      <c r="L192" s="596"/>
      <c r="M192" s="596"/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 t="str">
        <f t="shared" si="16"/>
        <v/>
      </c>
      <c r="C193" s="190"/>
      <c r="D193" s="190"/>
      <c r="E193" s="190"/>
      <c r="F193" s="191"/>
      <c r="G193" s="878"/>
      <c r="H193" s="192"/>
      <c r="I193" s="253"/>
      <c r="J193" s="253"/>
      <c r="K193" s="595"/>
      <c r="L193" s="596"/>
      <c r="M193" s="596"/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 t="str">
        <f t="shared" si="16"/>
        <v/>
      </c>
      <c r="C194" s="190"/>
      <c r="D194" s="190"/>
      <c r="E194" s="190"/>
      <c r="F194" s="191"/>
      <c r="G194" s="878"/>
      <c r="H194" s="192"/>
      <c r="I194" s="253"/>
      <c r="J194" s="253"/>
      <c r="K194" s="595"/>
      <c r="L194" s="596"/>
      <c r="M194" s="596"/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 t="str">
        <f t="shared" si="16"/>
        <v/>
      </c>
      <c r="C195" s="190"/>
      <c r="D195" s="190"/>
      <c r="E195" s="190"/>
      <c r="F195" s="191"/>
      <c r="G195" s="878"/>
      <c r="H195" s="192"/>
      <c r="I195" s="253"/>
      <c r="J195" s="253"/>
      <c r="K195" s="595"/>
      <c r="L195" s="596"/>
      <c r="M195" s="596"/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 t="str">
        <f t="shared" si="16"/>
        <v/>
      </c>
      <c r="C196" s="190"/>
      <c r="D196" s="190"/>
      <c r="E196" s="190"/>
      <c r="F196" s="191"/>
      <c r="G196" s="878"/>
      <c r="H196" s="192"/>
      <c r="I196" s="253"/>
      <c r="J196" s="253"/>
      <c r="K196" s="595"/>
      <c r="L196" s="596"/>
      <c r="M196" s="596"/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 t="str">
        <f t="shared" si="16"/>
        <v/>
      </c>
      <c r="C197" s="190"/>
      <c r="D197" s="190"/>
      <c r="E197" s="190"/>
      <c r="F197" s="191"/>
      <c r="G197" s="878"/>
      <c r="H197" s="192"/>
      <c r="I197" s="253"/>
      <c r="J197" s="253"/>
      <c r="K197" s="595"/>
      <c r="L197" s="596"/>
      <c r="M197" s="596"/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 t="str">
        <f t="shared" si="16"/>
        <v/>
      </c>
      <c r="C198" s="190"/>
      <c r="D198" s="190"/>
      <c r="E198" s="190"/>
      <c r="F198" s="191"/>
      <c r="G198" s="878"/>
      <c r="H198" s="192"/>
      <c r="I198" s="253"/>
      <c r="J198" s="253"/>
      <c r="K198" s="595"/>
      <c r="L198" s="596"/>
      <c r="M198" s="596"/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 t="str">
        <f t="shared" si="16"/>
        <v/>
      </c>
      <c r="C199" s="190"/>
      <c r="D199" s="190"/>
      <c r="E199" s="190"/>
      <c r="F199" s="191"/>
      <c r="G199" s="878"/>
      <c r="H199" s="192"/>
      <c r="I199" s="253"/>
      <c r="J199" s="253"/>
      <c r="K199" s="595"/>
      <c r="L199" s="596"/>
      <c r="M199" s="596"/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 t="str">
        <f t="shared" si="16"/>
        <v/>
      </c>
      <c r="C200" s="190"/>
      <c r="D200" s="190"/>
      <c r="E200" s="190"/>
      <c r="F200" s="191"/>
      <c r="G200" s="878"/>
      <c r="H200" s="192"/>
      <c r="I200" s="253"/>
      <c r="J200" s="253"/>
      <c r="K200" s="595"/>
      <c r="L200" s="596"/>
      <c r="M200" s="596"/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  <c r="AC200" s="587"/>
      <c r="AD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 t="str">
        <f t="shared" si="16"/>
        <v/>
      </c>
      <c r="C201" s="190"/>
      <c r="D201" s="190"/>
      <c r="E201" s="190"/>
      <c r="F201" s="191"/>
      <c r="G201" s="878"/>
      <c r="H201" s="192"/>
      <c r="I201" s="253"/>
      <c r="J201" s="253"/>
      <c r="K201" s="595"/>
      <c r="L201" s="596"/>
      <c r="M201" s="596"/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 t="str">
        <f t="shared" si="16"/>
        <v/>
      </c>
      <c r="C202" s="190"/>
      <c r="D202" s="190"/>
      <c r="E202" s="190"/>
      <c r="F202" s="191"/>
      <c r="G202" s="878"/>
      <c r="H202" s="192"/>
      <c r="I202" s="253"/>
      <c r="J202" s="253"/>
      <c r="K202" s="595"/>
      <c r="L202" s="596"/>
      <c r="M202" s="596"/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 t="str">
        <f t="shared" si="16"/>
        <v/>
      </c>
      <c r="C203" s="190"/>
      <c r="D203" s="190"/>
      <c r="E203" s="190"/>
      <c r="F203" s="191"/>
      <c r="G203" s="878"/>
      <c r="H203" s="192"/>
      <c r="I203" s="253"/>
      <c r="J203" s="253"/>
      <c r="K203" s="595"/>
      <c r="L203" s="596"/>
      <c r="M203" s="596"/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 t="str">
        <f t="shared" si="16"/>
        <v/>
      </c>
      <c r="C204" s="190"/>
      <c r="D204" s="190"/>
      <c r="E204" s="190"/>
      <c r="F204" s="191"/>
      <c r="G204" s="878"/>
      <c r="H204" s="192"/>
      <c r="I204" s="253"/>
      <c r="J204" s="253"/>
      <c r="K204" s="595"/>
      <c r="L204" s="596"/>
      <c r="M204" s="596"/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 t="str">
        <f t="shared" si="16"/>
        <v/>
      </c>
      <c r="C205" s="190"/>
      <c r="D205" s="190"/>
      <c r="E205" s="190"/>
      <c r="F205" s="191"/>
      <c r="G205" s="878"/>
      <c r="H205" s="192"/>
      <c r="I205" s="253"/>
      <c r="J205" s="253"/>
      <c r="K205" s="595"/>
      <c r="L205" s="596"/>
      <c r="M205" s="596"/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 t="str">
        <f t="shared" si="16"/>
        <v/>
      </c>
      <c r="C206" s="190"/>
      <c r="D206" s="190"/>
      <c r="E206" s="190"/>
      <c r="F206" s="191"/>
      <c r="G206" s="878"/>
      <c r="H206" s="192"/>
      <c r="I206" s="253"/>
      <c r="J206" s="253"/>
      <c r="K206" s="595"/>
      <c r="L206" s="596"/>
      <c r="M206" s="596"/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 t="str">
        <f>IF(B207&lt;&gt;"",IF(AND(B207&gt;=_TM1,B207&lt;=_TM2,OR(TH!L207="1111",TH!M207="1111")),TH!D207,""),"")</f>
        <v/>
      </c>
      <c r="B207" s="36" t="str">
        <f t="shared" si="16"/>
        <v/>
      </c>
      <c r="C207" s="190"/>
      <c r="D207" s="190"/>
      <c r="E207" s="190"/>
      <c r="F207" s="191"/>
      <c r="G207" s="878"/>
      <c r="H207" s="192"/>
      <c r="I207" s="253"/>
      <c r="J207" s="253"/>
      <c r="K207" s="595"/>
      <c r="L207" s="596"/>
      <c r="M207" s="596"/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 t="str">
        <f t="shared" si="16"/>
        <v/>
      </c>
      <c r="C208" s="190"/>
      <c r="D208" s="190"/>
      <c r="E208" s="190"/>
      <c r="F208" s="191"/>
      <c r="G208" s="878"/>
      <c r="H208" s="192"/>
      <c r="I208" s="253"/>
      <c r="J208" s="253"/>
      <c r="K208" s="595"/>
      <c r="L208" s="596"/>
      <c r="M208" s="596"/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  <c r="AC208" s="587"/>
      <c r="AD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 t="str">
        <f t="shared" si="16"/>
        <v/>
      </c>
      <c r="C209" s="190"/>
      <c r="D209" s="190"/>
      <c r="E209" s="190"/>
      <c r="F209" s="191"/>
      <c r="G209" s="878"/>
      <c r="H209" s="192"/>
      <c r="I209" s="253"/>
      <c r="J209" s="253"/>
      <c r="K209" s="595"/>
      <c r="L209" s="596"/>
      <c r="M209" s="596"/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  <c r="AC209" s="587"/>
      <c r="AD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 t="str">
        <f t="shared" si="16"/>
        <v/>
      </c>
      <c r="C210" s="190"/>
      <c r="D210" s="190"/>
      <c r="E210" s="190"/>
      <c r="F210" s="191"/>
      <c r="G210" s="878"/>
      <c r="H210" s="192"/>
      <c r="I210" s="253"/>
      <c r="J210" s="253"/>
      <c r="K210" s="595"/>
      <c r="L210" s="596"/>
      <c r="M210" s="596"/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 t="str">
        <f t="shared" si="16"/>
        <v/>
      </c>
      <c r="C211" s="190"/>
      <c r="D211" s="190"/>
      <c r="E211" s="190"/>
      <c r="F211" s="191"/>
      <c r="G211" s="878"/>
      <c r="H211" s="192"/>
      <c r="I211" s="253"/>
      <c r="J211" s="253"/>
      <c r="K211" s="595"/>
      <c r="L211" s="596"/>
      <c r="M211" s="596"/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 t="str">
        <f t="shared" si="16"/>
        <v/>
      </c>
      <c r="C212" s="190"/>
      <c r="D212" s="190"/>
      <c r="E212" s="190"/>
      <c r="F212" s="191"/>
      <c r="G212" s="878"/>
      <c r="H212" s="192"/>
      <c r="I212" s="253"/>
      <c r="J212" s="253"/>
      <c r="K212" s="595"/>
      <c r="L212" s="596"/>
      <c r="M212" s="596"/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 t="str">
        <f t="shared" si="16"/>
        <v/>
      </c>
      <c r="C213" s="190"/>
      <c r="D213" s="190"/>
      <c r="E213" s="190"/>
      <c r="F213" s="191"/>
      <c r="G213" s="878"/>
      <c r="H213" s="192"/>
      <c r="I213" s="253"/>
      <c r="J213" s="253"/>
      <c r="K213" s="595"/>
      <c r="L213" s="596"/>
      <c r="M213" s="596"/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 t="str">
        <f>IF(B214&lt;&gt;"",IF(AND(B214&gt;=_TM1,B214&lt;=_TM2,OR(TH!L214="1111",TH!M214="1111")),TH!D214,""),"")</f>
        <v/>
      </c>
      <c r="B214" s="36" t="str">
        <f t="shared" si="16"/>
        <v/>
      </c>
      <c r="C214" s="190"/>
      <c r="D214" s="190"/>
      <c r="E214" s="190"/>
      <c r="F214" s="191"/>
      <c r="G214" s="878"/>
      <c r="H214" s="192"/>
      <c r="I214" s="253"/>
      <c r="J214" s="253"/>
      <c r="K214" s="595"/>
      <c r="L214" s="596"/>
      <c r="M214" s="596"/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 t="str">
        <f t="shared" si="16"/>
        <v/>
      </c>
      <c r="C215" s="190"/>
      <c r="D215" s="190"/>
      <c r="E215" s="190"/>
      <c r="F215" s="191"/>
      <c r="G215" s="878"/>
      <c r="H215" s="192"/>
      <c r="I215" s="253"/>
      <c r="J215" s="253"/>
      <c r="K215" s="595"/>
      <c r="L215" s="596"/>
      <c r="M215" s="596"/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 t="str">
        <f t="shared" si="16"/>
        <v/>
      </c>
      <c r="C216" s="190"/>
      <c r="D216" s="190"/>
      <c r="E216" s="190"/>
      <c r="F216" s="191"/>
      <c r="G216" s="878"/>
      <c r="H216" s="192"/>
      <c r="I216" s="253"/>
      <c r="J216" s="253"/>
      <c r="K216" s="595"/>
      <c r="L216" s="596"/>
      <c r="M216" s="596"/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 t="str">
        <f t="shared" si="16"/>
        <v/>
      </c>
      <c r="C217" s="190"/>
      <c r="D217" s="190"/>
      <c r="E217" s="190"/>
      <c r="F217" s="191"/>
      <c r="G217" s="878"/>
      <c r="H217" s="192"/>
      <c r="I217" s="253"/>
      <c r="J217" s="253"/>
      <c r="K217" s="595"/>
      <c r="L217" s="596"/>
      <c r="M217" s="596"/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 t="str">
        <f t="shared" si="16"/>
        <v/>
      </c>
      <c r="C218" s="190"/>
      <c r="D218" s="190"/>
      <c r="E218" s="190"/>
      <c r="F218" s="191"/>
      <c r="G218" s="878"/>
      <c r="H218" s="192"/>
      <c r="I218" s="253"/>
      <c r="J218" s="253"/>
      <c r="K218" s="595"/>
      <c r="L218" s="596"/>
      <c r="M218" s="596"/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 t="str">
        <f t="shared" si="16"/>
        <v/>
      </c>
      <c r="C219" s="190"/>
      <c r="D219" s="190"/>
      <c r="E219" s="190"/>
      <c r="F219" s="191"/>
      <c r="G219" s="878"/>
      <c r="H219" s="192"/>
      <c r="I219" s="253"/>
      <c r="J219" s="253"/>
      <c r="K219" s="595"/>
      <c r="L219" s="596"/>
      <c r="M219" s="596"/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 t="str">
        <f t="shared" si="16"/>
        <v/>
      </c>
      <c r="C220" s="190"/>
      <c r="D220" s="190"/>
      <c r="E220" s="190"/>
      <c r="F220" s="191"/>
      <c r="G220" s="878"/>
      <c r="H220" s="192"/>
      <c r="I220" s="253"/>
      <c r="J220" s="253"/>
      <c r="K220" s="595"/>
      <c r="L220" s="596"/>
      <c r="M220" s="596"/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 t="str">
        <f t="shared" si="16"/>
        <v/>
      </c>
      <c r="C221" s="190"/>
      <c r="D221" s="190"/>
      <c r="E221" s="190"/>
      <c r="F221" s="191"/>
      <c r="G221" s="878"/>
      <c r="H221" s="192"/>
      <c r="I221" s="253"/>
      <c r="J221" s="253"/>
      <c r="K221" s="595"/>
      <c r="L221" s="596"/>
      <c r="M221" s="596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 t="str">
        <f t="shared" si="16"/>
        <v/>
      </c>
      <c r="C222" s="190"/>
      <c r="D222" s="190"/>
      <c r="E222" s="190"/>
      <c r="F222" s="191"/>
      <c r="G222" s="878"/>
      <c r="H222" s="192"/>
      <c r="I222" s="253"/>
      <c r="J222" s="253"/>
      <c r="K222" s="595"/>
      <c r="L222" s="596"/>
      <c r="M222" s="596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IF(B223&lt;&gt;"",IF(AND(B223&gt;=_TM1,B223&lt;=_TM2,OR(TH!L223="1111",TH!M223="1111")),TH!D223,""),"")</f>
        <v/>
      </c>
      <c r="B223" s="36" t="str">
        <f t="shared" si="16"/>
        <v/>
      </c>
      <c r="C223" s="190"/>
      <c r="D223" s="190"/>
      <c r="E223" s="190"/>
      <c r="F223" s="191"/>
      <c r="G223" s="878"/>
      <c r="H223" s="192"/>
      <c r="I223" s="253"/>
      <c r="J223" s="253"/>
      <c r="K223" s="595"/>
      <c r="L223" s="596"/>
      <c r="M223" s="596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 t="str">
        <f t="shared" ref="B224:B576" si="17">IF(C224&lt;&gt;"",MONTH(C224),"")</f>
        <v/>
      </c>
      <c r="C224" s="190"/>
      <c r="D224" s="190"/>
      <c r="E224" s="190"/>
      <c r="F224" s="191"/>
      <c r="G224" s="878"/>
      <c r="H224" s="192"/>
      <c r="I224" s="253"/>
      <c r="J224" s="253"/>
      <c r="K224" s="595"/>
      <c r="L224" s="596"/>
      <c r="M224" s="596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 t="str">
        <f t="shared" si="17"/>
        <v/>
      </c>
      <c r="C225" s="190"/>
      <c r="D225" s="190"/>
      <c r="E225" s="190"/>
      <c r="F225" s="191"/>
      <c r="G225" s="878"/>
      <c r="H225" s="192"/>
      <c r="I225" s="253"/>
      <c r="J225" s="253"/>
      <c r="K225" s="595"/>
      <c r="L225" s="596"/>
      <c r="M225" s="596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 t="str">
        <f t="shared" si="17"/>
        <v/>
      </c>
      <c r="C226" s="190"/>
      <c r="D226" s="190"/>
      <c r="E226" s="190"/>
      <c r="F226" s="191"/>
      <c r="G226" s="878"/>
      <c r="H226" s="192"/>
      <c r="I226" s="253"/>
      <c r="J226" s="253"/>
      <c r="K226" s="595"/>
      <c r="L226" s="596"/>
      <c r="M226" s="596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 t="str">
        <f t="shared" si="17"/>
        <v/>
      </c>
      <c r="C227" s="190"/>
      <c r="D227" s="190"/>
      <c r="E227" s="190"/>
      <c r="F227" s="191"/>
      <c r="G227" s="878"/>
      <c r="H227" s="192"/>
      <c r="I227" s="253"/>
      <c r="J227" s="253"/>
      <c r="K227" s="595"/>
      <c r="L227" s="596"/>
      <c r="M227" s="596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si="17"/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17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17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17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17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17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17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  <c r="AC234" s="587"/>
      <c r="AD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17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17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  <c r="AD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17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17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17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17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17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17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17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17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17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17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17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17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17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17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17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17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  <c r="AC252" s="587"/>
      <c r="AD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17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17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17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17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17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17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17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17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17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17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17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17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17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17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17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17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17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17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17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17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17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17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17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17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  <c r="AC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17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  <c r="AD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17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17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C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17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17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17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C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17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17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17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17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17"/>
        <v/>
      </c>
      <c r="C287" s="190"/>
      <c r="D287" s="190"/>
      <c r="E287" s="190"/>
      <c r="F287" s="191"/>
      <c r="G287" s="878"/>
      <c r="H287" s="192"/>
      <c r="I287" s="253"/>
      <c r="J287" s="816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ref="B288:B289" si="18">IF(C288&lt;&gt;"",MONTH(C288),"")</f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si="18"/>
        <v/>
      </c>
      <c r="C289" s="190"/>
      <c r="D289" s="190"/>
      <c r="E289" s="190"/>
      <c r="F289" s="828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ref="B290:B293" si="19">IF(C290&lt;&gt;"",MONTH(C290),"")</f>
        <v/>
      </c>
      <c r="C290" s="190"/>
      <c r="D290" s="190"/>
      <c r="E290" s="190"/>
      <c r="F290" s="191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si="19"/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19"/>
        <v/>
      </c>
      <c r="C292" s="190"/>
      <c r="D292" s="190"/>
      <c r="E292" s="190"/>
      <c r="F292" s="188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19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17"/>
        <v/>
      </c>
      <c r="C294" s="190"/>
      <c r="D294" s="190"/>
      <c r="E294" s="190"/>
      <c r="F294" s="191"/>
      <c r="G294" s="878"/>
      <c r="H294" s="192"/>
      <c r="I294" s="253"/>
      <c r="J294" s="253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ref="B295:B358" si="20">IF(C295&lt;&gt;"",MONTH(C295),"")</f>
        <v/>
      </c>
      <c r="C295" s="190"/>
      <c r="D295" s="190"/>
      <c r="E295" s="190"/>
      <c r="F295" s="188"/>
      <c r="G295" s="878"/>
      <c r="H295" s="192"/>
      <c r="I295" s="253"/>
      <c r="J295" s="253"/>
      <c r="K295" s="595"/>
      <c r="L295" s="596"/>
      <c r="M295" s="596"/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si="20"/>
        <v/>
      </c>
      <c r="C296" s="190"/>
      <c r="D296" s="190"/>
      <c r="E296" s="190"/>
      <c r="F296" s="188"/>
      <c r="G296" s="878"/>
      <c r="H296" s="192"/>
      <c r="I296" s="808"/>
      <c r="J296" s="253"/>
      <c r="K296" s="595"/>
      <c r="L296" s="596"/>
      <c r="M296" s="596"/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20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20"/>
        <v/>
      </c>
      <c r="C298" s="190"/>
      <c r="D298" s="190"/>
      <c r="E298" s="190"/>
      <c r="F298" s="188"/>
      <c r="G298" s="878"/>
      <c r="H298" s="192"/>
      <c r="I298" s="253"/>
      <c r="J298" s="253"/>
      <c r="K298" s="595"/>
      <c r="L298" s="596"/>
      <c r="M298" s="596"/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20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20"/>
        <v/>
      </c>
      <c r="C300" s="190"/>
      <c r="D300" s="190"/>
      <c r="E300" s="190"/>
      <c r="F300" s="292"/>
      <c r="G300" s="878"/>
      <c r="H300" s="192"/>
      <c r="I300" s="253"/>
      <c r="J300" s="253"/>
      <c r="K300" s="595"/>
      <c r="L300" s="596"/>
      <c r="M300" s="596"/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20"/>
        <v/>
      </c>
      <c r="C301" s="190"/>
      <c r="D301" s="190"/>
      <c r="E301" s="190"/>
      <c r="F301" s="40"/>
      <c r="G301" s="878"/>
      <c r="H301" s="192"/>
      <c r="I301" s="253"/>
      <c r="J301" s="253"/>
      <c r="K301" s="595"/>
      <c r="L301" s="596"/>
      <c r="M301" s="596"/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20"/>
        <v/>
      </c>
      <c r="C302" s="190"/>
      <c r="D302" s="190"/>
      <c r="E302" s="190"/>
      <c r="F302" s="188"/>
      <c r="G302" s="878"/>
      <c r="H302" s="192"/>
      <c r="I302" s="253"/>
      <c r="J302" s="253"/>
      <c r="K302" s="595"/>
      <c r="L302" s="596"/>
      <c r="M302" s="596"/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20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20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20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20"/>
        <v/>
      </c>
      <c r="C306" s="190"/>
      <c r="D306" s="190"/>
      <c r="E306" s="190"/>
      <c r="F306" s="40"/>
      <c r="G306" s="878"/>
      <c r="H306" s="192"/>
      <c r="I306" s="253"/>
      <c r="J306" s="253"/>
      <c r="K306" s="595"/>
      <c r="L306" s="596"/>
      <c r="M306" s="596"/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20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20"/>
        <v/>
      </c>
      <c r="C308" s="190"/>
      <c r="D308" s="190"/>
      <c r="E308" s="190"/>
      <c r="F308" s="188"/>
      <c r="G308" s="878"/>
      <c r="H308" s="192"/>
      <c r="I308" s="253"/>
      <c r="J308" s="253"/>
      <c r="K308" s="595"/>
      <c r="L308" s="596"/>
      <c r="M308" s="596"/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20"/>
        <v/>
      </c>
      <c r="C309" s="190"/>
      <c r="D309" s="190"/>
      <c r="E309" s="190"/>
      <c r="F309" s="191"/>
      <c r="G309" s="878"/>
      <c r="H309" s="192"/>
      <c r="I309" s="253"/>
      <c r="J309" s="253"/>
      <c r="K309" s="595"/>
      <c r="L309" s="596"/>
      <c r="M309" s="596"/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20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20"/>
        <v/>
      </c>
      <c r="C311" s="190"/>
      <c r="D311" s="190"/>
      <c r="E311" s="190"/>
      <c r="F311" s="188"/>
      <c r="G311" s="878"/>
      <c r="H311" s="192"/>
      <c r="I311" s="253"/>
      <c r="J311" s="253"/>
      <c r="K311" s="595"/>
      <c r="L311" s="596"/>
      <c r="M311" s="596"/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20"/>
        <v/>
      </c>
      <c r="C312" s="190"/>
      <c r="D312" s="190"/>
      <c r="E312" s="190"/>
      <c r="F312" s="191"/>
      <c r="G312" s="878"/>
      <c r="H312" s="192"/>
      <c r="I312" s="253"/>
      <c r="J312" s="253"/>
      <c r="K312" s="595"/>
      <c r="L312" s="596"/>
      <c r="M312" s="596"/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20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20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20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20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20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20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20"/>
        <v/>
      </c>
      <c r="C319" s="190"/>
      <c r="D319" s="190"/>
      <c r="E319" s="190"/>
      <c r="F319" s="191"/>
      <c r="G319" s="878"/>
      <c r="H319" s="192"/>
      <c r="I319" s="254"/>
      <c r="J319" s="254"/>
      <c r="K319" s="595"/>
      <c r="L319" s="596"/>
      <c r="M319" s="596"/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20"/>
        <v/>
      </c>
      <c r="C320" s="190"/>
      <c r="D320" s="190"/>
      <c r="E320" s="190"/>
      <c r="F320" s="191"/>
      <c r="G320" s="878"/>
      <c r="H320" s="192"/>
      <c r="I320" s="253"/>
      <c r="J320" s="253"/>
      <c r="K320" s="595"/>
      <c r="L320" s="596"/>
      <c r="M320" s="596"/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20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20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20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20"/>
        <v/>
      </c>
      <c r="C324" s="190"/>
      <c r="D324" s="190"/>
      <c r="E324" s="190"/>
      <c r="F324" s="40"/>
      <c r="G324" s="878"/>
      <c r="H324" s="192"/>
      <c r="I324" s="253"/>
      <c r="J324" s="253"/>
      <c r="K324" s="595"/>
      <c r="L324" s="596"/>
      <c r="M324" s="596"/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20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20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20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20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20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20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20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20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20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20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20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20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20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20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20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20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20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20"/>
        <v/>
      </c>
      <c r="C342" s="190"/>
      <c r="D342" s="190"/>
      <c r="E342" s="190"/>
      <c r="F342" s="191"/>
      <c r="G342" s="878"/>
      <c r="H342" s="192"/>
      <c r="I342" s="253"/>
      <c r="J342" s="253"/>
      <c r="K342" s="595"/>
      <c r="L342" s="596"/>
      <c r="M342" s="596"/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20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20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20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20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20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20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20"/>
        <v/>
      </c>
      <c r="C349" s="190"/>
      <c r="D349" s="190"/>
      <c r="E349" s="190"/>
      <c r="F349" s="188"/>
      <c r="G349" s="878"/>
      <c r="H349" s="192"/>
      <c r="I349" s="253"/>
      <c r="J349" s="253"/>
      <c r="K349" s="595"/>
      <c r="L349" s="596"/>
      <c r="M349" s="596"/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20"/>
        <v/>
      </c>
      <c r="C350" s="190"/>
      <c r="D350" s="190"/>
      <c r="E350" s="190"/>
      <c r="F350" s="191"/>
      <c r="G350" s="878"/>
      <c r="H350" s="192"/>
      <c r="I350" s="253"/>
      <c r="J350" s="253"/>
      <c r="K350" s="595"/>
      <c r="L350" s="596"/>
      <c r="M350" s="596"/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20"/>
        <v/>
      </c>
      <c r="C351" s="190"/>
      <c r="D351" s="190"/>
      <c r="E351" s="190"/>
      <c r="F351" s="40"/>
      <c r="G351" s="878"/>
      <c r="H351" s="192"/>
      <c r="I351" s="253"/>
      <c r="J351" s="253"/>
      <c r="K351" s="595"/>
      <c r="L351" s="596"/>
      <c r="M351" s="596"/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20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20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20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20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20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20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20"/>
        <v/>
      </c>
      <c r="C358" s="190"/>
      <c r="D358" s="190"/>
      <c r="E358" s="190"/>
      <c r="F358" s="191"/>
      <c r="G358" s="878"/>
      <c r="H358" s="192"/>
      <c r="I358" s="253"/>
      <c r="J358" s="253"/>
      <c r="K358" s="595"/>
      <c r="L358" s="596"/>
      <c r="M358" s="596"/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ref="B359:B418" si="21">IF(C359&lt;&gt;"",MONTH(C359),"")</f>
        <v/>
      </c>
      <c r="C359" s="190"/>
      <c r="D359" s="190"/>
      <c r="E359" s="190"/>
      <c r="F359" s="40"/>
      <c r="G359" s="878"/>
      <c r="H359" s="192"/>
      <c r="I359" s="253"/>
      <c r="J359" s="253"/>
      <c r="K359" s="595"/>
      <c r="L359" s="596"/>
      <c r="M359" s="596"/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si="21"/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21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21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21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21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21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21"/>
        <v/>
      </c>
      <c r="C366" s="190"/>
      <c r="D366" s="190"/>
      <c r="E366" s="190"/>
      <c r="F366" s="191"/>
      <c r="G366" s="878"/>
      <c r="H366" s="192"/>
      <c r="I366" s="253"/>
      <c r="J366" s="253"/>
      <c r="K366" s="595"/>
      <c r="L366" s="596"/>
      <c r="M366" s="596"/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21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21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21"/>
        <v/>
      </c>
      <c r="C369" s="190"/>
      <c r="D369" s="190"/>
      <c r="E369" s="190"/>
      <c r="F369" s="191"/>
      <c r="G369" s="878"/>
      <c r="H369" s="192"/>
      <c r="I369" s="254"/>
      <c r="J369" s="253"/>
      <c r="K369" s="595"/>
      <c r="L369" s="596"/>
      <c r="M369" s="596"/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21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21"/>
        <v/>
      </c>
      <c r="C371" s="190"/>
      <c r="D371" s="190"/>
      <c r="E371" s="190"/>
      <c r="F371" s="40"/>
      <c r="G371" s="878"/>
      <c r="H371" s="192"/>
      <c r="I371" s="253"/>
      <c r="J371" s="253"/>
      <c r="K371" s="595"/>
      <c r="L371" s="596"/>
      <c r="M371" s="596"/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21"/>
        <v/>
      </c>
      <c r="C372" s="190"/>
      <c r="D372" s="190"/>
      <c r="E372" s="190"/>
      <c r="F372" s="188"/>
      <c r="G372" s="878"/>
      <c r="H372" s="192"/>
      <c r="I372" s="253"/>
      <c r="J372" s="253"/>
      <c r="K372" s="595"/>
      <c r="L372" s="596"/>
      <c r="M372" s="596"/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21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21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21"/>
        <v/>
      </c>
      <c r="C375" s="190"/>
      <c r="D375" s="190"/>
      <c r="E375" s="190"/>
      <c r="F375" s="188"/>
      <c r="G375" s="878"/>
      <c r="H375" s="192"/>
      <c r="I375" s="808"/>
      <c r="J375" s="253"/>
      <c r="K375" s="595"/>
      <c r="L375" s="596"/>
      <c r="M375" s="596"/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21"/>
        <v/>
      </c>
      <c r="C376" s="190"/>
      <c r="D376" s="190"/>
      <c r="E376" s="190"/>
      <c r="F376" s="292"/>
      <c r="G376" s="878"/>
      <c r="H376" s="192"/>
      <c r="I376" s="253"/>
      <c r="J376" s="253"/>
      <c r="K376" s="595"/>
      <c r="L376" s="596"/>
      <c r="M376" s="596"/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21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21"/>
        <v/>
      </c>
      <c r="C378" s="190"/>
      <c r="D378" s="190"/>
      <c r="E378" s="190"/>
      <c r="F378" s="188"/>
      <c r="G378" s="878"/>
      <c r="H378" s="192"/>
      <c r="I378" s="253"/>
      <c r="J378" s="253"/>
      <c r="K378" s="595"/>
      <c r="L378" s="596"/>
      <c r="M378" s="596"/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21"/>
        <v/>
      </c>
      <c r="C379" s="190"/>
      <c r="D379" s="190"/>
      <c r="E379" s="190"/>
      <c r="F379" s="191"/>
      <c r="G379" s="878"/>
      <c r="H379" s="192"/>
      <c r="I379" s="253"/>
      <c r="J379" s="253"/>
      <c r="K379" s="595"/>
      <c r="L379" s="596"/>
      <c r="M379" s="596"/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21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21"/>
        <v/>
      </c>
      <c r="C381" s="190"/>
      <c r="D381" s="190"/>
      <c r="E381" s="190"/>
      <c r="F381" s="191"/>
      <c r="G381" s="878"/>
      <c r="H381" s="192"/>
      <c r="I381" s="254"/>
      <c r="J381" s="254"/>
      <c r="K381" s="595"/>
      <c r="L381" s="596"/>
      <c r="M381" s="596"/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21"/>
        <v/>
      </c>
      <c r="C382" s="190"/>
      <c r="D382" s="190"/>
      <c r="E382" s="190"/>
      <c r="F382" s="40"/>
      <c r="G382" s="878"/>
      <c r="H382" s="192"/>
      <c r="I382" s="253"/>
      <c r="J382" s="253"/>
      <c r="K382" s="595"/>
      <c r="L382" s="596"/>
      <c r="M382" s="596"/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21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21"/>
        <v/>
      </c>
      <c r="C384" s="190"/>
      <c r="D384" s="190"/>
      <c r="E384" s="190"/>
      <c r="F384" s="191"/>
      <c r="G384" s="878"/>
      <c r="H384" s="192"/>
      <c r="I384" s="253"/>
      <c r="J384" s="253"/>
      <c r="K384" s="595"/>
      <c r="L384" s="596"/>
      <c r="M384" s="596"/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21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21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21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21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21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21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21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21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21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21"/>
        <v/>
      </c>
      <c r="C394" s="190"/>
      <c r="D394" s="190"/>
      <c r="E394" s="190"/>
      <c r="F394" s="191"/>
      <c r="G394" s="878"/>
      <c r="H394" s="192"/>
      <c r="I394" s="254"/>
      <c r="J394" s="254"/>
      <c r="K394" s="595"/>
      <c r="L394" s="596"/>
      <c r="M394" s="596"/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21"/>
        <v/>
      </c>
      <c r="C395" s="190"/>
      <c r="D395" s="190"/>
      <c r="E395" s="190"/>
      <c r="F395" s="191"/>
      <c r="G395" s="878"/>
      <c r="H395" s="192"/>
      <c r="I395" s="253"/>
      <c r="J395" s="253"/>
      <c r="K395" s="595"/>
      <c r="L395" s="596"/>
      <c r="M395" s="596"/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21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21"/>
        <v/>
      </c>
      <c r="C397" s="190"/>
      <c r="D397" s="190"/>
      <c r="E397" s="190"/>
      <c r="F397" s="191"/>
      <c r="G397" s="878"/>
      <c r="H397" s="192"/>
      <c r="I397" s="254"/>
      <c r="J397" s="254"/>
      <c r="K397" s="595"/>
      <c r="L397" s="596"/>
      <c r="M397" s="596"/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21"/>
        <v/>
      </c>
      <c r="C398" s="190"/>
      <c r="D398" s="190"/>
      <c r="E398" s="190"/>
      <c r="F398" s="191"/>
      <c r="G398" s="878"/>
      <c r="H398" s="192"/>
      <c r="I398" s="253"/>
      <c r="J398" s="253"/>
      <c r="K398" s="595"/>
      <c r="L398" s="596"/>
      <c r="M398" s="596"/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21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21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21"/>
        <v/>
      </c>
      <c r="C401" s="190"/>
      <c r="D401" s="190"/>
      <c r="E401" s="190"/>
      <c r="F401" s="40"/>
      <c r="G401" s="878"/>
      <c r="H401" s="192"/>
      <c r="I401" s="253"/>
      <c r="J401" s="253"/>
      <c r="K401" s="595"/>
      <c r="L401" s="596"/>
      <c r="M401" s="596"/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21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21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21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21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21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21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21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21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21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21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21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21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21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21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21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21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21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>IF(C419&lt;&gt;"",MONTH(C419),"")</f>
        <v/>
      </c>
      <c r="C419" s="190"/>
      <c r="D419" s="190"/>
      <c r="E419" s="190"/>
      <c r="F419" s="191"/>
      <c r="G419" s="878"/>
      <c r="H419" s="192"/>
      <c r="I419" s="253"/>
      <c r="J419" s="253"/>
      <c r="K419" s="595"/>
      <c r="L419" s="596"/>
      <c r="M419" s="596"/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  <c r="AD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 t="shared" ref="B420:B445" si="22">IF(C420&lt;&gt;"",MONTH(C420),"")</f>
        <v/>
      </c>
      <c r="C420" s="190"/>
      <c r="D420" s="190"/>
      <c r="E420" s="190"/>
      <c r="F420" s="40"/>
      <c r="G420" s="878"/>
      <c r="H420" s="192"/>
      <c r="I420" s="253"/>
      <c r="J420" s="253"/>
      <c r="K420" s="595"/>
      <c r="L420" s="596"/>
      <c r="M420" s="596"/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si="22"/>
        <v/>
      </c>
      <c r="C421" s="190"/>
      <c r="D421" s="190"/>
      <c r="E421" s="190"/>
      <c r="F421" s="191"/>
      <c r="G421" s="878"/>
      <c r="H421" s="192"/>
      <c r="I421" s="253"/>
      <c r="J421" s="253"/>
      <c r="K421" s="595"/>
      <c r="L421" s="596"/>
      <c r="M421" s="596"/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22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22"/>
        <v/>
      </c>
      <c r="C423" s="190"/>
      <c r="D423" s="190"/>
      <c r="E423" s="190"/>
      <c r="F423" s="40"/>
      <c r="G423" s="878"/>
      <c r="H423" s="192"/>
      <c r="I423" s="253"/>
      <c r="J423" s="253"/>
      <c r="K423" s="595"/>
      <c r="L423" s="596"/>
      <c r="M423" s="596"/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22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22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22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22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22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22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>IF(C430&lt;&gt;"",MONTH(C430),"")</f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  <c r="AD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 t="shared" si="22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68"/>
      <c r="AB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22"/>
        <v/>
      </c>
      <c r="C432" s="190"/>
      <c r="D432" s="190"/>
      <c r="E432" s="190"/>
      <c r="F432" s="40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22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22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22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22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22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22"/>
        <v/>
      </c>
      <c r="C438" s="190"/>
      <c r="D438" s="190"/>
      <c r="E438" s="190"/>
      <c r="F438" s="828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22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22"/>
        <v/>
      </c>
      <c r="C440" s="190"/>
      <c r="D440" s="190"/>
      <c r="E440" s="190"/>
      <c r="F440" s="40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22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22"/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22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22"/>
        <v/>
      </c>
      <c r="C444" s="190"/>
      <c r="D444" s="190"/>
      <c r="E444" s="190"/>
      <c r="F444" s="191"/>
      <c r="G444" s="878"/>
      <c r="H444" s="192"/>
      <c r="I444" s="254"/>
      <c r="J444" s="254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22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  <c r="AD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ref="B446:B509" si="23">IF(C446&lt;&gt;"",MONTH(C446),"")</f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68"/>
      <c r="AB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si="23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23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23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23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23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23"/>
        <v/>
      </c>
      <c r="C452" s="190"/>
      <c r="D452" s="190"/>
      <c r="E452" s="190"/>
      <c r="F452" s="188"/>
      <c r="G452" s="878"/>
      <c r="H452" s="192"/>
      <c r="I452" s="808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23"/>
        <v/>
      </c>
      <c r="C453" s="190"/>
      <c r="D453" s="190"/>
      <c r="E453" s="190"/>
      <c r="F453" s="188"/>
      <c r="G453" s="878"/>
      <c r="H453" s="192"/>
      <c r="I453" s="253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23"/>
        <v/>
      </c>
      <c r="C454" s="190"/>
      <c r="D454" s="190"/>
      <c r="E454" s="190"/>
      <c r="F454" s="40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23"/>
        <v/>
      </c>
      <c r="C455" s="190"/>
      <c r="D455" s="190"/>
      <c r="E455" s="190"/>
      <c r="F455" s="188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23"/>
        <v/>
      </c>
      <c r="C456" s="190"/>
      <c r="D456" s="190"/>
      <c r="E456" s="190"/>
      <c r="F456" s="40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23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23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23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23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23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23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23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23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23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23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23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23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23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23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23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23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23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23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23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23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23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23"/>
        <v/>
      </c>
      <c r="C478" s="190"/>
      <c r="D478" s="190"/>
      <c r="E478" s="190"/>
      <c r="F478" s="188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23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23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23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23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23"/>
        <v/>
      </c>
      <c r="C483" s="190"/>
      <c r="D483" s="190"/>
      <c r="E483" s="190"/>
      <c r="F483" s="40"/>
      <c r="G483" s="878"/>
      <c r="H483" s="192"/>
      <c r="I483" s="808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23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23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23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23"/>
        <v/>
      </c>
      <c r="C487" s="190"/>
      <c r="D487" s="190"/>
      <c r="E487" s="190"/>
      <c r="F487" s="191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23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23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23"/>
        <v/>
      </c>
      <c r="C490" s="190"/>
      <c r="D490" s="190"/>
      <c r="E490" s="190"/>
      <c r="F490" s="188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23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23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23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23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23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23"/>
        <v/>
      </c>
      <c r="C496" s="190"/>
      <c r="D496" s="190"/>
      <c r="E496" s="190"/>
      <c r="F496" s="40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23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23"/>
        <v/>
      </c>
      <c r="C498" s="190"/>
      <c r="D498" s="190"/>
      <c r="E498" s="190"/>
      <c r="F498" s="188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23"/>
        <v/>
      </c>
      <c r="C499" s="190"/>
      <c r="D499" s="190"/>
      <c r="E499" s="190"/>
      <c r="F499" s="40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23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23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23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23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23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23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23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23"/>
        <v/>
      </c>
      <c r="C507" s="190"/>
      <c r="D507" s="190"/>
      <c r="E507" s="190"/>
      <c r="F507" s="188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23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23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ref="B510:B573" si="24">IF(C510&lt;&gt;"",MONTH(C510),"")</f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si="24"/>
        <v/>
      </c>
      <c r="C511" s="190"/>
      <c r="D511" s="190"/>
      <c r="E511" s="190"/>
      <c r="F511" s="191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24"/>
        <v/>
      </c>
      <c r="C512" s="190"/>
      <c r="D512" s="190"/>
      <c r="E512" s="190"/>
      <c r="F512" s="40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24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24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24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24"/>
        <v/>
      </c>
      <c r="C516" s="190"/>
      <c r="D516" s="190"/>
      <c r="E516" s="190"/>
      <c r="F516" s="191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24"/>
        <v/>
      </c>
      <c r="C517" s="190"/>
      <c r="D517" s="190"/>
      <c r="E517" s="190"/>
      <c r="F517" s="40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24"/>
        <v/>
      </c>
      <c r="C518" s="190"/>
      <c r="D518" s="190"/>
      <c r="E518" s="190"/>
      <c r="F518" s="188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24"/>
        <v/>
      </c>
      <c r="C519" s="190"/>
      <c r="D519" s="190"/>
      <c r="E519" s="190"/>
      <c r="F519" s="191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24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24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24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24"/>
        <v/>
      </c>
      <c r="C523" s="190"/>
      <c r="D523" s="190"/>
      <c r="E523" s="190"/>
      <c r="F523" s="40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24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24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24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24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24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24"/>
        <v/>
      </c>
      <c r="C529" s="190"/>
      <c r="D529" s="190"/>
      <c r="E529" s="190"/>
      <c r="F529" s="191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24"/>
        <v/>
      </c>
      <c r="C530" s="190"/>
      <c r="D530" s="190"/>
      <c r="E530" s="190"/>
      <c r="F530" s="191"/>
      <c r="G530" s="878"/>
      <c r="H530" s="192"/>
      <c r="I530" s="254"/>
      <c r="J530" s="254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24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24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24"/>
        <v/>
      </c>
      <c r="C533" s="190"/>
      <c r="D533" s="190"/>
      <c r="E533" s="190"/>
      <c r="F533" s="188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24"/>
        <v/>
      </c>
      <c r="C534" s="190"/>
      <c r="D534" s="190"/>
      <c r="E534" s="190"/>
      <c r="F534" s="191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24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24"/>
        <v/>
      </c>
      <c r="C536" s="190"/>
      <c r="D536" s="190"/>
      <c r="E536" s="190"/>
      <c r="F536" s="188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24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24"/>
        <v/>
      </c>
      <c r="C538" s="190"/>
      <c r="D538" s="190"/>
      <c r="E538" s="190"/>
      <c r="F538" s="40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24"/>
        <v/>
      </c>
      <c r="C539" s="190"/>
      <c r="D539" s="190"/>
      <c r="E539" s="190"/>
      <c r="F539" s="191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24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24"/>
        <v/>
      </c>
      <c r="C541" s="190"/>
      <c r="D541" s="190"/>
      <c r="E541" s="190"/>
      <c r="F541" s="292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24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24"/>
        <v/>
      </c>
      <c r="C543" s="190"/>
      <c r="D543" s="190"/>
      <c r="E543" s="190"/>
      <c r="F543" s="188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24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24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24"/>
        <v/>
      </c>
      <c r="C546" s="190"/>
      <c r="D546" s="190"/>
      <c r="E546" s="190"/>
      <c r="F546" s="188"/>
      <c r="G546" s="878"/>
      <c r="H546" s="192"/>
      <c r="I546" s="808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24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24"/>
        <v/>
      </c>
      <c r="C548" s="190"/>
      <c r="D548" s="190"/>
      <c r="E548" s="190"/>
      <c r="F548" s="188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24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24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24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24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24"/>
        <v/>
      </c>
      <c r="C553" s="190"/>
      <c r="D553" s="190"/>
      <c r="E553" s="190"/>
      <c r="F553" s="191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24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24"/>
        <v/>
      </c>
      <c r="C555" s="190"/>
      <c r="D555" s="190"/>
      <c r="E555" s="190"/>
      <c r="F555" s="40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24"/>
        <v/>
      </c>
      <c r="C556" s="190"/>
      <c r="D556" s="190"/>
      <c r="E556" s="190"/>
      <c r="F556" s="188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24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24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24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24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24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24"/>
        <v/>
      </c>
      <c r="C562" s="190"/>
      <c r="D562" s="190"/>
      <c r="E562" s="190"/>
      <c r="F562" s="188"/>
      <c r="G562" s="878"/>
      <c r="H562" s="192"/>
      <c r="I562" s="808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24"/>
        <v/>
      </c>
      <c r="C563" s="190"/>
      <c r="D563" s="190"/>
      <c r="E563" s="190"/>
      <c r="F563" s="191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24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24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24"/>
        <v/>
      </c>
      <c r="C566" s="190"/>
      <c r="D566" s="190"/>
      <c r="E566" s="190"/>
      <c r="F566" s="40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24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24"/>
        <v/>
      </c>
      <c r="C568" s="190"/>
      <c r="D568" s="190"/>
      <c r="E568" s="190"/>
      <c r="F568" s="188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24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24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24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24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24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ref="B574" si="25">IF(C574&lt;&gt;"",MONTH(C574),"")</f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26">IF(C575&lt;&gt;"",MONTH(C575),"")</f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68"/>
      <c r="AB575" s="587"/>
      <c r="AD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si="17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C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ref="B577:B628" si="27">IF(C577&lt;&gt;"",MONTH(C577),"")</f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si="27"/>
        <v/>
      </c>
      <c r="C578" s="190"/>
      <c r="D578" s="190"/>
      <c r="E578" s="190"/>
      <c r="F578" s="191"/>
      <c r="G578" s="876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C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27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27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27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27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27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27"/>
        <v/>
      </c>
      <c r="C584" s="190"/>
      <c r="D584" s="190"/>
      <c r="E584" s="190"/>
      <c r="F584" s="191"/>
      <c r="G584" s="876"/>
      <c r="H584" s="192"/>
      <c r="I584" s="253"/>
      <c r="J584" s="253"/>
      <c r="K584" s="38"/>
      <c r="L584" s="193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27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27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27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27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  <c r="AC588" s="587"/>
      <c r="AD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27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27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  <c r="AC590" s="587"/>
      <c r="AD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27"/>
        <v/>
      </c>
      <c r="C591" s="190"/>
      <c r="D591" s="190"/>
      <c r="E591" s="190"/>
      <c r="F591" s="191"/>
      <c r="G591" s="876"/>
      <c r="H591" s="867"/>
      <c r="I591" s="254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27"/>
        <v/>
      </c>
      <c r="C592" s="190"/>
      <c r="D592" s="190"/>
      <c r="E592" s="190"/>
      <c r="F592" s="191"/>
      <c r="G592" s="876"/>
      <c r="H592" s="867"/>
      <c r="I592" s="254"/>
      <c r="J592" s="254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27"/>
        <v/>
      </c>
      <c r="C593" s="190"/>
      <c r="D593" s="190"/>
      <c r="E593" s="190"/>
      <c r="F593" s="191"/>
      <c r="G593" s="876"/>
      <c r="H593" s="204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27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27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C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27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27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7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27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27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27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27"/>
        <v/>
      </c>
      <c r="C602" s="190"/>
      <c r="D602" s="190"/>
      <c r="E602" s="190"/>
      <c r="F602" s="191"/>
      <c r="G602" s="876"/>
      <c r="H602" s="204"/>
      <c r="I602" s="253"/>
      <c r="J602" s="253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27"/>
        <v/>
      </c>
      <c r="C603" s="190"/>
      <c r="D603" s="190"/>
      <c r="E603" s="190"/>
      <c r="F603" s="191"/>
      <c r="G603" s="876"/>
      <c r="H603" s="192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27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27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27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27"/>
        <v/>
      </c>
      <c r="C607" s="190"/>
      <c r="D607" s="190"/>
      <c r="E607" s="190"/>
      <c r="F607" s="191"/>
      <c r="G607" s="876"/>
      <c r="H607" s="867"/>
      <c r="I607" s="253"/>
      <c r="J607" s="253"/>
      <c r="K607" s="595"/>
      <c r="L607" s="193"/>
      <c r="M607" s="193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27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27"/>
        <v/>
      </c>
      <c r="C609" s="190"/>
      <c r="D609" s="190"/>
      <c r="E609" s="190"/>
      <c r="F609" s="191"/>
      <c r="G609" s="876"/>
      <c r="H609" s="192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27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27"/>
        <v/>
      </c>
      <c r="C611" s="190"/>
      <c r="D611" s="190"/>
      <c r="E611" s="190"/>
      <c r="F611" s="188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27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27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27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27"/>
        <v/>
      </c>
      <c r="C615" s="190"/>
      <c r="D615" s="190"/>
      <c r="E615" s="190"/>
      <c r="F615" s="191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27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27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27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27"/>
        <v/>
      </c>
      <c r="C619" s="190"/>
      <c r="D619" s="190"/>
      <c r="E619" s="190"/>
      <c r="F619" s="191"/>
      <c r="G619" s="876"/>
      <c r="H619" s="805"/>
      <c r="I619" s="255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27"/>
        <v/>
      </c>
      <c r="C620" s="190"/>
      <c r="D620" s="190"/>
      <c r="E620" s="190"/>
      <c r="F620" s="191"/>
      <c r="G620" s="876"/>
      <c r="H620" s="805"/>
      <c r="I620" s="253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27"/>
        <v/>
      </c>
      <c r="C621" s="190"/>
      <c r="D621" s="190"/>
      <c r="E621" s="190"/>
      <c r="F621" s="191"/>
      <c r="G621" s="876"/>
      <c r="H621" s="192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27"/>
        <v/>
      </c>
      <c r="C622" s="190"/>
      <c r="D622" s="190"/>
      <c r="E622" s="190"/>
      <c r="F622" s="191"/>
      <c r="G622" s="876"/>
      <c r="H622" s="192"/>
      <c r="I622" s="254"/>
      <c r="J622" s="254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27"/>
        <v/>
      </c>
      <c r="C623" s="190"/>
      <c r="D623" s="190"/>
      <c r="E623" s="190"/>
      <c r="F623" s="188"/>
      <c r="G623" s="876"/>
      <c r="H623" s="192"/>
      <c r="I623" s="253"/>
      <c r="J623" s="253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27"/>
        <v/>
      </c>
      <c r="C624" s="190"/>
      <c r="D624" s="190"/>
      <c r="E624" s="190"/>
      <c r="F624" s="188"/>
      <c r="G624" s="876"/>
      <c r="H624" s="192"/>
      <c r="I624" s="254"/>
      <c r="J624" s="254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27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27"/>
        <v/>
      </c>
      <c r="C626" s="190"/>
      <c r="D626" s="190"/>
      <c r="E626" s="190"/>
      <c r="F626" s="188"/>
      <c r="G626" s="876"/>
      <c r="H626" s="192"/>
      <c r="I626" s="253"/>
      <c r="J626" s="253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27"/>
        <v/>
      </c>
      <c r="C627" s="190"/>
      <c r="D627" s="190"/>
      <c r="E627" s="190"/>
      <c r="F627" s="188"/>
      <c r="G627" s="876"/>
      <c r="H627" s="192"/>
      <c r="I627" s="254"/>
      <c r="J627" s="254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27"/>
        <v/>
      </c>
      <c r="C628" s="190"/>
      <c r="D628" s="190"/>
      <c r="E628" s="190"/>
      <c r="F628" s="188"/>
      <c r="G628" s="876"/>
      <c r="H628" s="192"/>
      <c r="I628" s="253"/>
      <c r="J628" s="253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ref="B629:B660" si="28">IF(C629&lt;&gt;"",MONTH(C629),"")</f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si="28"/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28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28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28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28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28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28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28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28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28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28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28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28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28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28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28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28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28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28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28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28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28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28"/>
        <v/>
      </c>
      <c r="C652" s="190"/>
      <c r="D652" s="190"/>
      <c r="E652" s="190"/>
      <c r="F652" s="191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28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28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28"/>
        <v/>
      </c>
      <c r="C655" s="190"/>
      <c r="D655" s="190"/>
      <c r="E655" s="190"/>
      <c r="F655" s="191"/>
      <c r="G655" s="876"/>
      <c r="H655" s="867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28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28"/>
        <v/>
      </c>
      <c r="C657" s="190"/>
      <c r="D657" s="190"/>
      <c r="E657" s="190"/>
      <c r="F657" s="191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28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28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28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ref="B661:B665" si="29">IF(C661&lt;&gt;"",MONTH(C661),"")</f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si="29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29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29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29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ref="B666:B697" si="30">IF(C666&lt;&gt;"",MONTH(C666),"")</f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si="30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30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s="587" customFormat="1" ht="15.75" customHeight="1">
      <c r="A669" s="869" t="str">
        <f>IF(B669&lt;&gt;"",IF(AND(B669&gt;=_TM1,B669&lt;=_TM2,OR(TH!L669="1111",TH!M669="1111")),TH!D669,""),"")</f>
        <v/>
      </c>
      <c r="B669" s="36" t="str">
        <f t="shared" si="30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C669" s="205"/>
      <c r="AD669" s="205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30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30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30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30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30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30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30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30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30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30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30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30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ht="15.75" customHeight="1">
      <c r="A682" s="869" t="str">
        <f>IF(B682&lt;&gt;"",IF(AND(B682&gt;=_TM1,B682&lt;=_TM2,OR(TH!L682="1111",TH!M682="1111")),TH!D682,""),"")</f>
        <v/>
      </c>
      <c r="B682" s="36" t="str">
        <f t="shared" si="30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30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s="587" customFormat="1" ht="15.75" customHeight="1">
      <c r="A684" s="869" t="str">
        <f>IF(B684&lt;&gt;"",IF(AND(B684&gt;=_TM1,B684&lt;=_TM2,OR(TH!L684="1111",TH!M684="1111")),TH!D684,""),"")</f>
        <v/>
      </c>
      <c r="B684" s="36" t="str">
        <f t="shared" si="30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C684" s="205"/>
      <c r="AD684" s="205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30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30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30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30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ht="15.75" customHeight="1">
      <c r="A689" s="869" t="str">
        <f>IF(B689&lt;&gt;"",IF(AND(B689&gt;=_TM1,B689&lt;=_TM2,OR(TH!L689="1111",TH!M689="1111")),TH!D689,""),"")</f>
        <v/>
      </c>
      <c r="B689" s="36" t="str">
        <f t="shared" si="30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30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30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30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s="587" customFormat="1" ht="15.75" customHeight="1">
      <c r="A693" s="869" t="str">
        <f>IF(B693&lt;&gt;"",IF(AND(B693&gt;=_TM1,B693&lt;=_TM2,OR(TH!L693="1111",TH!M693="1111")),TH!D693,""),"")</f>
        <v/>
      </c>
      <c r="B693" s="36" t="str">
        <f t="shared" si="30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30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30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30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30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ref="B698:B729" si="31">IF(C698&lt;&gt;"",MONTH(C698),"")</f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si="31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31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31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31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31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31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31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31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31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31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31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31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31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31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31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31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31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31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31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ht="15.75" customHeight="1">
      <c r="A718" s="869" t="str">
        <f>IF(B718&lt;&gt;"",IF(AND(B718&gt;=_TM1,B718&lt;=_TM2,OR(TH!L718="1111",TH!M718="1111")),TH!D718,""),"")</f>
        <v/>
      </c>
      <c r="B718" s="36" t="str">
        <f t="shared" si="31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B718" s="587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31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s="587" customFormat="1" ht="15.75" customHeight="1">
      <c r="A720" s="869" t="str">
        <f>IF(B720&lt;&gt;"",IF(AND(B720&gt;=_TM1,B720&lt;=_TM2,OR(TH!L720="1111",TH!M720="1111")),TH!D720,""),"")</f>
        <v/>
      </c>
      <c r="B720" s="36" t="str">
        <f t="shared" si="31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31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31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31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31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ht="15.75" customHeight="1">
      <c r="A725" s="869" t="str">
        <f>IF(B725&lt;&gt;"",IF(AND(B725&gt;=_TM1,B725&lt;=_TM2,OR(TH!L725="1111",TH!M725="1111")),TH!D725,""),"")</f>
        <v/>
      </c>
      <c r="B725" s="36" t="str">
        <f t="shared" si="31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B725" s="587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31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31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s="587" customFormat="1" ht="15.75" customHeight="1">
      <c r="A728" s="869" t="str">
        <f>IF(B728&lt;&gt;"",IF(AND(B728&gt;=_TM1,B728&lt;=_TM2,OR(TH!L728="1111",TH!M728="1111")),TH!D728,""),"")</f>
        <v/>
      </c>
      <c r="B728" s="36" t="str">
        <f t="shared" si="31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31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ref="B730:B736" si="32">IF(C730&lt;&gt;"",MONTH(C730),"")</f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si="32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32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32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32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32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32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ref="B737" si="33">IF(C737&lt;&gt;"",MONTH(C737),"")</f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:B746" si="34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si="34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34"/>
        <v/>
      </c>
      <c r="C740" s="190"/>
      <c r="D740" s="190"/>
      <c r="E740" s="190"/>
      <c r="F740" s="191"/>
      <c r="G740" s="876"/>
      <c r="H740" s="867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34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34"/>
        <v/>
      </c>
      <c r="C742" s="190"/>
      <c r="D742" s="190"/>
      <c r="E742" s="190"/>
      <c r="F742" s="191"/>
      <c r="G742" s="876"/>
      <c r="H742" s="805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34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34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34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34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ref="B747:B759" si="35">IF(C747&lt;&gt;"",MONTH(C747),"")</f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si="35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35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35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35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35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35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35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35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35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35"/>
        <v/>
      </c>
      <c r="C757" s="190"/>
      <c r="D757" s="190"/>
      <c r="E757" s="190"/>
      <c r="F757" s="188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35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ht="15.75" customHeight="1">
      <c r="A759" s="869" t="str">
        <f>IF(B759&lt;&gt;"",IF(AND(B759&gt;=_TM1,B759&lt;=_TM2,OR(TH!L759="1111",TH!M759="1111")),TH!D759,""),"")</f>
        <v/>
      </c>
      <c r="B759" s="36" t="str">
        <f t="shared" si="35"/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B759" s="587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ref="B760:B761" si="36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s="587" customFormat="1" ht="15.75" customHeight="1">
      <c r="A761" s="869" t="str">
        <f>IF(B761&lt;&gt;"",IF(AND(B761&gt;=_TM1,B761&lt;=_TM2,OR(TH!L761="1111",TH!M761="1111")),TH!D761,""),"")</f>
        <v/>
      </c>
      <c r="B761" s="36" t="str">
        <f t="shared" si="36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ref="B762:B793" si="37">IF(C762&lt;&gt;"",MONTH(C762),"")</f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si="37"/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37"/>
        <v/>
      </c>
      <c r="C764" s="190"/>
      <c r="D764" s="183"/>
      <c r="E764" s="190"/>
      <c r="F764" s="188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ht="15.75" customHeight="1">
      <c r="A765" s="869" t="str">
        <f>IF(B765&lt;&gt;"",IF(AND(B765&gt;=_TM1,B765&lt;=_TM2,OR(TH!L765="1111",TH!M765="1111")),TH!D765,""),"")</f>
        <v/>
      </c>
      <c r="B765" s="36" t="str">
        <f t="shared" si="37"/>
        <v/>
      </c>
      <c r="C765" s="190"/>
      <c r="D765" s="190"/>
      <c r="E765" s="190"/>
      <c r="F765" s="191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B765" s="587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37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37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s="587" customFormat="1" ht="15.75" customHeight="1">
      <c r="A768" s="869" t="str">
        <f>IF(B768&lt;&gt;"",IF(AND(B768&gt;=_TM1,B768&lt;=_TM2,OR(TH!L768="1111",TH!M768="1111")),TH!D768,""),"")</f>
        <v/>
      </c>
      <c r="B768" s="36" t="str">
        <f t="shared" si="37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37"/>
        <v/>
      </c>
      <c r="C769" s="190"/>
      <c r="D769" s="183"/>
      <c r="E769" s="190"/>
      <c r="F769" s="40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37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37"/>
        <v/>
      </c>
      <c r="C771" s="190"/>
      <c r="D771" s="183"/>
      <c r="E771" s="190"/>
      <c r="F771" s="188"/>
      <c r="G771" s="876"/>
      <c r="H771" s="192"/>
      <c r="I771" s="256"/>
      <c r="J771" s="256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37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37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37"/>
        <v/>
      </c>
      <c r="C774" s="190"/>
      <c r="D774" s="183"/>
      <c r="E774" s="190"/>
      <c r="F774" s="188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37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37"/>
        <v/>
      </c>
      <c r="C776" s="190"/>
      <c r="D776" s="183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37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37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37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37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37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37"/>
        <v/>
      </c>
      <c r="C782" s="190"/>
      <c r="D782" s="183"/>
      <c r="E782" s="190"/>
      <c r="F782" s="188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37"/>
        <v/>
      </c>
      <c r="C783" s="190"/>
      <c r="D783" s="183"/>
      <c r="E783" s="190"/>
      <c r="F783" s="191"/>
      <c r="G783" s="876"/>
      <c r="H783" s="192"/>
      <c r="I783" s="254"/>
      <c r="J783" s="254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37"/>
        <v/>
      </c>
      <c r="C784" s="190"/>
      <c r="D784" s="183"/>
      <c r="E784" s="190"/>
      <c r="F784" s="188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37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37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37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37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37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37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37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37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37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ref="B794:B825" si="38">IF(C794&lt;&gt;"",MONTH(C794),"")</f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si="38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38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38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38"/>
        <v/>
      </c>
      <c r="C798" s="190"/>
      <c r="D798" s="190"/>
      <c r="E798" s="190"/>
      <c r="F798" s="191"/>
      <c r="G798" s="876"/>
      <c r="H798" s="192"/>
      <c r="I798" s="254"/>
      <c r="J798" s="254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ht="15.75" customHeight="1">
      <c r="A799" s="869" t="str">
        <f>IF(B799&lt;&gt;"",IF(AND(B799&gt;=_TM1,B799&lt;=_TM2,OR(TH!L799="1111",TH!M799="1111")),TH!D799,""),"")</f>
        <v/>
      </c>
      <c r="B799" s="36" t="str">
        <f t="shared" si="38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B799" s="587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38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38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s="587" customFormat="1" ht="15.75" customHeight="1">
      <c r="A802" s="869" t="str">
        <f>IF(B802&lt;&gt;"",IF(AND(B802&gt;=_TM1,B802&lt;=_TM2,OR(TH!L802="1111",TH!M802="1111")),TH!D802,""),"")</f>
        <v/>
      </c>
      <c r="B802" s="36" t="str">
        <f t="shared" si="38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38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38"/>
        <v/>
      </c>
      <c r="C804" s="190"/>
      <c r="D804" s="183"/>
      <c r="E804" s="190"/>
      <c r="F804" s="188"/>
      <c r="G804" s="876"/>
      <c r="H804" s="192"/>
      <c r="I804" s="254"/>
      <c r="J804" s="254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38"/>
        <v/>
      </c>
      <c r="C805" s="190"/>
      <c r="D805" s="190"/>
      <c r="E805" s="190"/>
      <c r="F805" s="191"/>
      <c r="G805" s="876"/>
      <c r="H805" s="192"/>
      <c r="I805" s="253"/>
      <c r="J805" s="253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  <c r="AC805" s="205"/>
      <c r="AD805" s="205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38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38"/>
        <v/>
      </c>
      <c r="C807" s="190"/>
      <c r="D807" s="183"/>
      <c r="E807" s="190"/>
      <c r="F807" s="188"/>
      <c r="G807" s="876"/>
      <c r="H807" s="192"/>
      <c r="I807" s="254"/>
      <c r="J807" s="254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38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38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38"/>
        <v/>
      </c>
      <c r="C810" s="190"/>
      <c r="D810" s="183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38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38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38"/>
        <v/>
      </c>
      <c r="C813" s="190"/>
      <c r="D813" s="183"/>
      <c r="E813" s="190"/>
      <c r="F813" s="40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38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38"/>
        <v/>
      </c>
      <c r="C815" s="190"/>
      <c r="D815" s="183"/>
      <c r="E815" s="190"/>
      <c r="F815" s="40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38"/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38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38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38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38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38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38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38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38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38"/>
        <v/>
      </c>
      <c r="C825" s="190"/>
      <c r="D825" s="183"/>
      <c r="E825" s="190"/>
      <c r="F825" s="188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ref="B826:B857" si="39">IF(C826&lt;&gt;"",MONTH(C826),"")</f>
        <v/>
      </c>
      <c r="C826" s="190"/>
      <c r="D826" s="183"/>
      <c r="E826" s="190"/>
      <c r="F826" s="40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  <c r="AC826" s="205"/>
      <c r="AD826" s="205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si="39"/>
        <v/>
      </c>
      <c r="C827" s="190"/>
      <c r="D827" s="183"/>
      <c r="E827" s="190"/>
      <c r="F827" s="188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39"/>
        <v/>
      </c>
      <c r="C828" s="190"/>
      <c r="D828" s="183"/>
      <c r="E828" s="190"/>
      <c r="F828" s="40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39"/>
        <v/>
      </c>
      <c r="C829" s="190"/>
      <c r="D829" s="190"/>
      <c r="E829" s="190"/>
      <c r="F829" s="191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39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39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ht="15.75" customHeight="1">
      <c r="A832" s="869" t="str">
        <f>IF(B832&lt;&gt;"",IF(AND(B832&gt;=_TM1,B832&lt;=_TM2,OR(TH!L832="1111",TH!M832="1111")),TH!D832,""),"")</f>
        <v/>
      </c>
      <c r="B832" s="36" t="str">
        <f t="shared" si="39"/>
        <v/>
      </c>
      <c r="C832" s="190"/>
      <c r="D832" s="183"/>
      <c r="E832" s="190"/>
      <c r="F832" s="188"/>
      <c r="G832" s="876"/>
      <c r="H832" s="192"/>
      <c r="I832" s="254"/>
      <c r="J832" s="254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B832" s="587"/>
      <c r="AC832" s="587"/>
      <c r="AD832" s="587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39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39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39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39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39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39"/>
        <v/>
      </c>
      <c r="C838" s="190"/>
      <c r="D838" s="183"/>
      <c r="E838" s="190"/>
      <c r="F838" s="188"/>
      <c r="G838" s="876"/>
      <c r="H838" s="192"/>
      <c r="I838" s="254"/>
      <c r="J838" s="254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  <c r="AC838" s="587"/>
      <c r="AD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39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39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39"/>
        <v/>
      </c>
      <c r="C841" s="190"/>
      <c r="D841" s="183"/>
      <c r="E841" s="190"/>
      <c r="F841" s="188"/>
      <c r="G841" s="876"/>
      <c r="H841" s="192"/>
      <c r="I841" s="256"/>
      <c r="J841" s="256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39"/>
        <v/>
      </c>
      <c r="C842" s="190"/>
      <c r="D842" s="183"/>
      <c r="E842" s="190"/>
      <c r="F842" s="40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39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39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39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39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39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39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39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39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39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39"/>
        <v/>
      </c>
      <c r="C852" s="190"/>
      <c r="D852" s="183"/>
      <c r="E852" s="190"/>
      <c r="F852" s="292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39"/>
        <v/>
      </c>
      <c r="C853" s="190"/>
      <c r="D853" s="183"/>
      <c r="E853" s="190"/>
      <c r="F853" s="188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  <c r="AC853" s="587"/>
      <c r="AD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39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39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39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39"/>
        <v/>
      </c>
      <c r="C857" s="190"/>
      <c r="D857" s="183"/>
      <c r="E857" s="190"/>
      <c r="F857" s="188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ref="B858:B870" si="40">IF(C858&lt;&gt;"",MONTH(C858),"")</f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si="40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40"/>
        <v/>
      </c>
      <c r="C860" s="190"/>
      <c r="D860" s="190"/>
      <c r="E860" s="190"/>
      <c r="F860" s="807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40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40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40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40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40"/>
        <v/>
      </c>
      <c r="C865" s="190"/>
      <c r="D865" s="190"/>
      <c r="E865" s="190"/>
      <c r="F865" s="807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40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40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40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40"/>
        <v/>
      </c>
      <c r="C869" s="190"/>
      <c r="D869" s="183"/>
      <c r="E869" s="190"/>
      <c r="F869" s="292"/>
      <c r="G869" s="876"/>
      <c r="H869" s="192"/>
      <c r="I869" s="808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40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ref="B871:B897" si="41">IF(C871&lt;&gt;"",MONTH(C871),"")</f>
        <v/>
      </c>
      <c r="C871" s="190"/>
      <c r="D871" s="183"/>
      <c r="E871" s="190"/>
      <c r="F871" s="188"/>
      <c r="G871" s="876"/>
      <c r="H871" s="192"/>
      <c r="I871" s="253"/>
      <c r="J871" s="253"/>
      <c r="K871" s="38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  <c r="AC871" s="587"/>
      <c r="AD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si="41"/>
        <v/>
      </c>
      <c r="C872" s="190"/>
      <c r="D872" s="183"/>
      <c r="E872" s="190"/>
      <c r="F872" s="188"/>
      <c r="G872" s="876"/>
      <c r="H872" s="7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41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41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41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41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C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41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41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C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41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41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41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41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41"/>
        <v/>
      </c>
      <c r="C883" s="190"/>
      <c r="D883" s="183"/>
      <c r="E883" s="190"/>
      <c r="F883" s="188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41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41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41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41"/>
        <v/>
      </c>
      <c r="C887" s="190"/>
      <c r="D887" s="183"/>
      <c r="E887" s="190"/>
      <c r="F887" s="188"/>
      <c r="G887" s="876"/>
      <c r="H887" s="7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41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41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41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41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41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41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D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41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41"/>
        <v/>
      </c>
      <c r="C895" s="190"/>
      <c r="D895" s="183"/>
      <c r="E895" s="190"/>
      <c r="F895" s="188"/>
      <c r="G895" s="876"/>
      <c r="H895" s="7"/>
      <c r="I895" s="254"/>
      <c r="J895" s="254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41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41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ref="B898:B935" si="42">IF(C898&lt;&gt;"",MONTH(C898),"")</f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si="42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42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42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42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42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42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42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42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C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42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42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C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42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42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42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  <c r="AD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42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42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42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  <c r="AC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42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42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42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42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42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42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42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42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42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42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42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42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42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C927" s="587"/>
      <c r="AD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42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42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42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42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42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42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42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42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  <c r="AC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ref="B936:B982" si="43">IF(C936&lt;&gt;"",MONTH(C936),"")</f>
        <v/>
      </c>
      <c r="C936" s="190"/>
      <c r="D936" s="183"/>
      <c r="E936" s="190"/>
      <c r="F936" s="191"/>
      <c r="G936" s="876"/>
      <c r="H936" s="86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si="43"/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  <c r="AC937" s="587"/>
      <c r="AD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43"/>
        <v/>
      </c>
      <c r="C938" s="190"/>
      <c r="D938" s="183"/>
      <c r="E938" s="190"/>
      <c r="F938" s="191"/>
      <c r="G938" s="876"/>
      <c r="H938" s="192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43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C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43"/>
        <v/>
      </c>
      <c r="C940" s="190"/>
      <c r="D940" s="183"/>
      <c r="E940" s="190"/>
      <c r="F940" s="188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43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C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43"/>
        <v/>
      </c>
      <c r="C942" s="190"/>
      <c r="D942" s="190"/>
      <c r="E942" s="190"/>
      <c r="F942" s="191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43"/>
        <v/>
      </c>
      <c r="C943" s="190"/>
      <c r="D943" s="190"/>
      <c r="E943" s="190"/>
      <c r="F943" s="191"/>
      <c r="G943" s="876"/>
      <c r="H943" s="86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43"/>
        <v/>
      </c>
      <c r="C944" s="190"/>
      <c r="D944" s="183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43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43"/>
        <v/>
      </c>
      <c r="C946" s="190"/>
      <c r="D946" s="183"/>
      <c r="E946" s="190"/>
      <c r="F946" s="191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43"/>
        <v/>
      </c>
      <c r="C947" s="190"/>
      <c r="D947" s="183"/>
      <c r="E947" s="190"/>
      <c r="F947" s="188"/>
      <c r="G947" s="876"/>
      <c r="H947" s="192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43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43"/>
        <v/>
      </c>
      <c r="C949" s="190"/>
      <c r="D949" s="183"/>
      <c r="E949" s="190"/>
      <c r="F949" s="191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43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43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43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43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43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43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43"/>
        <v/>
      </c>
      <c r="C956" s="190"/>
      <c r="D956" s="183"/>
      <c r="E956" s="190"/>
      <c r="F956" s="191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C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43"/>
        <v/>
      </c>
      <c r="C957" s="190"/>
      <c r="D957" s="183"/>
      <c r="E957" s="190"/>
      <c r="F957" s="188"/>
      <c r="G957" s="876"/>
      <c r="H957" s="192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43"/>
        <v/>
      </c>
      <c r="C958" s="190"/>
      <c r="D958" s="183"/>
      <c r="E958" s="190"/>
      <c r="F958" s="191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43"/>
        <v/>
      </c>
      <c r="C959" s="190"/>
      <c r="D959" s="183"/>
      <c r="E959" s="190"/>
      <c r="F959" s="188"/>
      <c r="G959" s="876"/>
      <c r="H959" s="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43"/>
        <v/>
      </c>
      <c r="C960" s="190"/>
      <c r="D960" s="183"/>
      <c r="E960" s="190"/>
      <c r="F960" s="191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43"/>
        <v/>
      </c>
      <c r="C961" s="190"/>
      <c r="D961" s="183"/>
      <c r="E961" s="190"/>
      <c r="F961" s="188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43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43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43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43"/>
        <v/>
      </c>
      <c r="C965" s="190"/>
      <c r="D965" s="183"/>
      <c r="E965" s="190"/>
      <c r="F965" s="191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43"/>
        <v/>
      </c>
      <c r="C966" s="190"/>
      <c r="D966" s="183"/>
      <c r="E966" s="190"/>
      <c r="F966" s="188"/>
      <c r="G966" s="876"/>
      <c r="H966" s="192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43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43"/>
        <v/>
      </c>
      <c r="C968" s="190"/>
      <c r="D968" s="183"/>
      <c r="E968" s="190"/>
      <c r="F968" s="188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43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43"/>
        <v/>
      </c>
      <c r="C970" s="190"/>
      <c r="D970" s="183"/>
      <c r="E970" s="190"/>
      <c r="F970" s="191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43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43"/>
        <v/>
      </c>
      <c r="C972" s="190"/>
      <c r="D972" s="183"/>
      <c r="E972" s="190"/>
      <c r="F972" s="188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43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  <c r="AC973" s="587"/>
      <c r="AD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43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43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43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43"/>
        <v/>
      </c>
      <c r="C977" s="190"/>
      <c r="D977" s="183"/>
      <c r="E977" s="190"/>
      <c r="F977" s="191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43"/>
        <v/>
      </c>
      <c r="C978" s="190"/>
      <c r="D978" s="183"/>
      <c r="E978" s="190"/>
      <c r="F978" s="188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43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43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43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43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ref="B983:B1014" si="44">IF(C983&lt;&gt;"",MONTH(C983),"")</f>
        <v/>
      </c>
      <c r="C983" s="190"/>
      <c r="D983" s="183"/>
      <c r="E983" s="190"/>
      <c r="F983" s="188"/>
      <c r="G983" s="876"/>
      <c r="H983" s="192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D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si="44"/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44"/>
        <v/>
      </c>
      <c r="C985" s="190"/>
      <c r="D985" s="183"/>
      <c r="E985" s="190"/>
      <c r="F985" s="191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44"/>
        <v/>
      </c>
      <c r="C986" s="190"/>
      <c r="D986" s="183"/>
      <c r="E986" s="190"/>
      <c r="F986" s="188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44"/>
        <v/>
      </c>
      <c r="C987" s="190"/>
      <c r="D987" s="183"/>
      <c r="E987" s="190"/>
      <c r="F987" s="191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44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44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  <c r="AC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44"/>
        <v/>
      </c>
      <c r="C990" s="190"/>
      <c r="D990" s="183"/>
      <c r="E990" s="190"/>
      <c r="F990" s="191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44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44"/>
        <v/>
      </c>
      <c r="C992" s="190"/>
      <c r="D992" s="183"/>
      <c r="E992" s="190"/>
      <c r="F992" s="188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44"/>
        <v/>
      </c>
      <c r="C993" s="190"/>
      <c r="D993" s="183"/>
      <c r="E993" s="190"/>
      <c r="F993" s="191"/>
      <c r="G993" s="876"/>
      <c r="H993" s="192"/>
      <c r="I993" s="255"/>
      <c r="J993" s="255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44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44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44"/>
        <v/>
      </c>
      <c r="C996" s="190"/>
      <c r="D996" s="183"/>
      <c r="E996" s="190"/>
      <c r="F996" s="191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44"/>
        <v/>
      </c>
      <c r="C997" s="190"/>
      <c r="D997" s="183"/>
      <c r="E997" s="190"/>
      <c r="F997" s="191"/>
      <c r="G997" s="876"/>
      <c r="H997" s="192"/>
      <c r="I997" s="820"/>
      <c r="J997" s="255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44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44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44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44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44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44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44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44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44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44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44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44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44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44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44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  <c r="AC1012" s="658"/>
      <c r="AD1012" s="658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44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44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  <c r="AC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ref="B1015:B1046" si="45">IF(C1015&lt;&gt;"",MONTH(C1015),"")</f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si="45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45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  <c r="AC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45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45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45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45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45"/>
        <v/>
      </c>
      <c r="C1022" s="190"/>
      <c r="D1022" s="183"/>
      <c r="E1022" s="190"/>
      <c r="F1022" s="191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45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45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45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45"/>
        <v/>
      </c>
      <c r="C1026" s="190"/>
      <c r="D1026" s="183"/>
      <c r="E1026" s="190"/>
      <c r="F1026" s="40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45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  <c r="AC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45"/>
        <v/>
      </c>
      <c r="C1028" s="190"/>
      <c r="D1028" s="183"/>
      <c r="E1028" s="190"/>
      <c r="F1028" s="191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45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45"/>
        <v/>
      </c>
      <c r="C1030" s="190"/>
      <c r="D1030" s="183"/>
      <c r="E1030" s="190"/>
      <c r="F1030" s="292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45"/>
        <v/>
      </c>
      <c r="C1031" s="190"/>
      <c r="D1031" s="183"/>
      <c r="E1031" s="190"/>
      <c r="F1031" s="191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45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  <c r="AC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45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45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45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45"/>
        <v/>
      </c>
      <c r="C1036" s="190"/>
      <c r="D1036" s="183"/>
      <c r="E1036" s="190"/>
      <c r="F1036" s="188"/>
      <c r="G1036" s="876"/>
      <c r="H1036" s="192"/>
      <c r="I1036" s="830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45"/>
        <v/>
      </c>
      <c r="C1037" s="190"/>
      <c r="D1037" s="183"/>
      <c r="E1037" s="190"/>
      <c r="F1037" s="292"/>
      <c r="G1037" s="876"/>
      <c r="H1037" s="192"/>
      <c r="I1037" s="254"/>
      <c r="J1037" s="254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45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  <c r="AC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45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45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45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  <c r="AC1041" s="587"/>
      <c r="AD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45"/>
        <v/>
      </c>
      <c r="C1042" s="190"/>
      <c r="D1042" s="183"/>
      <c r="E1042" s="190"/>
      <c r="F1042" s="191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45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45"/>
        <v/>
      </c>
      <c r="C1044" s="190"/>
      <c r="D1044" s="183"/>
      <c r="E1044" s="190"/>
      <c r="F1044" s="188"/>
      <c r="G1044" s="876"/>
      <c r="H1044" s="192"/>
      <c r="I1044" s="256"/>
      <c r="J1044" s="256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  <c r="AD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45"/>
        <v/>
      </c>
      <c r="C1045" s="190"/>
      <c r="D1045" s="183"/>
      <c r="E1045" s="190"/>
      <c r="F1045" s="191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45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  <c r="AC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ref="B1047:B1051" si="46">IF(C1047&lt;&gt;"",MONTH(C1047),"")</f>
        <v/>
      </c>
      <c r="C1047" s="190"/>
      <c r="D1047" s="183"/>
      <c r="E1047" s="190"/>
      <c r="F1047" s="292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si="46"/>
        <v/>
      </c>
      <c r="C1048" s="190"/>
      <c r="D1048" s="183"/>
      <c r="E1048" s="190"/>
      <c r="F1048" s="191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46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D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46"/>
        <v/>
      </c>
      <c r="C1050" s="190"/>
      <c r="D1050" s="183"/>
      <c r="E1050" s="190"/>
      <c r="F1050" s="40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46"/>
        <v/>
      </c>
      <c r="C1051" s="190"/>
      <c r="D1051" s="183"/>
      <c r="E1051" s="190"/>
      <c r="F1051" s="292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ref="B1052" si="47">IF(C1052&lt;&gt;"",MONTH(C1052),"")</f>
        <v/>
      </c>
      <c r="C1052" s="190"/>
      <c r="D1052" s="183"/>
      <c r="E1052" s="190"/>
      <c r="F1052" s="191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:B1099" si="48">IF(C1053&lt;&gt;"",MONTH(C1053),"")</f>
        <v/>
      </c>
      <c r="C1053" s="190"/>
      <c r="D1053" s="190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si="48"/>
        <v/>
      </c>
      <c r="C1054" s="190"/>
      <c r="D1054" s="190"/>
      <c r="E1054" s="190"/>
      <c r="F1054" s="188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48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48"/>
        <v/>
      </c>
      <c r="C1056" s="190"/>
      <c r="D1056" s="190"/>
      <c r="E1056" s="190"/>
      <c r="F1056" s="191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48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48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48"/>
        <v/>
      </c>
      <c r="C1059" s="190"/>
      <c r="D1059" s="190"/>
      <c r="E1059" s="190"/>
      <c r="F1059" s="191"/>
      <c r="G1059" s="876"/>
      <c r="H1059" s="805"/>
      <c r="I1059" s="255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48"/>
        <v/>
      </c>
      <c r="C1060" s="190"/>
      <c r="D1060" s="190"/>
      <c r="E1060" s="190"/>
      <c r="F1060" s="191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48"/>
        <v/>
      </c>
      <c r="C1061" s="190"/>
      <c r="D1061" s="190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48"/>
        <v/>
      </c>
      <c r="C1062" s="190"/>
      <c r="D1062" s="190"/>
      <c r="E1062" s="190"/>
      <c r="F1062" s="188"/>
      <c r="G1062" s="876"/>
      <c r="H1062" s="192"/>
      <c r="I1062" s="254"/>
      <c r="J1062" s="254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48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48"/>
        <v/>
      </c>
      <c r="C1064" s="190"/>
      <c r="D1064" s="190"/>
      <c r="E1064" s="190"/>
      <c r="F1064" s="188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48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48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48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48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48"/>
        <v/>
      </c>
      <c r="C1069" s="190"/>
      <c r="D1069" s="190"/>
      <c r="E1069" s="190"/>
      <c r="F1069" s="191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48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48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48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48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48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48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48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48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48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48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48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48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48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48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48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48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48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48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48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48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48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48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48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48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48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48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48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48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48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48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ref="B1100:B1163" si="49">IF(C1100&lt;&gt;"",MONTH(C1100),"")</f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si="49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49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49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49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49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49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49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49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49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49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49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49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49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49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49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49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49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49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49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49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49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49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49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49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49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49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49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49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49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49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49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49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49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49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49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49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49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49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49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49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49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49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49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49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49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49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49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49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49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49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49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49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49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49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49"/>
        <v/>
      </c>
      <c r="C1155" s="190"/>
      <c r="D1155" s="190"/>
      <c r="E1155" s="190"/>
      <c r="F1155" s="191"/>
      <c r="G1155" s="876"/>
      <c r="H1155" s="805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49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49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49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49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49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49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49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49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ref="B1164:B1227" si="50">IF(C1164&lt;&gt;"",MONTH(C1164),"")</f>
        <v/>
      </c>
      <c r="C1164" s="190"/>
      <c r="D1164" s="190"/>
      <c r="E1164" s="190"/>
      <c r="F1164" s="188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si="50"/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50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50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50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50"/>
        <v/>
      </c>
      <c r="C1169" s="190"/>
      <c r="D1169" s="190"/>
      <c r="E1169" s="190"/>
      <c r="F1169" s="188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50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50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50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50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50"/>
        <v/>
      </c>
      <c r="C1174" s="190"/>
      <c r="D1174" s="190"/>
      <c r="E1174" s="190"/>
      <c r="F1174" s="40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50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50"/>
        <v/>
      </c>
      <c r="C1176" s="190"/>
      <c r="D1176" s="190"/>
      <c r="E1176" s="190"/>
      <c r="F1176" s="188"/>
      <c r="G1176" s="876"/>
      <c r="H1176" s="192"/>
      <c r="I1176" s="256"/>
      <c r="J1176" s="256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50"/>
        <v/>
      </c>
      <c r="C1177" s="190"/>
      <c r="D1177" s="190"/>
      <c r="E1177" s="190"/>
      <c r="F1177" s="191"/>
      <c r="G1177" s="876"/>
      <c r="H1177" s="192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50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50"/>
        <v/>
      </c>
      <c r="C1179" s="190"/>
      <c r="D1179" s="190"/>
      <c r="E1179" s="190"/>
      <c r="F1179" s="188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50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50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50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50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50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50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50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50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50"/>
        <v/>
      </c>
      <c r="C1188" s="190"/>
      <c r="D1188" s="190"/>
      <c r="E1188" s="190"/>
      <c r="F1188" s="191"/>
      <c r="G1188" s="876"/>
      <c r="H1188" s="192"/>
      <c r="I1188" s="254"/>
      <c r="J1188" s="254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50"/>
        <v/>
      </c>
      <c r="C1189" s="190"/>
      <c r="D1189" s="190"/>
      <c r="E1189" s="190"/>
      <c r="F1189" s="188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50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199" t="str">
        <f>IF(B1191&lt;&gt;"",IF(AND(B1191&gt;=_TM1,B1191&lt;=_TM2,OR(TH!L1191="1111",TH!M1191="1111")),TH!D1191,""),"")</f>
        <v/>
      </c>
      <c r="B1191" s="36" t="str">
        <f t="shared" si="50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50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50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50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50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50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50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50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50"/>
        <v/>
      </c>
      <c r="C1199" s="190"/>
      <c r="D1199" s="190"/>
      <c r="E1199" s="190"/>
      <c r="F1199" s="188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50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50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50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50"/>
        <v/>
      </c>
      <c r="C1203" s="190"/>
      <c r="D1203" s="190"/>
      <c r="E1203" s="190"/>
      <c r="F1203" s="191"/>
      <c r="G1203" s="876"/>
      <c r="H1203" s="192"/>
      <c r="I1203" s="254"/>
      <c r="J1203" s="254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50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50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50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50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50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50"/>
        <v/>
      </c>
      <c r="C1209" s="190"/>
      <c r="D1209" s="190"/>
      <c r="E1209" s="190"/>
      <c r="F1209" s="188"/>
      <c r="G1209" s="876"/>
      <c r="H1209" s="192"/>
      <c r="I1209" s="254"/>
      <c r="J1209" s="254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50"/>
        <v/>
      </c>
      <c r="C1210" s="190"/>
      <c r="D1210" s="190"/>
      <c r="E1210" s="190"/>
      <c r="F1210" s="191"/>
      <c r="G1210" s="876"/>
      <c r="H1210" s="192"/>
      <c r="I1210" s="253"/>
      <c r="J1210" s="253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50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50"/>
        <v/>
      </c>
      <c r="C1212" s="190"/>
      <c r="D1212" s="190"/>
      <c r="E1212" s="190"/>
      <c r="F1212" s="188"/>
      <c r="G1212" s="876"/>
      <c r="H1212" s="192"/>
      <c r="I1212" s="254"/>
      <c r="J1212" s="254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50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50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50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50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50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50"/>
        <v/>
      </c>
      <c r="C1218" s="190"/>
      <c r="D1218" s="190"/>
      <c r="E1218" s="190"/>
      <c r="F1218" s="40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50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50"/>
        <v/>
      </c>
      <c r="C1220" s="190"/>
      <c r="D1220" s="190"/>
      <c r="E1220" s="190"/>
      <c r="F1220" s="40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50"/>
        <v/>
      </c>
      <c r="C1221" s="190"/>
      <c r="D1221" s="190"/>
      <c r="E1221" s="190"/>
      <c r="F1221" s="191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50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50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50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50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50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50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51">IF(C1228&lt;&gt;"",MONTH(C1228),"")</f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51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51"/>
        <v/>
      </c>
      <c r="C1230" s="190"/>
      <c r="D1230" s="190"/>
      <c r="E1230" s="190"/>
      <c r="F1230" s="188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51"/>
        <v/>
      </c>
      <c r="C1231" s="190"/>
      <c r="D1231" s="190"/>
      <c r="E1231" s="190"/>
      <c r="F1231" s="40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51"/>
        <v/>
      </c>
      <c r="C1232" s="190"/>
      <c r="D1232" s="190"/>
      <c r="E1232" s="190"/>
      <c r="F1232" s="188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51"/>
        <v/>
      </c>
      <c r="C1233" s="183"/>
      <c r="D1233" s="183"/>
      <c r="E1233" s="190"/>
      <c r="F1233" s="40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  <c r="AC1233" s="587"/>
      <c r="AD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51"/>
        <v/>
      </c>
      <c r="C1234" s="190"/>
      <c r="D1234" s="183"/>
      <c r="E1234" s="190"/>
      <c r="F1234" s="191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51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51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C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51"/>
        <v/>
      </c>
      <c r="C1237" s="190"/>
      <c r="D1237" s="183"/>
      <c r="E1237" s="190"/>
      <c r="F1237" s="188"/>
      <c r="G1237" s="876"/>
      <c r="H1237" s="192"/>
      <c r="I1237" s="254"/>
      <c r="J1237" s="254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51"/>
        <v/>
      </c>
      <c r="C1238" s="183"/>
      <c r="D1238" s="183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51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51"/>
        <v/>
      </c>
      <c r="C1240" s="190"/>
      <c r="D1240" s="190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51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51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51"/>
        <v/>
      </c>
      <c r="C1243" s="190"/>
      <c r="D1243" s="190"/>
      <c r="E1243" s="190"/>
      <c r="F1243" s="188"/>
      <c r="G1243" s="876"/>
      <c r="H1243" s="192"/>
      <c r="I1243" s="254"/>
      <c r="J1243" s="254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51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51"/>
        <v/>
      </c>
      <c r="C1245" s="183"/>
      <c r="D1245" s="183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51"/>
        <v/>
      </c>
      <c r="C1246" s="183"/>
      <c r="D1246" s="183"/>
      <c r="E1246" s="190"/>
      <c r="F1246" s="188"/>
      <c r="G1246" s="876"/>
      <c r="H1246" s="192"/>
      <c r="I1246" s="256"/>
      <c r="J1246" s="256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51"/>
        <v/>
      </c>
      <c r="C1247" s="37"/>
      <c r="D1247" s="37"/>
      <c r="E1247" s="190"/>
      <c r="F1247" s="40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51"/>
        <v/>
      </c>
      <c r="C1248" s="37"/>
      <c r="D1248" s="37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51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51"/>
        <v/>
      </c>
      <c r="C1250" s="190"/>
      <c r="D1250" s="183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51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51"/>
        <v/>
      </c>
      <c r="C1252" s="37"/>
      <c r="D1252" s="37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51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51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51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51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51"/>
        <v/>
      </c>
      <c r="C1257" s="37"/>
      <c r="D1257" s="37"/>
      <c r="E1257" s="190"/>
      <c r="F1257" s="292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51"/>
        <v/>
      </c>
      <c r="C1258" s="37"/>
      <c r="D1258" s="37"/>
      <c r="E1258" s="190"/>
      <c r="F1258" s="188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51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51"/>
        <v/>
      </c>
      <c r="C1260" s="37"/>
      <c r="D1260" s="37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51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51"/>
        <v/>
      </c>
      <c r="C1262" s="37"/>
      <c r="D1262" s="37"/>
      <c r="E1262" s="190"/>
      <c r="F1262" s="188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51"/>
        <v/>
      </c>
      <c r="C1263" s="37"/>
      <c r="D1263" s="37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51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51"/>
        <v/>
      </c>
      <c r="C1265" s="37"/>
      <c r="D1265" s="37"/>
      <c r="E1265" s="190"/>
      <c r="F1265" s="807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51"/>
        <v/>
      </c>
      <c r="C1266" s="37"/>
      <c r="D1266" s="37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51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51"/>
        <v/>
      </c>
      <c r="C1268" s="183"/>
      <c r="D1268" s="183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51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51"/>
        <v/>
      </c>
      <c r="C1270" s="183"/>
      <c r="D1270" s="183"/>
      <c r="E1270" s="190"/>
      <c r="F1270" s="807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51"/>
        <v/>
      </c>
      <c r="C1271" s="183"/>
      <c r="D1271" s="183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51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51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51"/>
        <v/>
      </c>
      <c r="C1274" s="183"/>
      <c r="D1274" s="183"/>
      <c r="E1274" s="190"/>
      <c r="F1274" s="292"/>
      <c r="G1274" s="876"/>
      <c r="H1274" s="192"/>
      <c r="I1274" s="808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51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51"/>
        <v/>
      </c>
      <c r="C1276" s="37"/>
      <c r="D1276" s="37"/>
      <c r="E1276" s="190"/>
      <c r="F1276" s="188"/>
      <c r="G1276" s="876"/>
      <c r="H1276" s="7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51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51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51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51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51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51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51"/>
        <v/>
      </c>
      <c r="C1283" s="190"/>
      <c r="D1283" s="183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51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51"/>
        <v/>
      </c>
      <c r="C1285" s="183"/>
      <c r="D1285" s="183"/>
      <c r="E1285" s="190"/>
      <c r="F1285" s="188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51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51"/>
        <v/>
      </c>
      <c r="C1287" s="190"/>
      <c r="D1287" s="190"/>
      <c r="E1287" s="190"/>
      <c r="F1287" s="188"/>
      <c r="G1287" s="876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51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51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51"/>
        <v/>
      </c>
      <c r="C1290" s="190"/>
      <c r="D1290" s="190"/>
      <c r="E1290" s="190"/>
      <c r="F1290" s="40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51"/>
        <v/>
      </c>
      <c r="C1291" s="190"/>
      <c r="D1291" s="190"/>
      <c r="E1291" s="190"/>
      <c r="F1291" s="188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52">IF(C1292&lt;&gt;"",MONTH(C1292),"")</f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52"/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52"/>
        <v/>
      </c>
      <c r="C1294" s="190"/>
      <c r="D1294" s="190"/>
      <c r="E1294" s="190"/>
      <c r="F1294" s="188"/>
      <c r="G1294" s="876"/>
      <c r="H1294" s="7"/>
      <c r="I1294" s="254"/>
      <c r="J1294" s="254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52"/>
        <v/>
      </c>
      <c r="C1295" s="190"/>
      <c r="D1295" s="190"/>
      <c r="E1295" s="190"/>
      <c r="F1295" s="188"/>
      <c r="G1295" s="876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52"/>
        <v/>
      </c>
      <c r="C1296" s="37"/>
      <c r="D1296" s="37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52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52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52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52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52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52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52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52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52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52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52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52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52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52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52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52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52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52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52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52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52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52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52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52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52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52"/>
        <v/>
      </c>
      <c r="C1322" s="183"/>
      <c r="D1322" s="183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52"/>
        <v/>
      </c>
      <c r="C1323" s="190"/>
      <c r="D1323" s="190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52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52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52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52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52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52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52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52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52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52"/>
        <v/>
      </c>
      <c r="C1333" s="37"/>
      <c r="D1333" s="37"/>
      <c r="E1333" s="190"/>
      <c r="F1333" s="191"/>
      <c r="G1333" s="876"/>
      <c r="H1333" s="192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52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52"/>
        <v/>
      </c>
      <c r="C1335" s="37"/>
      <c r="D1335" s="37"/>
      <c r="E1335" s="190"/>
      <c r="F1335" s="188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52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52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52"/>
        <v/>
      </c>
      <c r="C1338" s="37"/>
      <c r="D1338" s="37"/>
      <c r="E1338" s="190"/>
      <c r="F1338" s="188"/>
      <c r="G1338" s="876"/>
      <c r="H1338" s="192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52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52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52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52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52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52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52"/>
        <v/>
      </c>
      <c r="C1345" s="37"/>
      <c r="D1345" s="37"/>
      <c r="E1345" s="190"/>
      <c r="F1345" s="188"/>
      <c r="G1345" s="876"/>
      <c r="H1345" s="192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52"/>
        <v/>
      </c>
      <c r="C1346" s="37"/>
      <c r="D1346" s="37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52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52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52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52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52"/>
        <v/>
      </c>
      <c r="C1351" s="37"/>
      <c r="D1351" s="37"/>
      <c r="E1351" s="190"/>
      <c r="F1351" s="188"/>
      <c r="G1351" s="876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52"/>
        <v/>
      </c>
      <c r="C1352" s="37"/>
      <c r="D1352" s="37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52"/>
        <v/>
      </c>
      <c r="C1353" s="37"/>
      <c r="D1353" s="37"/>
      <c r="E1353" s="190"/>
      <c r="F1353" s="188"/>
      <c r="G1353" s="876"/>
      <c r="H1353" s="192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52"/>
        <v/>
      </c>
      <c r="C1354" s="190"/>
      <c r="D1354" s="183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52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53">IF(C1356&lt;&gt;"",MONTH(C1356),"")</f>
        <v/>
      </c>
      <c r="C1356" s="37"/>
      <c r="D1356" s="37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53"/>
        <v/>
      </c>
      <c r="C1357" s="37"/>
      <c r="D1357" s="37"/>
      <c r="E1357" s="190"/>
      <c r="F1357" s="292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53"/>
        <v/>
      </c>
      <c r="C1358" s="37"/>
      <c r="D1358" s="37"/>
      <c r="E1358" s="190"/>
      <c r="F1358" s="188"/>
      <c r="G1358" s="876"/>
      <c r="H1358" s="7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53"/>
        <v/>
      </c>
      <c r="C1359" s="37"/>
      <c r="D1359" s="37"/>
      <c r="E1359" s="190"/>
      <c r="F1359" s="292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53"/>
        <v/>
      </c>
      <c r="C1360" s="37"/>
      <c r="D1360" s="37"/>
      <c r="E1360" s="190"/>
      <c r="F1360" s="191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53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53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53"/>
        <v/>
      </c>
      <c r="C1363" s="37"/>
      <c r="D1363" s="37"/>
      <c r="E1363" s="190"/>
      <c r="F1363" s="191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53"/>
        <v/>
      </c>
      <c r="C1364" s="190"/>
      <c r="D1364" s="190"/>
      <c r="E1364" s="190"/>
      <c r="F1364" s="188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53"/>
        <v/>
      </c>
      <c r="C1365" s="190"/>
      <c r="D1365" s="190"/>
      <c r="E1365" s="190"/>
      <c r="F1365" s="191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53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53"/>
        <v/>
      </c>
      <c r="C1367" s="190"/>
      <c r="D1367" s="190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53"/>
        <v/>
      </c>
      <c r="C1368" s="190"/>
      <c r="D1368" s="190"/>
      <c r="E1368" s="190"/>
      <c r="F1368" s="191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53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53"/>
        <v/>
      </c>
      <c r="C1370" s="190"/>
      <c r="D1370" s="190"/>
      <c r="E1370" s="190"/>
      <c r="F1370" s="188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53"/>
        <v/>
      </c>
      <c r="C1371" s="190"/>
      <c r="D1371" s="190"/>
      <c r="E1371" s="190"/>
      <c r="F1371" s="191"/>
      <c r="G1371" s="876"/>
      <c r="H1371" s="192"/>
      <c r="I1371" s="255"/>
      <c r="J1371" s="255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53"/>
        <v/>
      </c>
      <c r="C1372" s="190"/>
      <c r="D1372" s="190"/>
      <c r="E1372" s="190"/>
      <c r="F1372" s="188"/>
      <c r="G1372" s="876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53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53"/>
        <v/>
      </c>
      <c r="C1374" s="37"/>
      <c r="D1374" s="37"/>
      <c r="E1374" s="190"/>
      <c r="F1374" s="191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53"/>
        <v/>
      </c>
      <c r="C1375" s="37"/>
      <c r="D1375" s="37"/>
      <c r="E1375" s="190"/>
      <c r="F1375" s="191"/>
      <c r="G1375" s="876"/>
      <c r="H1375" s="192"/>
      <c r="I1375" s="820"/>
      <c r="J1375" s="255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53"/>
        <v/>
      </c>
      <c r="C1376" s="37"/>
      <c r="D1376" s="37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53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53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53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53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53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53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53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53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53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53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53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53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53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53"/>
        <v/>
      </c>
      <c r="C1390" s="37"/>
      <c r="D1390" s="37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53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53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53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53"/>
        <v/>
      </c>
      <c r="C1394" s="37"/>
      <c r="D1394" s="37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53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53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53"/>
        <v/>
      </c>
      <c r="C1397" s="190"/>
      <c r="D1397" s="183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53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53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53"/>
        <v/>
      </c>
      <c r="C1400" s="190"/>
      <c r="D1400" s="190"/>
      <c r="E1400" s="190"/>
      <c r="F1400" s="191"/>
      <c r="G1400" s="876"/>
      <c r="H1400" s="192"/>
      <c r="I1400" s="253"/>
      <c r="J1400" s="253"/>
      <c r="K1400" s="595"/>
      <c r="L1400" s="193"/>
      <c r="M1400" s="193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53"/>
        <v/>
      </c>
      <c r="C1401" s="190"/>
      <c r="D1401" s="190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53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53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53"/>
        <v/>
      </c>
      <c r="C1404" s="190"/>
      <c r="D1404" s="190"/>
      <c r="E1404" s="190"/>
      <c r="F1404" s="40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53"/>
        <v/>
      </c>
      <c r="C1405" s="190"/>
      <c r="D1405" s="190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53"/>
        <v/>
      </c>
      <c r="C1406" s="190"/>
      <c r="D1406" s="190"/>
      <c r="E1406" s="190"/>
      <c r="F1406" s="191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53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53"/>
        <v/>
      </c>
      <c r="C1408" s="190"/>
      <c r="D1408" s="190"/>
      <c r="E1408" s="190"/>
      <c r="F1408" s="292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53"/>
        <v/>
      </c>
      <c r="C1409" s="190"/>
      <c r="D1409" s="190"/>
      <c r="E1409" s="190"/>
      <c r="F1409" s="191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53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53"/>
        <v/>
      </c>
      <c r="C1411" s="190"/>
      <c r="D1411" s="190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53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53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53"/>
        <v/>
      </c>
      <c r="C1414" s="190"/>
      <c r="D1414" s="190"/>
      <c r="E1414" s="190"/>
      <c r="F1414" s="188"/>
      <c r="G1414" s="876"/>
      <c r="H1414" s="192"/>
      <c r="I1414" s="830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53"/>
        <v/>
      </c>
      <c r="C1415" s="190"/>
      <c r="D1415" s="190"/>
      <c r="E1415" s="190"/>
      <c r="F1415" s="292"/>
      <c r="G1415" s="876"/>
      <c r="H1415" s="192"/>
      <c r="I1415" s="254"/>
      <c r="J1415" s="254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53"/>
        <v/>
      </c>
      <c r="C1416" s="190"/>
      <c r="D1416" s="190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53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53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53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54">IF(C1420&lt;&gt;"",MONTH(C1420),"")</f>
        <v/>
      </c>
      <c r="C1420" s="37"/>
      <c r="D1420" s="37"/>
      <c r="E1420" s="190"/>
      <c r="F1420" s="191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54"/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54"/>
        <v/>
      </c>
      <c r="C1422" s="37"/>
      <c r="D1422" s="37"/>
      <c r="E1422" s="190"/>
      <c r="F1422" s="188"/>
      <c r="G1422" s="876"/>
      <c r="H1422" s="192"/>
      <c r="I1422" s="256"/>
      <c r="J1422" s="256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54"/>
        <v/>
      </c>
      <c r="C1423" s="37"/>
      <c r="D1423" s="37"/>
      <c r="E1423" s="190"/>
      <c r="F1423" s="191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54"/>
        <v/>
      </c>
      <c r="C1424" s="37"/>
      <c r="D1424" s="37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54"/>
        <v/>
      </c>
      <c r="C1425" s="37"/>
      <c r="D1425" s="37"/>
      <c r="E1425" s="190"/>
      <c r="F1425" s="292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54"/>
        <v/>
      </c>
      <c r="C1426" s="37"/>
      <c r="D1426" s="37"/>
      <c r="E1426" s="190"/>
      <c r="F1426" s="191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54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54"/>
        <v/>
      </c>
      <c r="C1428" s="37"/>
      <c r="D1428" s="37"/>
      <c r="E1428" s="190"/>
      <c r="F1428" s="40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54"/>
        <v/>
      </c>
      <c r="C1429" s="37"/>
      <c r="D1429" s="37"/>
      <c r="E1429" s="190"/>
      <c r="F1429" s="292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55">IF(C1430&lt;&gt;"",MONTH(C1430),"")</f>
        <v/>
      </c>
      <c r="C1430" s="37"/>
      <c r="D1430" s="37"/>
      <c r="E1430" s="37"/>
      <c r="F1430" s="40"/>
      <c r="G1430" s="879"/>
      <c r="H1430" s="7"/>
      <c r="I1430" s="253"/>
      <c r="J1430" s="253"/>
      <c r="K1430" s="595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55"/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55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55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55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55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55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55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55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55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55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55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55"/>
        <v/>
      </c>
      <c r="C1442" s="190"/>
      <c r="D1442" s="190"/>
      <c r="E1442" s="190"/>
      <c r="F1442" s="191"/>
      <c r="G1442" s="876"/>
      <c r="H1442" s="7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55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55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55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55"/>
        <v/>
      </c>
      <c r="C1446" s="190"/>
      <c r="D1446" s="190"/>
      <c r="E1446" s="190"/>
      <c r="F1446" s="191"/>
      <c r="G1446" s="876"/>
      <c r="H1446" s="7"/>
      <c r="I1446" s="254"/>
      <c r="J1446" s="254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55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55"/>
        <v/>
      </c>
      <c r="C1448" s="190"/>
      <c r="D1448" s="190"/>
      <c r="E1448" s="190"/>
      <c r="F1448" s="191"/>
      <c r="G1448" s="876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55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55"/>
        <v/>
      </c>
      <c r="C1450" s="37"/>
      <c r="D1450" s="37"/>
      <c r="E1450" s="37"/>
      <c r="F1450" s="40"/>
      <c r="G1450" s="879"/>
      <c r="H1450" s="7"/>
      <c r="I1450" s="253"/>
      <c r="J1450" s="253"/>
      <c r="K1450" s="595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55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55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55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55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55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55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55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55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55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55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55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55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56">IF(C1463&lt;&gt;"",MONTH(C1463),"")</f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56"/>
        <v/>
      </c>
      <c r="C1464" s="183"/>
      <c r="D1464" s="183"/>
      <c r="E1464" s="190"/>
      <c r="F1464" s="188"/>
      <c r="G1464" s="880"/>
      <c r="H1464" s="7"/>
      <c r="I1464" s="253"/>
      <c r="J1464" s="253"/>
      <c r="K1464" s="595"/>
      <c r="L1464" s="596"/>
      <c r="M1464" s="596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56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56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56"/>
        <v/>
      </c>
      <c r="C1467" s="37"/>
      <c r="D1467" s="37"/>
      <c r="E1467" s="763"/>
      <c r="F1467" s="188"/>
      <c r="G1467" s="879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56"/>
        <v/>
      </c>
      <c r="C1468" s="37"/>
      <c r="D1468" s="37"/>
      <c r="E1468" s="763"/>
      <c r="F1468" s="40"/>
      <c r="G1468" s="879"/>
      <c r="H1468" s="7"/>
      <c r="I1468" s="808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56"/>
        <v/>
      </c>
      <c r="C1469" s="37"/>
      <c r="D1469" s="37"/>
      <c r="E1469" s="763"/>
      <c r="F1469" s="188"/>
      <c r="G1469" s="879"/>
      <c r="H1469" s="7"/>
      <c r="I1469" s="253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56"/>
        <v/>
      </c>
      <c r="C1470" s="37"/>
      <c r="D1470" s="37"/>
      <c r="E1470" s="763"/>
      <c r="F1470" s="292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56"/>
        <v/>
      </c>
      <c r="C1471" s="37"/>
      <c r="D1471" s="37"/>
      <c r="E1471" s="763"/>
      <c r="F1471" s="40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56"/>
        <v/>
      </c>
      <c r="C1472" s="37"/>
      <c r="D1472" s="37"/>
      <c r="E1472" s="763"/>
      <c r="F1472" s="188"/>
      <c r="G1472" s="879"/>
      <c r="H1472" s="7"/>
      <c r="I1472" s="808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56"/>
        <v/>
      </c>
      <c r="C1473" s="37"/>
      <c r="D1473" s="37"/>
      <c r="E1473" s="763"/>
      <c r="F1473" s="40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56"/>
        <v/>
      </c>
      <c r="C1474" s="37"/>
      <c r="D1474" s="37"/>
      <c r="E1474" s="763"/>
      <c r="F1474" s="188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56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56"/>
        <v/>
      </c>
      <c r="C1476" s="183"/>
      <c r="D1476" s="183"/>
      <c r="E1476" s="183"/>
      <c r="F1476" s="188"/>
      <c r="G1476" s="880"/>
      <c r="H1476" s="192"/>
      <c r="I1476" s="253"/>
      <c r="J1476" s="253"/>
      <c r="K1476" s="595"/>
      <c r="L1476" s="596"/>
      <c r="M1476" s="596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56"/>
        <v/>
      </c>
      <c r="C1477" s="37"/>
      <c r="D1477" s="37"/>
      <c r="E1477" s="763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56"/>
        <v/>
      </c>
      <c r="C1478" s="37"/>
      <c r="D1478" s="37"/>
      <c r="E1478" s="763"/>
      <c r="F1478" s="188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56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56"/>
        <v/>
      </c>
      <c r="C1480" s="37"/>
      <c r="D1480" s="37"/>
      <c r="E1480" s="763"/>
      <c r="F1480" s="188"/>
      <c r="G1480" s="879"/>
      <c r="H1480" s="7"/>
      <c r="I1480" s="808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56"/>
        <v/>
      </c>
      <c r="C1481" s="37"/>
      <c r="D1481" s="37"/>
      <c r="E1481" s="763"/>
      <c r="F1481" s="188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56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56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56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56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56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56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56"/>
        <v/>
      </c>
      <c r="C1488" s="183"/>
      <c r="D1488" s="183"/>
      <c r="E1488" s="183"/>
      <c r="F1488" s="188"/>
      <c r="G1488" s="880"/>
      <c r="H1488" s="192"/>
      <c r="I1488" s="253"/>
      <c r="J1488" s="253"/>
      <c r="K1488" s="595"/>
      <c r="L1488" s="596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56"/>
        <v/>
      </c>
      <c r="C1489" s="190"/>
      <c r="D1489" s="183"/>
      <c r="E1489" s="190"/>
      <c r="F1489" s="191"/>
      <c r="G1489" s="876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56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56"/>
        <v/>
      </c>
      <c r="C1491" s="190"/>
      <c r="D1491" s="190"/>
      <c r="E1491" s="190"/>
      <c r="F1491" s="191"/>
      <c r="G1491" s="876"/>
      <c r="H1491" s="192"/>
      <c r="I1491" s="253"/>
      <c r="J1491" s="253"/>
      <c r="K1491" s="595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56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56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56"/>
        <v/>
      </c>
      <c r="C1494" s="37"/>
      <c r="D1494" s="37"/>
      <c r="E1494" s="37"/>
      <c r="F1494" s="40"/>
      <c r="G1494" s="879"/>
      <c r="H1494" s="7"/>
      <c r="I1494" s="253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56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56"/>
        <v/>
      </c>
      <c r="C1496" s="183"/>
      <c r="D1496" s="183"/>
      <c r="E1496" s="183"/>
      <c r="F1496" s="188"/>
      <c r="G1496" s="880"/>
      <c r="H1496" s="192"/>
      <c r="I1496" s="253"/>
      <c r="J1496" s="253"/>
      <c r="K1496" s="595"/>
      <c r="L1496" s="596"/>
      <c r="M1496" s="596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56"/>
        <v/>
      </c>
      <c r="C1497" s="183"/>
      <c r="D1497" s="183"/>
      <c r="E1497" s="183"/>
      <c r="F1497" s="188"/>
      <c r="G1497" s="880"/>
      <c r="H1497" s="7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56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56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56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56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56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56"/>
        <v/>
      </c>
      <c r="C1503" s="190"/>
      <c r="D1503" s="183"/>
      <c r="E1503" s="190"/>
      <c r="F1503" s="191"/>
      <c r="G1503" s="876"/>
      <c r="H1503" s="45"/>
      <c r="I1503" s="253"/>
      <c r="J1503" s="253"/>
      <c r="K1503" s="595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56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56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56"/>
        <v/>
      </c>
      <c r="C1506" s="37"/>
      <c r="D1506" s="37"/>
      <c r="E1506" s="763"/>
      <c r="F1506" s="292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56"/>
        <v/>
      </c>
      <c r="C1507" s="37"/>
      <c r="D1507" s="37"/>
      <c r="E1507" s="763"/>
      <c r="F1507" s="188"/>
      <c r="G1507" s="879"/>
      <c r="H1507" s="7"/>
      <c r="I1507" s="808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56"/>
        <v/>
      </c>
      <c r="C1508" s="37"/>
      <c r="D1508" s="37"/>
      <c r="E1508" s="763"/>
      <c r="F1508" s="40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56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56"/>
        <v/>
      </c>
      <c r="C1510" s="37"/>
      <c r="D1510" s="37"/>
      <c r="E1510" s="763"/>
      <c r="F1510" s="188"/>
      <c r="G1510" s="879"/>
      <c r="H1510" s="7"/>
      <c r="I1510" s="808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56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56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56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56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56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56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56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56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56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56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56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56"/>
        <v/>
      </c>
      <c r="C1522" s="37"/>
      <c r="D1522" s="37"/>
      <c r="E1522" s="37"/>
      <c r="F1522" s="40"/>
      <c r="G1522" s="879"/>
      <c r="H1522" s="7"/>
      <c r="I1522" s="253"/>
      <c r="J1522" s="253"/>
      <c r="K1522" s="5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56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56"/>
        <v/>
      </c>
      <c r="C1524" s="37"/>
      <c r="D1524" s="37"/>
      <c r="E1524" s="37"/>
      <c r="F1524" s="191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56"/>
        <v/>
      </c>
      <c r="C1525" s="37"/>
      <c r="D1525" s="37"/>
      <c r="E1525" s="37"/>
      <c r="F1525" s="40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56"/>
        <v/>
      </c>
      <c r="C1526" s="37"/>
      <c r="D1526" s="37"/>
      <c r="E1526" s="37"/>
      <c r="F1526" s="191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57">IF(C1527&lt;&gt;"",MONTH(C1527),"")</f>
        <v/>
      </c>
      <c r="C1527" s="37"/>
      <c r="D1527" s="37"/>
      <c r="E1527" s="37"/>
      <c r="F1527" s="40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57"/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57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57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57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57"/>
        <v/>
      </c>
      <c r="C1532" s="37"/>
      <c r="D1532" s="37"/>
      <c r="E1532" s="37"/>
      <c r="F1532" s="191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57"/>
        <v/>
      </c>
      <c r="C1533" s="37"/>
      <c r="D1533" s="37"/>
      <c r="E1533" s="37"/>
      <c r="F1533" s="40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57"/>
        <v/>
      </c>
      <c r="C1534" s="37"/>
      <c r="D1534" s="37"/>
      <c r="E1534" s="37"/>
      <c r="F1534" s="191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57"/>
        <v/>
      </c>
      <c r="C1535" s="37"/>
      <c r="D1535" s="37"/>
      <c r="E1535" s="37"/>
      <c r="F1535" s="40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57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57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57"/>
        <v/>
      </c>
      <c r="C1538" s="190"/>
      <c r="D1538" s="183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57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57"/>
        <v/>
      </c>
      <c r="C1540" s="190"/>
      <c r="D1540" s="183"/>
      <c r="E1540" s="190"/>
      <c r="F1540" s="191"/>
      <c r="G1540" s="878"/>
      <c r="H1540" s="45"/>
      <c r="I1540" s="254"/>
      <c r="J1540" s="253"/>
      <c r="K1540" s="38"/>
      <c r="L1540" s="193"/>
      <c r="M1540" s="596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57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57"/>
        <v/>
      </c>
      <c r="C1542" s="37"/>
      <c r="D1542" s="37"/>
      <c r="E1542" s="763"/>
      <c r="F1542" s="188"/>
      <c r="G1542" s="879"/>
      <c r="H1542" s="7"/>
      <c r="I1542" s="253"/>
      <c r="J1542" s="253"/>
      <c r="K1542" s="5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57"/>
        <v/>
      </c>
      <c r="C1543" s="37"/>
      <c r="D1543" s="37"/>
      <c r="E1543" s="763"/>
      <c r="F1543" s="40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57"/>
        <v/>
      </c>
      <c r="C1544" s="37"/>
      <c r="D1544" s="37"/>
      <c r="E1544" s="763"/>
      <c r="F1544" s="188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57"/>
        <v/>
      </c>
      <c r="C1545" s="37"/>
      <c r="D1545" s="37"/>
      <c r="E1545" s="763"/>
      <c r="F1545" s="292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57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57"/>
        <v/>
      </c>
      <c r="C1547" s="37"/>
      <c r="D1547" s="37"/>
      <c r="E1547" s="763"/>
      <c r="F1547" s="188"/>
      <c r="G1547" s="879"/>
      <c r="H1547" s="7"/>
      <c r="I1547" s="808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57"/>
        <v/>
      </c>
      <c r="C1548" s="37"/>
      <c r="D1548" s="37"/>
      <c r="E1548" s="763"/>
      <c r="F1548" s="188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57"/>
        <v/>
      </c>
      <c r="C1549" s="37"/>
      <c r="D1549" s="37"/>
      <c r="E1549" s="763"/>
      <c r="F1549" s="188"/>
      <c r="G1549" s="879"/>
      <c r="H1549" s="7"/>
      <c r="I1549" s="808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57"/>
        <v/>
      </c>
      <c r="C1550" s="190"/>
      <c r="D1550" s="183"/>
      <c r="E1550" s="190"/>
      <c r="F1550" s="191"/>
      <c r="G1550" s="876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57"/>
        <v/>
      </c>
      <c r="C1551" s="190"/>
      <c r="D1551" s="183"/>
      <c r="E1551" s="190"/>
      <c r="F1551" s="191"/>
      <c r="G1551" s="876"/>
      <c r="H1551" s="192"/>
      <c r="I1551" s="253"/>
      <c r="J1551" s="253"/>
      <c r="K1551" s="38"/>
      <c r="L1551" s="193"/>
      <c r="M1551" s="596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57"/>
        <v/>
      </c>
      <c r="C1552" s="190"/>
      <c r="D1552" s="183"/>
      <c r="E1552" s="190"/>
      <c r="F1552" s="188"/>
      <c r="G1552" s="876"/>
      <c r="H1552" s="7"/>
      <c r="I1552" s="253"/>
      <c r="J1552" s="253"/>
      <c r="K1552" s="595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57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57"/>
        <v/>
      </c>
      <c r="C1554" s="190"/>
      <c r="D1554" s="190"/>
      <c r="E1554" s="190"/>
      <c r="F1554" s="191"/>
      <c r="G1554" s="876"/>
      <c r="H1554" s="204"/>
      <c r="I1554" s="253"/>
      <c r="J1554" s="253"/>
      <c r="K1554" s="595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57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57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57"/>
        <v/>
      </c>
      <c r="C1557" s="37"/>
      <c r="D1557" s="37"/>
      <c r="E1557" s="763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57"/>
        <v/>
      </c>
      <c r="C1558" s="37"/>
      <c r="D1558" s="37"/>
      <c r="E1558" s="763"/>
      <c r="F1558" s="188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57"/>
        <v/>
      </c>
      <c r="C1559" s="37"/>
      <c r="D1559" s="37"/>
      <c r="E1559" s="763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57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57"/>
        <v/>
      </c>
      <c r="C1561" s="37"/>
      <c r="D1561" s="37"/>
      <c r="E1561" s="763"/>
      <c r="F1561" s="188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57"/>
        <v/>
      </c>
      <c r="C1562" s="37"/>
      <c r="D1562" s="37"/>
      <c r="E1562" s="763"/>
      <c r="F1562" s="40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57"/>
        <v/>
      </c>
      <c r="C1563" s="37"/>
      <c r="D1563" s="37"/>
      <c r="E1563" s="763"/>
      <c r="F1563" s="188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57"/>
        <v/>
      </c>
      <c r="C1564" s="37"/>
      <c r="D1564" s="37"/>
      <c r="E1564" s="37"/>
      <c r="F1564" s="40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57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57"/>
        <v/>
      </c>
      <c r="C1566" s="183"/>
      <c r="D1566" s="183"/>
      <c r="E1566" s="183"/>
      <c r="F1566" s="188"/>
      <c r="G1566" s="880"/>
      <c r="H1566" s="7"/>
      <c r="I1566" s="253"/>
      <c r="J1566" s="253"/>
      <c r="K1566" s="595"/>
      <c r="L1566" s="596"/>
      <c r="M1566" s="596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57"/>
        <v/>
      </c>
      <c r="C1567" s="190"/>
      <c r="D1567" s="190"/>
      <c r="E1567" s="190"/>
      <c r="F1567" s="191"/>
      <c r="G1567" s="876"/>
      <c r="H1567" s="204"/>
      <c r="I1567" s="253"/>
      <c r="J1567" s="253"/>
      <c r="K1567" s="595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57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57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57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57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57"/>
        <v/>
      </c>
      <c r="C1572" s="190"/>
      <c r="D1572" s="190"/>
      <c r="E1572" s="190"/>
      <c r="F1572" s="191"/>
      <c r="G1572" s="876"/>
      <c r="H1572" s="192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57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57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57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57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57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57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57"/>
        <v/>
      </c>
      <c r="C1579" s="37"/>
      <c r="D1579" s="37"/>
      <c r="E1579" s="37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57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57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57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57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57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57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57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57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57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57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57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58">IF(C1591&lt;&gt;"",MONTH(C1591),"")</f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58"/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58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58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58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58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58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58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58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58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58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58"/>
        <v/>
      </c>
      <c r="C1602" s="190"/>
      <c r="D1602" s="190"/>
      <c r="E1602" s="190"/>
      <c r="F1602" s="188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58"/>
        <v/>
      </c>
      <c r="C1603" s="190"/>
      <c r="D1603" s="190"/>
      <c r="E1603" s="190"/>
      <c r="F1603" s="191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58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58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58"/>
        <v/>
      </c>
      <c r="C1606" s="37"/>
      <c r="D1606" s="37"/>
      <c r="E1606" s="763"/>
      <c r="F1606" s="188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58"/>
        <v/>
      </c>
      <c r="C1607" s="37"/>
      <c r="D1607" s="37"/>
      <c r="E1607" s="763"/>
      <c r="F1607" s="292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58"/>
        <v/>
      </c>
      <c r="C1608" s="37"/>
      <c r="D1608" s="37"/>
      <c r="E1608" s="763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58"/>
        <v/>
      </c>
      <c r="C1609" s="37"/>
      <c r="D1609" s="37"/>
      <c r="E1609" s="763"/>
      <c r="F1609" s="188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58"/>
        <v/>
      </c>
      <c r="C1610" s="37"/>
      <c r="D1610" s="37"/>
      <c r="E1610" s="37"/>
      <c r="F1610" s="191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58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58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58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58"/>
        <v/>
      </c>
      <c r="C1614" s="37"/>
      <c r="D1614" s="37"/>
      <c r="E1614" s="37"/>
      <c r="F1614" s="191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58"/>
        <v/>
      </c>
      <c r="C1615" s="37"/>
      <c r="D1615" s="37"/>
      <c r="E1615" s="37"/>
      <c r="F1615" s="188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58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58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58"/>
        <v/>
      </c>
      <c r="C1618" s="37"/>
      <c r="D1618" s="37"/>
      <c r="E1618" s="37"/>
      <c r="F1618" s="191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58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58"/>
        <v/>
      </c>
      <c r="C1620" s="37"/>
      <c r="D1620" s="37"/>
      <c r="E1620" s="37"/>
      <c r="F1620" s="40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58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58"/>
        <v/>
      </c>
      <c r="C1622" s="37"/>
      <c r="D1622" s="37"/>
      <c r="E1622" s="37"/>
      <c r="F1622" s="191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58"/>
        <v/>
      </c>
      <c r="C1623" s="37"/>
      <c r="D1623" s="37"/>
      <c r="E1623" s="37"/>
      <c r="F1623" s="188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58"/>
        <v/>
      </c>
      <c r="C1624" s="37"/>
      <c r="D1624" s="37"/>
      <c r="E1624" s="37"/>
      <c r="F1624" s="40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58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58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58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58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58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58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58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58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58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58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58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58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58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58"/>
        <v/>
      </c>
      <c r="C1638" s="37"/>
      <c r="D1638" s="37"/>
      <c r="E1638" s="37"/>
      <c r="F1638" s="191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58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58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58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58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58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58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58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58"/>
        <v/>
      </c>
      <c r="C1646" s="37"/>
      <c r="D1646" s="37"/>
      <c r="E1646" s="37"/>
      <c r="F1646" s="191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58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58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58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58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58"/>
        <v/>
      </c>
      <c r="C1651" s="190"/>
      <c r="D1651" s="190"/>
      <c r="E1651" s="190"/>
      <c r="F1651" s="191"/>
      <c r="G1651" s="876"/>
      <c r="H1651" s="804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58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58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58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59">IF(C1655&lt;&gt;"",MONTH(C1655),"")</f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59"/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59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59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59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59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59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59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59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59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59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59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59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59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59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59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59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59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59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59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59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59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59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59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59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59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59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59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59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59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59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59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59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59"/>
        <v/>
      </c>
      <c r="C1688" s="183"/>
      <c r="D1688" s="183"/>
      <c r="E1688" s="190"/>
      <c r="F1688" s="188"/>
      <c r="G1688" s="880"/>
      <c r="H1688" s="7"/>
      <c r="I1688" s="253"/>
      <c r="J1688" s="253"/>
      <c r="K1688" s="595"/>
      <c r="L1688" s="596"/>
      <c r="M1688" s="596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59"/>
        <v/>
      </c>
      <c r="C1689" s="183"/>
      <c r="D1689" s="183"/>
      <c r="E1689" s="183"/>
      <c r="F1689" s="188"/>
      <c r="G1689" s="880"/>
      <c r="H1689" s="192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59"/>
        <v/>
      </c>
      <c r="C1690" s="190"/>
      <c r="D1690" s="183"/>
      <c r="E1690" s="190"/>
      <c r="F1690" s="292"/>
      <c r="G1690" s="876"/>
      <c r="H1690" s="7"/>
      <c r="I1690" s="253"/>
      <c r="J1690" s="253"/>
      <c r="K1690" s="595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59"/>
        <v/>
      </c>
      <c r="C1691" s="190"/>
      <c r="D1691" s="183"/>
      <c r="E1691" s="190"/>
      <c r="F1691" s="292"/>
      <c r="G1691" s="876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59"/>
        <v/>
      </c>
      <c r="C1692" s="183"/>
      <c r="D1692" s="183"/>
      <c r="E1692" s="190"/>
      <c r="F1692" s="188"/>
      <c r="G1692" s="880"/>
      <c r="H1692" s="7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59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59"/>
        <v/>
      </c>
      <c r="C1694" s="183"/>
      <c r="D1694" s="183"/>
      <c r="E1694" s="183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59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59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59"/>
        <v/>
      </c>
      <c r="C1697" s="183"/>
      <c r="D1697" s="183"/>
      <c r="E1697" s="190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59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59"/>
        <v/>
      </c>
      <c r="C1699" s="190"/>
      <c r="D1699" s="37"/>
      <c r="E1699" s="763"/>
      <c r="F1699" s="444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59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59"/>
        <v/>
      </c>
      <c r="C1701" s="190"/>
      <c r="D1701" s="190"/>
      <c r="E1701" s="190"/>
      <c r="F1701" s="40"/>
      <c r="G1701" s="876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59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59"/>
        <v/>
      </c>
      <c r="C1703" s="190"/>
      <c r="D1703" s="190"/>
      <c r="E1703" s="190"/>
      <c r="F1703" s="292"/>
      <c r="G1703" s="876"/>
      <c r="H1703" s="7"/>
      <c r="I1703" s="254"/>
      <c r="J1703" s="254"/>
      <c r="K1703" s="595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59"/>
        <v/>
      </c>
      <c r="C1704" s="190"/>
      <c r="D1704" s="190"/>
      <c r="E1704" s="190"/>
      <c r="F1704" s="191"/>
      <c r="G1704" s="876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59"/>
        <v/>
      </c>
      <c r="C1705" s="190"/>
      <c r="D1705" s="190"/>
      <c r="E1705" s="190"/>
      <c r="F1705" s="191"/>
      <c r="G1705" s="876"/>
      <c r="H1705" s="192"/>
      <c r="I1705" s="253"/>
      <c r="J1705" s="253"/>
      <c r="K1705" s="38"/>
      <c r="L1705" s="193"/>
      <c r="M1705" s="596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59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595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59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59"/>
        <v/>
      </c>
      <c r="C1708" s="190"/>
      <c r="D1708" s="37"/>
      <c r="E1708" s="190"/>
      <c r="F1708" s="292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59"/>
        <v/>
      </c>
      <c r="C1709" s="190"/>
      <c r="D1709" s="37"/>
      <c r="E1709" s="190"/>
      <c r="F1709" s="191"/>
      <c r="G1709" s="876"/>
      <c r="H1709" s="192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59"/>
        <v/>
      </c>
      <c r="C1710" s="183"/>
      <c r="D1710" s="183"/>
      <c r="E1710" s="183"/>
      <c r="F1710" s="188"/>
      <c r="G1710" s="880"/>
      <c r="H1710" s="192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59"/>
        <v/>
      </c>
      <c r="C1711" s="190"/>
      <c r="D1711" s="183"/>
      <c r="E1711" s="190"/>
      <c r="F1711" s="832"/>
      <c r="G1711" s="877"/>
      <c r="H1711" s="7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59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59"/>
        <v/>
      </c>
      <c r="C1713" s="190"/>
      <c r="D1713" s="190"/>
      <c r="E1713" s="190"/>
      <c r="F1713" s="191"/>
      <c r="G1713" s="877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59"/>
        <v/>
      </c>
      <c r="C1714" s="190"/>
      <c r="D1714" s="190"/>
      <c r="E1714" s="785"/>
      <c r="F1714" s="191"/>
      <c r="G1714" s="876"/>
      <c r="H1714" s="192"/>
      <c r="I1714" s="256"/>
      <c r="J1714" s="256"/>
      <c r="K1714" s="829"/>
      <c r="L1714" s="193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59"/>
        <v/>
      </c>
      <c r="C1715" s="190"/>
      <c r="D1715" s="37"/>
      <c r="E1715" s="763"/>
      <c r="F1715" s="442"/>
      <c r="G1715" s="879"/>
      <c r="H1715" s="7"/>
      <c r="I1715" s="253"/>
      <c r="J1715" s="253"/>
      <c r="K1715" s="5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59"/>
        <v/>
      </c>
      <c r="C1716" s="190"/>
      <c r="D1716" s="190"/>
      <c r="E1716" s="190"/>
      <c r="F1716" s="832"/>
      <c r="G1716" s="876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59"/>
        <v/>
      </c>
      <c r="C1717" s="190"/>
      <c r="D1717" s="190"/>
      <c r="E1717" s="190"/>
      <c r="F1717" s="188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59"/>
        <v/>
      </c>
      <c r="C1718" s="190"/>
      <c r="D1718" s="190"/>
      <c r="E1718" s="190"/>
      <c r="F1718" s="292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60">IF(C1719&lt;&gt;"",MONTH(C1719),"")</f>
        <v/>
      </c>
      <c r="C1719" s="190"/>
      <c r="D1719" s="190"/>
      <c r="E1719" s="190"/>
      <c r="F1719" s="188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60"/>
        <v/>
      </c>
      <c r="C1720" s="190"/>
      <c r="D1720" s="190"/>
      <c r="E1720" s="190"/>
      <c r="F1720" s="40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60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60"/>
        <v/>
      </c>
      <c r="C1722" s="190"/>
      <c r="D1722" s="190"/>
      <c r="E1722" s="190"/>
      <c r="F1722" s="40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60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60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60"/>
        <v/>
      </c>
      <c r="C1725" s="190"/>
      <c r="D1725" s="190"/>
      <c r="E1725" s="37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60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60"/>
        <v/>
      </c>
      <c r="C1727" s="190"/>
      <c r="D1727" s="190"/>
      <c r="E1727" s="37"/>
      <c r="F1727" s="188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60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60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60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60"/>
        <v/>
      </c>
      <c r="C1731" s="190"/>
      <c r="D1731" s="190"/>
      <c r="E1731" s="37"/>
      <c r="F1731" s="40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60"/>
        <v/>
      </c>
      <c r="C1732" s="190"/>
      <c r="D1732" s="190"/>
      <c r="E1732" s="37"/>
      <c r="F1732" s="188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60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60"/>
        <v/>
      </c>
      <c r="C1734" s="183"/>
      <c r="D1734" s="183"/>
      <c r="E1734" s="183"/>
      <c r="F1734" s="832"/>
      <c r="G1734" s="880"/>
      <c r="H1734" s="192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60"/>
        <v/>
      </c>
      <c r="C1735" s="190"/>
      <c r="D1735" s="190"/>
      <c r="E1735" s="190"/>
      <c r="F1735" s="191"/>
      <c r="G1735" s="876"/>
      <c r="H1735" s="192"/>
      <c r="I1735" s="253"/>
      <c r="J1735" s="253"/>
      <c r="K1735" s="595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60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60"/>
        <v/>
      </c>
      <c r="C1737" s="190"/>
      <c r="D1737" s="190"/>
      <c r="E1737" s="37"/>
      <c r="F1737" s="40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60"/>
        <v/>
      </c>
      <c r="C1738" s="190"/>
      <c r="D1738" s="190"/>
      <c r="E1738" s="37"/>
      <c r="F1738" s="188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60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60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60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60"/>
        <v/>
      </c>
      <c r="C1742" s="190"/>
      <c r="D1742" s="190"/>
      <c r="E1742" s="37"/>
      <c r="F1742" s="40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60"/>
        <v/>
      </c>
      <c r="C1743" s="190"/>
      <c r="D1743" s="190"/>
      <c r="E1743" s="37"/>
      <c r="F1743" s="188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60"/>
        <v/>
      </c>
      <c r="C1744" s="190"/>
      <c r="D1744" s="190"/>
      <c r="E1744" s="37"/>
      <c r="F1744" s="292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60"/>
        <v/>
      </c>
      <c r="C1745" s="190"/>
      <c r="D1745" s="37"/>
      <c r="E1745" s="190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60"/>
        <v/>
      </c>
      <c r="C1746" s="190"/>
      <c r="D1746" s="37"/>
      <c r="E1746" s="190"/>
      <c r="F1746" s="191"/>
      <c r="G1746" s="876"/>
      <c r="H1746" s="192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60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60"/>
        <v/>
      </c>
      <c r="C1748" s="190"/>
      <c r="D1748" s="190"/>
      <c r="E1748" s="37"/>
      <c r="F1748" s="292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60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60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60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60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60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60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60"/>
        <v/>
      </c>
      <c r="C1755" s="190"/>
      <c r="D1755" s="190"/>
      <c r="E1755" s="190"/>
      <c r="F1755" s="191"/>
      <c r="G1755" s="876"/>
      <c r="H1755" s="192"/>
      <c r="I1755" s="253"/>
      <c r="J1755" s="253"/>
      <c r="K1755" s="595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60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60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60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60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60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60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60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60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60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60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60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60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60"/>
        <v/>
      </c>
      <c r="C1768" s="190"/>
      <c r="D1768" s="190"/>
      <c r="E1768" s="37"/>
      <c r="F1768" s="188"/>
      <c r="G1768" s="879"/>
      <c r="H1768" s="7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60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60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60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60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60"/>
        <v/>
      </c>
      <c r="C1773" s="190"/>
      <c r="D1773" s="190"/>
      <c r="E1773" s="37"/>
      <c r="F1773" s="40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60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60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60"/>
        <v/>
      </c>
      <c r="C1776" s="190"/>
      <c r="D1776" s="190"/>
      <c r="E1776" s="37"/>
      <c r="F1776" s="40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60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60"/>
        <v/>
      </c>
      <c r="C1778" s="190"/>
      <c r="D1778" s="37"/>
      <c r="E1778" s="190"/>
      <c r="F1778" s="292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60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60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60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60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61">IF(C1783&lt;&gt;"",MONTH(C1783),"")</f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61"/>
        <v/>
      </c>
      <c r="C1784" s="190"/>
      <c r="D1784" s="37"/>
      <c r="E1784" s="37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61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61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61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61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61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61"/>
        <v/>
      </c>
      <c r="C1790" s="190"/>
      <c r="D1790" s="37"/>
      <c r="E1790" s="190"/>
      <c r="F1790" s="191"/>
      <c r="G1790" s="876"/>
      <c r="H1790" s="192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61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61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61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61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61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61"/>
        <v/>
      </c>
      <c r="C1796" s="190"/>
      <c r="D1796" s="37"/>
      <c r="E1796" s="37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61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61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61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61"/>
        <v/>
      </c>
      <c r="C1800" s="190"/>
      <c r="D1800" s="37"/>
      <c r="E1800" s="37"/>
      <c r="F1800" s="828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61"/>
        <v/>
      </c>
      <c r="C1801" s="190"/>
      <c r="D1801" s="37"/>
      <c r="E1801" s="37"/>
      <c r="F1801" s="191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61"/>
        <v/>
      </c>
      <c r="C1802" s="183"/>
      <c r="D1802" s="183"/>
      <c r="E1802" s="183"/>
      <c r="F1802" s="188"/>
      <c r="G1802" s="880"/>
      <c r="H1802" s="192"/>
      <c r="I1802" s="253"/>
      <c r="J1802" s="253"/>
      <c r="K1802" s="595"/>
      <c r="L1802" s="596"/>
      <c r="M1802" s="596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61"/>
        <v/>
      </c>
      <c r="C1803" s="183"/>
      <c r="D1803" s="183"/>
      <c r="E1803" s="183"/>
      <c r="F1803" s="188"/>
      <c r="G1803" s="880"/>
      <c r="H1803" s="7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61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61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61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61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61"/>
        <v/>
      </c>
      <c r="C1808" s="190"/>
      <c r="D1808" s="190"/>
      <c r="E1808" s="190"/>
      <c r="F1808" s="191"/>
      <c r="G1808" s="876"/>
      <c r="H1808" s="7"/>
      <c r="I1808" s="253"/>
      <c r="J1808" s="253"/>
      <c r="K1808" s="595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61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61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595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61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61"/>
        <v/>
      </c>
      <c r="C1812" s="190"/>
      <c r="D1812" s="190"/>
      <c r="E1812" s="190"/>
      <c r="F1812" s="191"/>
      <c r="G1812" s="876"/>
      <c r="H1812" s="192"/>
      <c r="I1812" s="253"/>
      <c r="J1812" s="253"/>
      <c r="K1812" s="38"/>
      <c r="L1812" s="193"/>
      <c r="M1812" s="596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61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595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61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61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61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61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61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61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61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61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61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61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61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61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61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61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61"/>
        <v/>
      </c>
      <c r="C1828" s="190"/>
      <c r="D1828" s="190"/>
      <c r="E1828" s="37"/>
      <c r="F1828" s="40"/>
      <c r="G1828" s="879"/>
      <c r="H1828" s="7"/>
      <c r="I1828" s="253"/>
      <c r="J1828" s="253"/>
      <c r="K1828" s="595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61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61"/>
        <v/>
      </c>
      <c r="C1830" s="190"/>
      <c r="D1830" s="37"/>
      <c r="E1830" s="37"/>
      <c r="F1830" s="292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61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61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61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61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61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61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61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61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61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61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61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61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61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61"/>
        <v/>
      </c>
      <c r="C1844" s="190"/>
      <c r="D1844" s="37"/>
      <c r="E1844" s="37"/>
      <c r="F1844" s="191"/>
      <c r="G1844" s="876"/>
      <c r="H1844" s="192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61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61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62">IF(C1847&lt;&gt;"",MONTH(C1847),"")</f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62"/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62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62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62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62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62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62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62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62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62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62"/>
        <v/>
      </c>
      <c r="C1858" s="190"/>
      <c r="D1858" s="190"/>
      <c r="E1858" s="190"/>
      <c r="F1858" s="191"/>
      <c r="G1858" s="876"/>
      <c r="H1858" s="192"/>
      <c r="I1858" s="253"/>
      <c r="J1858" s="253"/>
      <c r="K1858" s="595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62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62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62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62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62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62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62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62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62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62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62"/>
        <v/>
      </c>
      <c r="C1869" s="190"/>
      <c r="D1869" s="37"/>
      <c r="E1869" s="37"/>
      <c r="F1869" s="292"/>
      <c r="G1869" s="879"/>
      <c r="H1869" s="7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62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62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62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62"/>
        <v/>
      </c>
      <c r="C1873" s="190"/>
      <c r="D1873" s="37"/>
      <c r="E1873" s="37"/>
      <c r="F1873" s="191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62"/>
        <v/>
      </c>
      <c r="C1874" s="190"/>
      <c r="D1874" s="37"/>
      <c r="E1874" s="37"/>
      <c r="F1874" s="292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62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62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62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62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62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62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62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62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62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62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62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62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62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62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62"/>
        <v/>
      </c>
      <c r="C1889" s="190"/>
      <c r="D1889" s="190"/>
      <c r="E1889" s="190"/>
      <c r="F1889" s="191"/>
      <c r="G1889" s="876"/>
      <c r="H1889" s="7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62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62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62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62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62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62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62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62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62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62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62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62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62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62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62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62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62"/>
        <v/>
      </c>
      <c r="C1906" s="190"/>
      <c r="D1906" s="37"/>
      <c r="E1906" s="37"/>
      <c r="F1906" s="191"/>
      <c r="G1906" s="876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62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62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62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62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63">IF(C1911&lt;&gt;"",MONTH(C1911),"")</f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63"/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63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63"/>
        <v/>
      </c>
      <c r="C1914" s="190"/>
      <c r="D1914" s="190"/>
      <c r="E1914" s="190"/>
      <c r="F1914" s="191"/>
      <c r="G1914" s="876"/>
      <c r="H1914" s="192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63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63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63"/>
        <v/>
      </c>
      <c r="C1917" s="190"/>
      <c r="D1917" s="37"/>
      <c r="E1917" s="37"/>
      <c r="F1917" s="292"/>
      <c r="G1917" s="879"/>
      <c r="H1917" s="7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63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63"/>
        <v/>
      </c>
      <c r="C1919" s="190"/>
      <c r="D1919" s="37"/>
      <c r="E1919" s="37"/>
      <c r="F1919" s="191"/>
      <c r="G1919" s="876"/>
      <c r="H1919" s="192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63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63"/>
        <v/>
      </c>
      <c r="C1921" s="183"/>
      <c r="D1921" s="183"/>
      <c r="E1921" s="183"/>
      <c r="F1921" s="188"/>
      <c r="G1921" s="880"/>
      <c r="H1921" s="7"/>
      <c r="I1921" s="253"/>
      <c r="J1921" s="253"/>
      <c r="K1921" s="595"/>
      <c r="L1921" s="596"/>
      <c r="M1921" s="596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63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63"/>
        <v/>
      </c>
      <c r="C1923" s="190"/>
      <c r="D1923" s="190"/>
      <c r="E1923" s="190"/>
      <c r="F1923" s="191"/>
      <c r="G1923" s="876"/>
      <c r="H1923" s="7"/>
      <c r="I1923" s="253"/>
      <c r="J1923" s="253"/>
      <c r="K1923" s="595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63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63"/>
        <v/>
      </c>
      <c r="C1925" s="183"/>
      <c r="D1925" s="183"/>
      <c r="E1925" s="190"/>
      <c r="F1925" s="188"/>
      <c r="G1925" s="880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63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63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63"/>
        <v/>
      </c>
      <c r="C1928" s="190"/>
      <c r="D1928" s="183"/>
      <c r="E1928" s="190"/>
      <c r="F1928" s="188"/>
      <c r="G1928" s="876"/>
      <c r="H1928" s="7"/>
      <c r="I1928" s="253"/>
      <c r="J1928" s="253"/>
      <c r="K1928" s="595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63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63"/>
        <v/>
      </c>
      <c r="C1930" s="190"/>
      <c r="D1930" s="190"/>
      <c r="E1930" s="190"/>
      <c r="F1930" s="191"/>
      <c r="G1930" s="876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63"/>
        <v/>
      </c>
      <c r="C1931" s="190"/>
      <c r="D1931" s="37"/>
      <c r="E1931" s="763"/>
      <c r="F1931" s="444"/>
      <c r="G1931" s="879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63"/>
        <v/>
      </c>
      <c r="C1932" s="190"/>
      <c r="D1932" s="190"/>
      <c r="E1932" s="190"/>
      <c r="F1932" s="191"/>
      <c r="G1932" s="876"/>
      <c r="H1932" s="192"/>
      <c r="I1932" s="253"/>
      <c r="J1932" s="253"/>
      <c r="K1932" s="38"/>
      <c r="L1932" s="193"/>
      <c r="M1932" s="596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63"/>
        <v/>
      </c>
      <c r="C1933" s="190"/>
      <c r="D1933" s="190"/>
      <c r="E1933" s="190"/>
      <c r="F1933" s="191"/>
      <c r="G1933" s="876"/>
      <c r="H1933" s="204"/>
      <c r="I1933" s="253"/>
      <c r="J1933" s="253"/>
      <c r="K1933" s="595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63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63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63"/>
        <v/>
      </c>
      <c r="C1936" s="190"/>
      <c r="D1936" s="190"/>
      <c r="E1936" s="763"/>
      <c r="F1936" s="188"/>
      <c r="G1936" s="879"/>
      <c r="H1936" s="7"/>
      <c r="I1936" s="253"/>
      <c r="J1936" s="253"/>
      <c r="K1936" s="595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63"/>
        <v/>
      </c>
      <c r="C1937" s="190"/>
      <c r="D1937" s="190"/>
      <c r="E1937" s="763"/>
      <c r="F1937" s="40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63"/>
        <v/>
      </c>
      <c r="C1938" s="190"/>
      <c r="D1938" s="190"/>
      <c r="E1938" s="763"/>
      <c r="F1938" s="188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63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63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63"/>
        <v/>
      </c>
      <c r="C1941" s="190"/>
      <c r="D1941" s="190"/>
      <c r="E1941" s="763"/>
      <c r="F1941" s="40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63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63"/>
        <v/>
      </c>
      <c r="C1943" s="190"/>
      <c r="D1943" s="190"/>
      <c r="E1943" s="763"/>
      <c r="F1943" s="188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63"/>
        <v/>
      </c>
      <c r="C1944" s="190"/>
      <c r="D1944" s="37"/>
      <c r="E1944" s="763"/>
      <c r="F1944" s="40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63"/>
        <v/>
      </c>
      <c r="C1945" s="190"/>
      <c r="D1945" s="37"/>
      <c r="E1945" s="763"/>
      <c r="F1945" s="191"/>
      <c r="G1945" s="876"/>
      <c r="H1945" s="204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63"/>
        <v/>
      </c>
      <c r="C1946" s="190"/>
      <c r="D1946" s="190"/>
      <c r="E1946" s="190"/>
      <c r="F1946" s="191"/>
      <c r="G1946" s="878"/>
      <c r="H1946" s="45"/>
      <c r="I1946" s="254"/>
      <c r="J1946" s="253"/>
      <c r="K1946" s="38"/>
      <c r="L1946" s="193"/>
      <c r="M1946" s="596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63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63"/>
        <v/>
      </c>
      <c r="C1948" s="190"/>
      <c r="D1948" s="190"/>
      <c r="E1948" s="763"/>
      <c r="F1948" s="188"/>
      <c r="G1948" s="879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63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63"/>
        <v/>
      </c>
      <c r="C1950" s="190"/>
      <c r="D1950" s="190"/>
      <c r="E1950" s="763"/>
      <c r="F1950" s="40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63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63"/>
        <v/>
      </c>
      <c r="C1952" s="190"/>
      <c r="D1952" s="190"/>
      <c r="E1952" s="763"/>
      <c r="F1952" s="444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63"/>
        <v/>
      </c>
      <c r="C1953" s="190"/>
      <c r="D1953" s="190"/>
      <c r="E1953" s="763"/>
      <c r="F1953" s="188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63"/>
        <v/>
      </c>
      <c r="C1954" s="190"/>
      <c r="D1954" s="190"/>
      <c r="E1954" s="763"/>
      <c r="F1954" s="40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63"/>
        <v/>
      </c>
      <c r="C1955" s="190"/>
      <c r="D1955" s="190"/>
      <c r="E1955" s="763"/>
      <c r="F1955" s="188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63"/>
        <v/>
      </c>
      <c r="C1956" s="190"/>
      <c r="D1956" s="190"/>
      <c r="E1956" s="763"/>
      <c r="F1956" s="40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63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63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63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63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63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63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63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63"/>
        <v/>
      </c>
      <c r="C1964" s="190"/>
      <c r="D1964" s="190"/>
      <c r="E1964" s="763"/>
      <c r="F1964" s="188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63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63"/>
        <v/>
      </c>
      <c r="C1966" s="183"/>
      <c r="D1966" s="183"/>
      <c r="E1966" s="183"/>
      <c r="F1966" s="188"/>
      <c r="G1966" s="880"/>
      <c r="H1966" s="7"/>
      <c r="I1966" s="253"/>
      <c r="J1966" s="253"/>
      <c r="K1966" s="595"/>
      <c r="L1966" s="596"/>
      <c r="M1966" s="596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63"/>
        <v/>
      </c>
      <c r="C1967" s="183"/>
      <c r="D1967" s="183"/>
      <c r="E1967" s="183"/>
      <c r="F1967" s="188"/>
      <c r="G1967" s="880"/>
      <c r="H1967" s="192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63"/>
        <v/>
      </c>
      <c r="C1968" s="190"/>
      <c r="D1968" s="190"/>
      <c r="E1968" s="190"/>
      <c r="F1968" s="191"/>
      <c r="G1968" s="876"/>
      <c r="H1968" s="192"/>
      <c r="I1968" s="253"/>
      <c r="J1968" s="253"/>
      <c r="K1968" s="595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63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63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63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63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63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63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64">IF(C1975&lt;&gt;"",MONTH(C1975),"")</f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64"/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64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64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64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64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64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64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64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64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64"/>
        <v/>
      </c>
      <c r="C1985" s="190"/>
      <c r="D1985" s="37"/>
      <c r="E1985" s="763"/>
      <c r="F1985" s="444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64"/>
        <v/>
      </c>
      <c r="C1986" s="190"/>
      <c r="D1986" s="37"/>
      <c r="E1986" s="763"/>
      <c r="F1986" s="40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64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64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64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64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64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64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64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64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64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64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64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64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64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64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64"/>
        <v/>
      </c>
      <c r="C2001" s="190"/>
      <c r="D2001" s="37"/>
      <c r="E2001" s="763"/>
      <c r="F2001" s="191"/>
      <c r="G2001" s="876"/>
      <c r="H2001" s="192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64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64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64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64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64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64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64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64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64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64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64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64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64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64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64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64"/>
        <v/>
      </c>
      <c r="C2017" s="190"/>
      <c r="D2017" s="190"/>
      <c r="E2017" s="763"/>
      <c r="F2017" s="188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64"/>
        <v/>
      </c>
      <c r="C2018" s="190"/>
      <c r="D2018" s="190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64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64"/>
        <v/>
      </c>
      <c r="C2020" s="190"/>
      <c r="D2020" s="190"/>
      <c r="E2020" s="763"/>
      <c r="F2020" s="444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64"/>
        <v/>
      </c>
      <c r="C2021" s="190"/>
      <c r="D2021" s="190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64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64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64"/>
        <v/>
      </c>
      <c r="C2024" s="190"/>
      <c r="D2024" s="190"/>
      <c r="E2024" s="763"/>
      <c r="F2024" s="292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64"/>
        <v/>
      </c>
      <c r="C2025" s="190"/>
      <c r="D2025" s="190"/>
      <c r="E2025" s="763"/>
      <c r="F2025" s="188"/>
      <c r="G2025" s="879"/>
      <c r="H2025" s="7"/>
      <c r="I2025" s="808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64"/>
        <v/>
      </c>
      <c r="C2026" s="190"/>
      <c r="D2026" s="190"/>
      <c r="E2026" s="190"/>
      <c r="F2026" s="191"/>
      <c r="G2026" s="876"/>
      <c r="H2026" s="192"/>
      <c r="I2026" s="253"/>
      <c r="J2026" s="253"/>
      <c r="K2026" s="595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64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64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64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64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64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64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64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64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64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64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64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64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65">IF(C2039&lt;&gt;"",MONTH(C2039),"")</f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65"/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65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65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65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65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65"/>
        <v/>
      </c>
      <c r="C2045" s="190"/>
      <c r="D2045" s="37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65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65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65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65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65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65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65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65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65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65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65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65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65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65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65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65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65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65"/>
        <v/>
      </c>
      <c r="C2063" s="190"/>
      <c r="D2063" s="37"/>
      <c r="E2063" s="763"/>
      <c r="F2063" s="191"/>
      <c r="G2063" s="876"/>
      <c r="H2063" s="192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65"/>
        <v/>
      </c>
      <c r="C2064" s="190"/>
      <c r="D2064" s="37"/>
      <c r="E2064" s="761"/>
      <c r="F2064" s="828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65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65"/>
        <v/>
      </c>
      <c r="C2066" s="190"/>
      <c r="D2066" s="37"/>
      <c r="E2066" s="761"/>
      <c r="F2066" s="191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65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65"/>
        <v/>
      </c>
      <c r="C2068" s="190"/>
      <c r="D2068" s="37"/>
      <c r="E2068" s="763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65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65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65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65"/>
        <v/>
      </c>
      <c r="C2072" s="190"/>
      <c r="D2072" s="37"/>
      <c r="E2072" s="763"/>
      <c r="F2072" s="828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65"/>
        <v/>
      </c>
      <c r="C2073" s="190"/>
      <c r="D2073" s="37"/>
      <c r="E2073" s="763"/>
      <c r="F2073" s="191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65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65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65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65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65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65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65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65"/>
        <v/>
      </c>
      <c r="C2081" s="183"/>
      <c r="D2081" s="183"/>
      <c r="E2081" s="183"/>
      <c r="F2081" s="188"/>
      <c r="G2081" s="880"/>
      <c r="H2081" s="192"/>
      <c r="I2081" s="253"/>
      <c r="J2081" s="253"/>
      <c r="K2081" s="595"/>
      <c r="L2081" s="596"/>
      <c r="M2081" s="596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65"/>
        <v/>
      </c>
      <c r="C2082" s="190"/>
      <c r="D2082" s="190"/>
      <c r="E2082" s="190"/>
      <c r="F2082" s="191"/>
      <c r="G2082" s="876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65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65"/>
        <v/>
      </c>
      <c r="C2084" s="190"/>
      <c r="D2084" s="190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65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65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65"/>
        <v/>
      </c>
      <c r="C2087" s="190"/>
      <c r="D2087" s="190"/>
      <c r="E2087" s="763"/>
      <c r="F2087" s="188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65"/>
        <v/>
      </c>
      <c r="C2088" s="190"/>
      <c r="D2088" s="190"/>
      <c r="E2088" s="763"/>
      <c r="F2088" s="40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65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65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65"/>
        <v/>
      </c>
      <c r="C2091" s="190"/>
      <c r="D2091" s="190"/>
      <c r="E2091" s="763"/>
      <c r="F2091" s="188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65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65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65"/>
        <v/>
      </c>
      <c r="C2094" s="190"/>
      <c r="D2094" s="190"/>
      <c r="E2094" s="763"/>
      <c r="F2094" s="188"/>
      <c r="G2094" s="879"/>
      <c r="H2094" s="7"/>
      <c r="I2094" s="808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65"/>
        <v/>
      </c>
      <c r="C2095" s="190"/>
      <c r="D2095" s="190"/>
      <c r="E2095" s="763"/>
      <c r="F2095" s="188"/>
      <c r="G2095" s="879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65"/>
        <v/>
      </c>
      <c r="C2096" s="190"/>
      <c r="D2096" s="190"/>
      <c r="E2096" s="763"/>
      <c r="F2096" s="188"/>
      <c r="G2096" s="879"/>
      <c r="H2096" s="7"/>
      <c r="I2096" s="808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65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65"/>
        <v/>
      </c>
      <c r="C2098" s="190"/>
      <c r="D2098" s="190"/>
      <c r="E2098" s="763"/>
      <c r="F2098" s="40"/>
      <c r="G2098" s="879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65"/>
        <v/>
      </c>
      <c r="C2099" s="190"/>
      <c r="D2099" s="190"/>
      <c r="E2099" s="763"/>
      <c r="F2099" s="444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65"/>
        <v/>
      </c>
      <c r="C2100" s="190"/>
      <c r="D2100" s="190"/>
      <c r="E2100" s="763"/>
      <c r="F2100" s="188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65"/>
        <v/>
      </c>
      <c r="C2101" s="190"/>
      <c r="D2101" s="190"/>
      <c r="E2101" s="763"/>
      <c r="F2101" s="40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65"/>
        <v/>
      </c>
      <c r="C2102" s="190"/>
      <c r="D2102" s="190"/>
      <c r="E2102" s="763"/>
      <c r="F2102" s="188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66">IF(C2103&lt;&gt;"",MONTH(C2103),"")</f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66"/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66"/>
        <v/>
      </c>
      <c r="C2105" s="190"/>
      <c r="D2105" s="190"/>
      <c r="E2105" s="763"/>
      <c r="F2105" s="40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66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66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66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66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66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66"/>
        <v/>
      </c>
      <c r="C2111" s="183"/>
      <c r="D2111" s="183"/>
      <c r="E2111" s="183"/>
      <c r="F2111" s="188"/>
      <c r="G2111" s="880"/>
      <c r="H2111" s="7"/>
      <c r="I2111" s="253"/>
      <c r="J2111" s="253"/>
      <c r="K2111" s="595"/>
      <c r="L2111" s="596"/>
      <c r="M2111" s="596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66"/>
        <v/>
      </c>
      <c r="C2112" s="190"/>
      <c r="D2112" s="190"/>
      <c r="E2112" s="190"/>
      <c r="F2112" s="191"/>
      <c r="G2112" s="876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66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66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66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66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66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66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66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66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66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66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66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66"/>
        <v/>
      </c>
      <c r="C2124" s="190"/>
      <c r="D2124" s="190"/>
      <c r="E2124" s="190"/>
      <c r="F2124" s="188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66"/>
        <v/>
      </c>
      <c r="C2125" s="190"/>
      <c r="D2125" s="190"/>
      <c r="E2125" s="190"/>
      <c r="F2125" s="191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66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66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66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66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66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66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66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66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66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66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66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66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66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66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66"/>
        <v/>
      </c>
      <c r="C2140" s="190"/>
      <c r="D2140" s="190"/>
      <c r="E2140" s="763"/>
      <c r="F2140" s="40"/>
      <c r="G2140" s="879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66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66"/>
        <v/>
      </c>
      <c r="C2142" s="190"/>
      <c r="D2142" s="190"/>
      <c r="E2142" s="763"/>
      <c r="F2142" s="188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66"/>
        <v/>
      </c>
      <c r="C2143" s="190"/>
      <c r="D2143" s="190"/>
      <c r="E2143" s="763"/>
      <c r="F2143" s="40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66"/>
        <v/>
      </c>
      <c r="C2144" s="190"/>
      <c r="D2144" s="190"/>
      <c r="E2144" s="763"/>
      <c r="F2144" s="188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66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66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66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66"/>
        <v/>
      </c>
      <c r="C2148" s="190"/>
      <c r="D2148" s="190"/>
      <c r="E2148" s="763"/>
      <c r="F2148" s="188"/>
      <c r="G2148" s="879"/>
      <c r="H2148" s="7"/>
      <c r="I2148" s="808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66"/>
        <v/>
      </c>
      <c r="C2149" s="190"/>
      <c r="D2149" s="37"/>
      <c r="E2149" s="763"/>
      <c r="F2149" s="40"/>
      <c r="G2149" s="879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66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66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66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66"/>
        <v/>
      </c>
      <c r="C2153" s="190"/>
      <c r="D2153" s="37"/>
      <c r="E2153" s="763"/>
      <c r="F2153" s="191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66"/>
        <v/>
      </c>
      <c r="C2154" s="190"/>
      <c r="D2154" s="37"/>
      <c r="E2154" s="763"/>
      <c r="F2154" s="40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66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66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66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66"/>
        <v/>
      </c>
      <c r="C2158" s="190"/>
      <c r="D2158" s="37"/>
      <c r="E2158" s="763"/>
      <c r="F2158" s="191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66"/>
        <v/>
      </c>
      <c r="C2159" s="190"/>
      <c r="D2159" s="37"/>
      <c r="E2159" s="763"/>
      <c r="F2159" s="444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66"/>
        <v/>
      </c>
      <c r="C2160" s="190"/>
      <c r="D2160" s="37"/>
      <c r="E2160" s="763"/>
      <c r="F2160" s="40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66"/>
        <v/>
      </c>
      <c r="C2161" s="190"/>
      <c r="D2161" s="37"/>
      <c r="E2161" s="763"/>
      <c r="F2161" s="188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66"/>
        <v/>
      </c>
      <c r="C2162" s="190"/>
      <c r="D2162" s="37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66"/>
        <v/>
      </c>
      <c r="C2163" s="190"/>
      <c r="D2163" s="37"/>
      <c r="E2163" s="763"/>
      <c r="F2163" s="191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66"/>
        <v/>
      </c>
      <c r="C2164" s="190"/>
      <c r="D2164" s="37"/>
      <c r="E2164" s="763"/>
      <c r="F2164" s="40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66"/>
        <v/>
      </c>
      <c r="C2165" s="190"/>
      <c r="D2165" s="37"/>
      <c r="E2165" s="763"/>
      <c r="F2165" s="191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66"/>
        <v/>
      </c>
      <c r="C2166" s="190"/>
      <c r="D2166" s="37"/>
      <c r="E2166" s="763"/>
      <c r="F2166" s="40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67">IF(C2167&lt;&gt;"",MONTH(C2167),"")</f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67"/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67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67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67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67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67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67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67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67"/>
        <v/>
      </c>
      <c r="C2176" s="190"/>
      <c r="D2176" s="37"/>
      <c r="E2176" s="763"/>
      <c r="F2176" s="191"/>
      <c r="G2176" s="876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67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67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67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67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67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67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67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67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67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67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67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67"/>
        <v/>
      </c>
      <c r="C2188" s="190"/>
      <c r="D2188" s="37"/>
      <c r="E2188" s="763"/>
      <c r="F2188" s="188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67"/>
        <v/>
      </c>
      <c r="C2189" s="190"/>
      <c r="D2189" s="37"/>
      <c r="E2189" s="763"/>
      <c r="F2189" s="191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67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67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67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67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67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67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67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67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67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67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67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67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67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67"/>
        <v/>
      </c>
      <c r="C2203" s="190"/>
      <c r="D2203" s="190"/>
      <c r="E2203" s="763"/>
      <c r="F2203" s="188"/>
      <c r="G2203" s="879"/>
      <c r="H2203" s="7"/>
      <c r="I2203" s="808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67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67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67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67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67"/>
        <v/>
      </c>
      <c r="C2208" s="190"/>
      <c r="D2208" s="190"/>
      <c r="E2208" s="763"/>
      <c r="F2208" s="188"/>
      <c r="G2208" s="879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67"/>
        <v/>
      </c>
      <c r="C2209" s="190"/>
      <c r="D2209" s="190"/>
      <c r="E2209" s="763"/>
      <c r="F2209" s="188"/>
      <c r="G2209" s="879"/>
      <c r="H2209" s="7"/>
      <c r="I2209" s="808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67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67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67"/>
        <v/>
      </c>
      <c r="C2212" s="190"/>
      <c r="D2212" s="190"/>
      <c r="E2212" s="761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67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67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67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67"/>
        <v/>
      </c>
      <c r="C2216" s="190"/>
      <c r="D2216" s="190"/>
      <c r="E2216" s="761"/>
      <c r="F2216" s="40"/>
      <c r="G2216" s="879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67"/>
        <v/>
      </c>
      <c r="C2217" s="190"/>
      <c r="D2217" s="190"/>
      <c r="E2217" s="761"/>
      <c r="F2217" s="188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67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67"/>
        <v/>
      </c>
      <c r="C2219" s="190"/>
      <c r="D2219" s="190"/>
      <c r="E2219" s="761"/>
      <c r="F2219" s="40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67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67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67"/>
        <v/>
      </c>
      <c r="C2222" s="190"/>
      <c r="D2222" s="190"/>
      <c r="E2222" s="761"/>
      <c r="F2222" s="188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67"/>
        <v/>
      </c>
      <c r="C2223" s="190"/>
      <c r="D2223" s="190"/>
      <c r="E2223" s="761"/>
      <c r="F2223" s="40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67"/>
        <v/>
      </c>
      <c r="C2224" s="190"/>
      <c r="D2224" s="190"/>
      <c r="E2224" s="831"/>
      <c r="F2224" s="191"/>
      <c r="G2224" s="876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67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67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67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67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67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67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68">IF(C2231&lt;&gt;"",MONTH(C2231),"")</f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68"/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68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68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68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68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68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68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68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68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68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68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68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68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68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68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68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68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68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68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68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68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68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68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68"/>
        <v/>
      </c>
      <c r="C2255" s="190"/>
      <c r="D2255" s="37"/>
      <c r="E2255" s="761"/>
      <c r="F2255" s="40"/>
      <c r="G2255" s="879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68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68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68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68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68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68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68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68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68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68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68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68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68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68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68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68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68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68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68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68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68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68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68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68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68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68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68"/>
        <v/>
      </c>
      <c r="C2282" s="190"/>
      <c r="D2282" s="37"/>
      <c r="E2282" s="761"/>
      <c r="F2282" s="444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68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68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68"/>
        <v/>
      </c>
      <c r="C2285" s="190"/>
      <c r="D2285" s="37"/>
      <c r="E2285" s="761"/>
      <c r="F2285" s="191"/>
      <c r="G2285" s="876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68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68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68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68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68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68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68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68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68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69">IF(C2295&lt;&gt;"",MONTH(C2295),"")</f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69"/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69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69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69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69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69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69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69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69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69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69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69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69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69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69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69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69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69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69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69"/>
        <v/>
      </c>
      <c r="C2315" s="190"/>
      <c r="D2315" s="190"/>
      <c r="E2315" s="761"/>
      <c r="F2315" s="40"/>
      <c r="G2315" s="879"/>
      <c r="H2315" s="7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69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69"/>
        <v/>
      </c>
      <c r="C2317" s="190"/>
      <c r="D2317" s="190"/>
      <c r="E2317" s="761"/>
      <c r="F2317" s="188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69"/>
        <v/>
      </c>
      <c r="C2318" s="190"/>
      <c r="D2318" s="190"/>
      <c r="E2318" s="761"/>
      <c r="F2318" s="40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69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69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69"/>
        <v/>
      </c>
      <c r="C2321" s="190"/>
      <c r="D2321" s="190"/>
      <c r="E2321" s="761"/>
      <c r="F2321" s="188"/>
      <c r="G2321" s="879"/>
      <c r="H2321" s="7"/>
      <c r="I2321" s="808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69"/>
        <v/>
      </c>
      <c r="C2322" s="183"/>
      <c r="D2322" s="190"/>
      <c r="E2322" s="838"/>
      <c r="F2322" s="188"/>
      <c r="G2322" s="880"/>
      <c r="H2322" s="192"/>
      <c r="I2322" s="253"/>
      <c r="J2322" s="253"/>
      <c r="K2322" s="595"/>
      <c r="L2322" s="596"/>
      <c r="M2322" s="596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69"/>
        <v/>
      </c>
      <c r="C2323" s="183"/>
      <c r="D2323" s="183"/>
      <c r="E2323" s="838"/>
      <c r="F2323" s="188"/>
      <c r="G2323" s="880"/>
      <c r="H2323" s="7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69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69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69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69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69"/>
        <v/>
      </c>
      <c r="C2328" s="190"/>
      <c r="D2328" s="190"/>
      <c r="E2328" s="831"/>
      <c r="F2328" s="191"/>
      <c r="G2328" s="876"/>
      <c r="H2328" s="7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69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69"/>
        <v/>
      </c>
      <c r="C2330" s="190"/>
      <c r="D2330" s="190"/>
      <c r="E2330" s="831"/>
      <c r="F2330" s="191"/>
      <c r="G2330" s="876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69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69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69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69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69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69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69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69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69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69"/>
        <v/>
      </c>
      <c r="C2340" s="190"/>
      <c r="D2340" s="37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69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69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69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69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69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69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69"/>
        <v/>
      </c>
      <c r="C2347" s="190"/>
      <c r="D2347" s="37"/>
      <c r="E2347" s="761"/>
      <c r="F2347" s="191"/>
      <c r="G2347" s="876"/>
      <c r="H2347" s="192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69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69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69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69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69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69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69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69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69"/>
        <v/>
      </c>
      <c r="C2356" s="190"/>
      <c r="D2356" s="190"/>
      <c r="E2356" s="831"/>
      <c r="F2356" s="191"/>
      <c r="G2356" s="876"/>
      <c r="H2356" s="7"/>
      <c r="I2356" s="254"/>
      <c r="J2356" s="254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69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69"/>
        <v/>
      </c>
      <c r="C2358" s="183"/>
      <c r="D2358" s="183"/>
      <c r="E2358" s="838"/>
      <c r="F2358" s="188"/>
      <c r="G2358" s="880"/>
      <c r="H2358" s="7"/>
      <c r="I2358" s="253"/>
      <c r="J2358" s="253"/>
      <c r="K2358" s="595"/>
      <c r="L2358" s="596"/>
      <c r="M2358" s="596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70">IF(C2359&lt;&gt;"",MONTH(C2359),"")</f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70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70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70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70"/>
        <v/>
      </c>
      <c r="C2363" s="190"/>
      <c r="D2363" s="190"/>
      <c r="E2363" s="761"/>
      <c r="F2363" s="188"/>
      <c r="G2363" s="879"/>
      <c r="H2363" s="7"/>
      <c r="I2363" s="808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70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70"/>
        <v/>
      </c>
      <c r="C2365" s="190"/>
      <c r="D2365" s="190"/>
      <c r="E2365" s="761"/>
      <c r="F2365" s="188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70"/>
        <v/>
      </c>
      <c r="C2366" s="190"/>
      <c r="D2366" s="190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70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70"/>
        <v/>
      </c>
      <c r="C2368" s="190"/>
      <c r="D2368" s="190"/>
      <c r="E2368" s="831"/>
      <c r="F2368" s="191"/>
      <c r="G2368" s="876"/>
      <c r="H2368" s="192"/>
      <c r="I2368" s="253"/>
      <c r="J2368" s="253"/>
      <c r="K2368" s="595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70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70"/>
        <v/>
      </c>
      <c r="C2370" s="190"/>
      <c r="D2370" s="190"/>
      <c r="E2370" s="831"/>
      <c r="F2370" s="191"/>
      <c r="G2370" s="876"/>
      <c r="H2370" s="45"/>
      <c r="I2370" s="253"/>
      <c r="J2370" s="253"/>
      <c r="K2370" s="38"/>
      <c r="L2370" s="193"/>
      <c r="M2370" s="596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70"/>
        <v/>
      </c>
      <c r="C2371" s="190"/>
      <c r="D2371" s="190"/>
      <c r="E2371" s="831"/>
      <c r="F2371" s="191"/>
      <c r="G2371" s="876"/>
      <c r="H2371" s="192"/>
      <c r="I2371" s="253"/>
      <c r="J2371" s="253"/>
      <c r="K2371" s="595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70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70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70"/>
        <v/>
      </c>
      <c r="C2374" s="183"/>
      <c r="D2374" s="183"/>
      <c r="E2374" s="831"/>
      <c r="F2374" s="188"/>
      <c r="G2374" s="880"/>
      <c r="H2374" s="7"/>
      <c r="I2374" s="253"/>
      <c r="J2374" s="253"/>
      <c r="K2374" s="595"/>
      <c r="L2374" s="596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70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70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70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70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70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70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70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70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70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70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70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70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70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70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70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70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70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70"/>
        <v/>
      </c>
      <c r="C2392" s="190"/>
      <c r="D2392" s="190"/>
      <c r="E2392" s="831"/>
      <c r="F2392" s="191"/>
      <c r="G2392" s="876"/>
      <c r="H2392" s="192"/>
      <c r="I2392" s="254"/>
      <c r="J2392" s="254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70"/>
        <v/>
      </c>
      <c r="C2393" s="190"/>
      <c r="D2393" s="190"/>
      <c r="E2393" s="831"/>
      <c r="F2393" s="191"/>
      <c r="G2393" s="876"/>
      <c r="H2393" s="7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70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70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70"/>
        <v/>
      </c>
      <c r="C2396" s="190"/>
      <c r="D2396" s="37"/>
      <c r="E2396" s="761"/>
      <c r="F2396" s="40"/>
      <c r="G2396" s="879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70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70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70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70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70"/>
        <v/>
      </c>
      <c r="C2401" s="190"/>
      <c r="D2401" s="37"/>
      <c r="E2401" s="761"/>
      <c r="F2401" s="191"/>
      <c r="G2401" s="876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70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70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70"/>
        <v/>
      </c>
      <c r="C2404" s="190"/>
      <c r="D2404" s="37"/>
      <c r="E2404" s="761"/>
      <c r="F2404" s="191"/>
      <c r="G2404" s="876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70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70"/>
        <v/>
      </c>
      <c r="C2406" s="183"/>
      <c r="D2406" s="183"/>
      <c r="E2406" s="838"/>
      <c r="F2406" s="188"/>
      <c r="G2406" s="880"/>
      <c r="H2406" s="804"/>
      <c r="I2406" s="253"/>
      <c r="J2406" s="253"/>
      <c r="K2406" s="595"/>
      <c r="L2406" s="596"/>
      <c r="M2406" s="596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70"/>
        <v/>
      </c>
      <c r="C2407" s="190"/>
      <c r="D2407" s="190"/>
      <c r="E2407" s="831"/>
      <c r="F2407" s="188"/>
      <c r="G2407" s="879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70"/>
        <v/>
      </c>
      <c r="C2408" s="190"/>
      <c r="D2408" s="190"/>
      <c r="E2408" s="831"/>
      <c r="F2408" s="40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70"/>
        <v/>
      </c>
      <c r="C2409" s="190"/>
      <c r="D2409" s="190"/>
      <c r="E2409" s="831"/>
      <c r="F2409" s="188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70"/>
        <v/>
      </c>
      <c r="C2410" s="190"/>
      <c r="D2410" s="190"/>
      <c r="E2410" s="831"/>
      <c r="F2410" s="40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70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70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70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70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70"/>
        <v/>
      </c>
      <c r="C2415" s="183"/>
      <c r="D2415" s="183"/>
      <c r="E2415" s="838"/>
      <c r="F2415" s="188"/>
      <c r="G2415" s="880"/>
      <c r="H2415" s="192"/>
      <c r="I2415" s="253"/>
      <c r="J2415" s="253"/>
      <c r="K2415" s="595"/>
      <c r="L2415" s="596"/>
      <c r="M2415" s="596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70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70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70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70"/>
        <v/>
      </c>
      <c r="C2419" s="190"/>
      <c r="D2419" s="37"/>
      <c r="E2419" s="831"/>
      <c r="F2419" s="444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70"/>
        <v/>
      </c>
      <c r="C2420" s="190"/>
      <c r="D2420" s="37"/>
      <c r="E2420" s="831"/>
      <c r="F2420" s="191"/>
      <c r="G2420" s="876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70"/>
        <v/>
      </c>
      <c r="C2421" s="183"/>
      <c r="D2421" s="183"/>
      <c r="E2421" s="838"/>
      <c r="F2421" s="188"/>
      <c r="G2421" s="880"/>
      <c r="H2421" s="192"/>
      <c r="I2421" s="253"/>
      <c r="J2421" s="253"/>
      <c r="K2421" s="595"/>
      <c r="L2421" s="596"/>
      <c r="M2421" s="596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70"/>
        <v/>
      </c>
      <c r="C2422" s="190"/>
      <c r="D2422" s="190"/>
      <c r="E2422" s="831"/>
      <c r="F2422" s="191"/>
      <c r="G2422" s="876"/>
      <c r="H2422" s="7"/>
      <c r="I2422" s="254"/>
      <c r="J2422" s="254"/>
      <c r="K2422" s="595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71">IF(C2423&lt;&gt;"",MONTH(C2423),"")</f>
        <v/>
      </c>
      <c r="C2423" s="190"/>
      <c r="D2423" s="190"/>
      <c r="E2423" s="831"/>
      <c r="F2423" s="191"/>
      <c r="G2423" s="876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71"/>
        <v/>
      </c>
      <c r="C2424" s="190"/>
      <c r="D2424" s="190"/>
      <c r="E2424" s="831"/>
      <c r="F2424" s="40"/>
      <c r="G2424" s="879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71"/>
        <v/>
      </c>
      <c r="C2425" s="190"/>
      <c r="D2425" s="190"/>
      <c r="E2425" s="831"/>
      <c r="F2425" s="188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71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71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71"/>
        <v/>
      </c>
      <c r="C2428" s="190"/>
      <c r="D2428" s="190"/>
      <c r="E2428" s="831"/>
      <c r="F2428" s="40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71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71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71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71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71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71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71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71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71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71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71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71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71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71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71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71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71"/>
        <v/>
      </c>
      <c r="C2445" s="190"/>
      <c r="D2445" s="190"/>
      <c r="E2445" s="831"/>
      <c r="F2445" s="188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71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71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71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71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71"/>
        <v/>
      </c>
      <c r="C2450" s="190"/>
      <c r="D2450" s="190"/>
      <c r="E2450" s="831"/>
      <c r="F2450" s="188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71"/>
        <v/>
      </c>
      <c r="C2451" s="183"/>
      <c r="D2451" s="183"/>
      <c r="E2451" s="838"/>
      <c r="F2451" s="188"/>
      <c r="G2451" s="880"/>
      <c r="H2451" s="7"/>
      <c r="I2451" s="253"/>
      <c r="J2451" s="253"/>
      <c r="K2451" s="595"/>
      <c r="L2451" s="596"/>
      <c r="M2451" s="596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71"/>
        <v/>
      </c>
      <c r="C2452" s="190"/>
      <c r="D2452" s="190"/>
      <c r="E2452" s="831"/>
      <c r="F2452" s="191"/>
      <c r="G2452" s="876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71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71"/>
        <v/>
      </c>
      <c r="C2454" s="190"/>
      <c r="D2454" s="190"/>
      <c r="E2454" s="831"/>
      <c r="F2454" s="191"/>
      <c r="G2454" s="876"/>
      <c r="H2454" s="7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71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71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71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71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71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71"/>
        <v/>
      </c>
      <c r="C2460" s="190"/>
      <c r="D2460" s="37"/>
      <c r="E2460" s="831"/>
      <c r="F2460" s="444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71"/>
        <v/>
      </c>
      <c r="C2461" s="190"/>
      <c r="D2461" s="37"/>
      <c r="E2461" s="831"/>
      <c r="F2461" s="191"/>
      <c r="G2461" s="876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71"/>
        <v/>
      </c>
      <c r="C2462" s="190"/>
      <c r="D2462" s="190"/>
      <c r="E2462" s="831"/>
      <c r="F2462" s="191"/>
      <c r="G2462" s="876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71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71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71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71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71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71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71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71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71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71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71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71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71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71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71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71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71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71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71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71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71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71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71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71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72">IF(C2487&lt;&gt;"",MONTH(C2487),"")</f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72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72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72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72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72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72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72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72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72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72"/>
        <v/>
      </c>
      <c r="C2497" s="190"/>
      <c r="D2497" s="190"/>
      <c r="E2497" s="831"/>
      <c r="F2497" s="40"/>
      <c r="G2497" s="879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72"/>
        <v/>
      </c>
      <c r="C2498" s="190"/>
      <c r="D2498" s="190"/>
      <c r="E2498" s="831"/>
      <c r="F2498" s="188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72"/>
        <v/>
      </c>
      <c r="C2499" s="190"/>
      <c r="D2499" s="190"/>
      <c r="E2499" s="831"/>
      <c r="F2499" s="40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72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72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72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72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72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72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72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72"/>
        <v/>
      </c>
      <c r="C2507" s="190"/>
      <c r="D2507" s="190"/>
      <c r="E2507" s="831"/>
      <c r="F2507" s="188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72"/>
        <v/>
      </c>
      <c r="C2508" s="190"/>
      <c r="D2508" s="190"/>
      <c r="E2508" s="831"/>
      <c r="F2508" s="40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72"/>
        <v/>
      </c>
      <c r="C2509" s="190"/>
      <c r="D2509" s="37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72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72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72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72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72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72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72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72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72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72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72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72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72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72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72"/>
        <v/>
      </c>
      <c r="C2524" s="190"/>
      <c r="D2524" s="37"/>
      <c r="E2524" s="190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72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72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72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72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72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72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72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72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72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72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72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72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72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72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72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72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72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72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72"/>
        <v/>
      </c>
      <c r="C2543" s="190"/>
      <c r="D2543" s="37"/>
      <c r="E2543" s="190"/>
      <c r="F2543" s="191"/>
      <c r="G2543" s="876"/>
      <c r="H2543" s="192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72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72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72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72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72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72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72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73">IF(C2551&lt;&gt;"",MONTH(C2551),"")</f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73"/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73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73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73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73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73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73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73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73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73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73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73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73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73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73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73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73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73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73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73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73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73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73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73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73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73"/>
        <v/>
      </c>
      <c r="C2577" s="190"/>
      <c r="D2577" s="190"/>
      <c r="E2577" s="190"/>
      <c r="F2577" s="191"/>
      <c r="G2577" s="876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73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73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73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73"/>
        <v/>
      </c>
      <c r="C2581" s="190"/>
      <c r="D2581" s="37"/>
      <c r="E2581" s="190"/>
      <c r="F2581" s="40"/>
      <c r="G2581" s="879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73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73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73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73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73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73"/>
        <v/>
      </c>
      <c r="C2587" s="190"/>
      <c r="D2587" s="190"/>
      <c r="E2587" s="190"/>
      <c r="F2587" s="191"/>
      <c r="G2587" s="876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73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73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73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73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73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73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73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73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73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73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73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73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73"/>
        <v/>
      </c>
      <c r="C2600" s="190"/>
      <c r="D2600" s="190"/>
      <c r="E2600" s="190"/>
      <c r="F2600" s="40"/>
      <c r="G2600" s="879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73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73"/>
        <v/>
      </c>
      <c r="C2602" s="190"/>
      <c r="D2602" s="190"/>
      <c r="E2602" s="190"/>
      <c r="F2602" s="188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73"/>
        <v/>
      </c>
      <c r="C2603" s="190"/>
      <c r="D2603" s="190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73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73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73"/>
        <v/>
      </c>
      <c r="C2606" s="190"/>
      <c r="D2606" s="190"/>
      <c r="E2606" s="190"/>
      <c r="F2606" s="188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73"/>
        <v/>
      </c>
      <c r="C2607" s="190"/>
      <c r="D2607" s="190"/>
      <c r="E2607" s="190"/>
      <c r="F2607" s="40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73"/>
        <v/>
      </c>
      <c r="C2608" s="190"/>
      <c r="D2608" s="190"/>
      <c r="E2608" s="190"/>
      <c r="F2608" s="188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73"/>
        <v/>
      </c>
      <c r="C2609" s="190"/>
      <c r="D2609" s="37"/>
      <c r="E2609" s="190"/>
      <c r="F2609" s="40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73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73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73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73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73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74">IF(C2615&lt;&gt;"",MONTH(C2615),"")</f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74"/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74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74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74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74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74"/>
        <v/>
      </c>
      <c r="C2621" s="190"/>
      <c r="D2621" s="37"/>
      <c r="E2621" s="190"/>
      <c r="F2621" s="191"/>
      <c r="G2621" s="876"/>
      <c r="H2621" s="192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74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74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74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74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74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74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74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74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74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74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74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74"/>
        <v/>
      </c>
      <c r="C2633" s="183"/>
      <c r="D2633" s="183"/>
      <c r="E2633" s="183"/>
      <c r="F2633" s="188"/>
      <c r="G2633" s="880"/>
      <c r="H2633" s="7"/>
      <c r="I2633" s="253"/>
      <c r="J2633" s="253"/>
      <c r="K2633" s="595"/>
      <c r="L2633" s="596"/>
      <c r="M2633" s="596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74"/>
        <v/>
      </c>
      <c r="C2634" s="190"/>
      <c r="D2634" s="183"/>
      <c r="E2634" s="183"/>
      <c r="F2634" s="188"/>
      <c r="G2634" s="876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  <c r="AB2634" s="587"/>
      <c r="AC2634" s="587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74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74"/>
        <v/>
      </c>
      <c r="C2636" s="190"/>
      <c r="D2636" s="190"/>
      <c r="E2636" s="183"/>
      <c r="F2636" s="191"/>
      <c r="G2636" s="876"/>
      <c r="H2636" s="804"/>
      <c r="I2636" s="253"/>
      <c r="J2636" s="253"/>
      <c r="K2636" s="595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74"/>
        <v/>
      </c>
      <c r="C2637" s="190"/>
      <c r="D2637" s="190"/>
      <c r="E2637" s="190"/>
      <c r="F2637" s="188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74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74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74"/>
        <v/>
      </c>
      <c r="C2640" s="190"/>
      <c r="D2640" s="190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74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74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74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74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74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74"/>
        <v/>
      </c>
      <c r="C2646" s="190"/>
      <c r="D2646" s="190"/>
      <c r="E2646" s="190"/>
      <c r="F2646" s="188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74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74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74"/>
        <v/>
      </c>
      <c r="C2649" s="190"/>
      <c r="D2649" s="190"/>
      <c r="E2649" s="190"/>
      <c r="F2649" s="40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74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74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74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74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74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74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74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74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74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74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74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74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74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74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74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74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74"/>
        <v/>
      </c>
      <c r="C2666" s="190"/>
      <c r="D2666" s="190"/>
      <c r="E2666" s="190"/>
      <c r="F2666" s="191"/>
      <c r="G2666" s="876"/>
      <c r="H2666" s="192"/>
      <c r="I2666" s="253"/>
      <c r="J2666" s="253"/>
      <c r="K2666" s="595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74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74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74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74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74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74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74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74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74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74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74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74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75">IF(C2679&lt;&gt;"",MONTH(C2679),"")</f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75"/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75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75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75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75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75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75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75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75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75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75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75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75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75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75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75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75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75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75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75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75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75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75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75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75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75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75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75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75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75"/>
        <v/>
      </c>
      <c r="C2709" s="190"/>
      <c r="D2709" s="37"/>
      <c r="E2709" s="190"/>
      <c r="F2709" s="40"/>
      <c r="G2709" s="879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75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75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75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75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75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75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75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75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75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75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75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75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75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75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75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75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75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75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75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75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75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75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75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75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75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75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75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75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75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75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75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75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75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76">IF(C2743&lt;&gt;"",MONTH(C2743),"")</f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76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76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76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76"/>
        <v/>
      </c>
      <c r="C2747" s="190"/>
      <c r="D2747" s="37"/>
      <c r="E2747" s="190"/>
      <c r="F2747" s="191"/>
      <c r="G2747" s="876"/>
      <c r="H2747" s="192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76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76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76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76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76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76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76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76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76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76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76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76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76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76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76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76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76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76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76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76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76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76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76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76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76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76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76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76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76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76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76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76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76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76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76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76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76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76"/>
        <v/>
      </c>
      <c r="C2785" s="183"/>
      <c r="D2785" s="183"/>
      <c r="E2785" s="190"/>
      <c r="F2785" s="188"/>
      <c r="G2785" s="880"/>
      <c r="H2785" s="7"/>
      <c r="I2785" s="253"/>
      <c r="J2785" s="253"/>
      <c r="K2785" s="595"/>
      <c r="L2785" s="596"/>
      <c r="M2785" s="596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76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76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76"/>
        <v/>
      </c>
      <c r="C2788" s="190"/>
      <c r="D2788" s="190"/>
      <c r="E2788" s="190"/>
      <c r="F2788" s="191"/>
      <c r="G2788" s="876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76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76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77">IF(C2791&lt;&gt;"",MONTH(C2791),"")</f>
        <v/>
      </c>
      <c r="C2791" s="190"/>
      <c r="D2791" s="37"/>
      <c r="E2791" s="190"/>
      <c r="F2791" s="191"/>
      <c r="G2791" s="879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77"/>
        <v/>
      </c>
      <c r="C2792" s="37"/>
      <c r="D2792" s="37"/>
      <c r="E2792" s="37"/>
      <c r="F2792" s="40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77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77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77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77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8" spans="1:27">
      <c r="J2798" s="827"/>
    </row>
    <row r="2806" spans="11:11">
      <c r="K2806" s="480">
        <f>SUBTOTAL(9,K10:K2796)</f>
        <v>3235576301</v>
      </c>
    </row>
  </sheetData>
  <autoFilter ref="A9:AD2796"/>
  <sortState ref="A26:AD157">
    <sortCondition ref="C26:C157"/>
    <sortCondition ref="D26:D15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7" t="s">
        <v>354</v>
      </c>
      <c r="G1" s="917"/>
      <c r="H1" s="917"/>
      <c r="I1" s="917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6"/>
      <c r="H2" s="916"/>
      <c r="I2" s="916"/>
    </row>
    <row r="3" spans="1:14">
      <c r="F3" s="916"/>
      <c r="G3" s="916"/>
      <c r="H3" s="916"/>
      <c r="I3" s="916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2014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0" t="s">
        <v>123</v>
      </c>
      <c r="I7" s="920"/>
      <c r="J7" s="623"/>
      <c r="K7" s="623"/>
      <c r="M7" s="919" t="s">
        <v>346</v>
      </c>
      <c r="N7" s="919"/>
    </row>
    <row r="8" spans="1:14" s="840" customFormat="1" ht="23.25" customHeight="1" thickBot="1">
      <c r="A8" s="921" t="s">
        <v>356</v>
      </c>
      <c r="B8" s="923" t="s">
        <v>1</v>
      </c>
      <c r="C8" s="924"/>
      <c r="D8" s="925" t="s">
        <v>0</v>
      </c>
      <c r="E8" s="921" t="s">
        <v>357</v>
      </c>
      <c r="F8" s="918" t="s">
        <v>94</v>
      </c>
      <c r="G8" s="918"/>
      <c r="H8" s="923" t="s">
        <v>21</v>
      </c>
      <c r="I8" s="924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22"/>
      <c r="B9" s="842" t="s">
        <v>15</v>
      </c>
      <c r="C9" s="842" t="s">
        <v>32</v>
      </c>
      <c r="D9" s="926"/>
      <c r="E9" s="922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2264970561</v>
      </c>
      <c r="I10" s="847">
        <f>SUMIF(_M,"&lt;"&amp;$M$8,TH)</f>
        <v>2264970561</v>
      </c>
    </row>
    <row r="11" spans="1:14" s="840" customFormat="1" ht="21" customHeight="1">
      <c r="A11" s="848">
        <f ca="1">IF(ROWS($1:1)&gt;COUNT(Dong6),"",OFFSET(TH!C$1,SMALL(Dong6,ROWS($1:1)),))</f>
        <v>41821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41821</v>
      </c>
      <c r="D11" s="850" t="str">
        <f ca="1">IF(ROWS($1:1)&gt;COUNT(Dong6),"",OFFSET(TH!F$1,SMALL(Dong6,ROWS($1:1)),))</f>
        <v>Thu tiền hàng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131</v>
      </c>
      <c r="H11" s="708">
        <f ca="1">IF(ROWS($1:1)&gt;COUNT(Dong6),"",OFFSET(TH!K$1,SMALL(Dong6,ROWS($1:1)),))</f>
        <v>7500000</v>
      </c>
      <c r="I11" s="708">
        <f ca="1">IF(ROWS($1:1)&gt;COUNT(Dong6),"",OFFSET(TH!K$1,SMALL(Dong6,ROWS($1:1)),))</f>
        <v>7500000</v>
      </c>
    </row>
    <row r="12" spans="1:14" s="840" customFormat="1" ht="21" customHeight="1">
      <c r="A12" s="848">
        <f ca="1">IF(ROWS($1:2)&gt;COUNT(Dong6),"",OFFSET(TH!C$1,SMALL(Dong6,ROWS($1:2)),))</f>
        <v>41822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41822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7500000</v>
      </c>
      <c r="I12" s="708">
        <f ca="1">IF(ROWS($1:2)&gt;COUNT(Dong6),"",OFFSET(TH!K$1,SMALL(Dong6,ROWS($1:2)),))</f>
        <v>7500000</v>
      </c>
    </row>
    <row r="13" spans="1:14" s="840" customFormat="1" ht="21" customHeight="1">
      <c r="A13" s="848">
        <f ca="1">IF(ROWS($1:3)&gt;COUNT(Dong6),"",OFFSET(TH!C$1,SMALL(Dong6,ROWS($1:3)),))</f>
        <v>41826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41826</v>
      </c>
      <c r="D13" s="850" t="str">
        <f ca="1">IF(ROWS($1:3)&gt;COUNT(Dong6),"",OFFSET(TH!F$1,SMALL(Dong6,ROWS($1:3)),))</f>
        <v>Thu phí dịch vụ SMS</v>
      </c>
      <c r="E13" s="849">
        <f t="shared" ca="1" si="0"/>
        <v>3</v>
      </c>
      <c r="F13" s="851" t="str">
        <f ca="1">IF(ROWS($1:3)&gt;COUNT(Dong6),"",OFFSET(TH!L$1,SMALL(Dong6,ROWS($1:3)),))</f>
        <v>642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55000</v>
      </c>
      <c r="I13" s="708">
        <f ca="1">IF(ROWS($1:3)&gt;COUNT(Dong6),"",OFFSET(TH!K$1,SMALL(Dong6,ROWS($1:3)),))</f>
        <v>55000</v>
      </c>
    </row>
    <row r="14" spans="1:14" s="840" customFormat="1" ht="21" customHeight="1">
      <c r="A14" s="848">
        <f ca="1">IF(ROWS($1:4)&gt;COUNT(Dong6),"",OFFSET(TH!C$1,SMALL(Dong6,ROWS($1:4)),))</f>
        <v>41827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41827</v>
      </c>
      <c r="D14" s="850" t="str">
        <f ca="1">IF(ROWS($1:4)&gt;COUNT(Dong6),"",OFFSET(TH!F$1,SMALL(Dong6,ROWS($1:4)),))</f>
        <v>Thu tiền hàng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131</v>
      </c>
      <c r="H14" s="708">
        <f ca="1">IF(ROWS($1:4)&gt;COUNT(Dong6),"",OFFSET(TH!K$1,SMALL(Dong6,ROWS($1:4)),))</f>
        <v>155022454</v>
      </c>
      <c r="I14" s="708">
        <f ca="1">IF(ROWS($1:4)&gt;COUNT(Dong6),"",OFFSET(TH!K$1,SMALL(Dong6,ROWS($1:4)),))</f>
        <v>155022454</v>
      </c>
    </row>
    <row r="15" spans="1:14" s="840" customFormat="1" ht="21" customHeight="1">
      <c r="A15" s="848">
        <f ca="1">IF(ROWS($1:5)&gt;COUNT(Dong6),"",OFFSET(TH!C$1,SMALL(Dong6,ROWS($1:5)),))</f>
        <v>41827</v>
      </c>
      <c r="B15" s="849" t="str">
        <f ca="1">IF(ROWS($1:5)&gt;COUNT(Dong6),"",OFFSET(TH!D$1,SMALL(Dong6,ROWS($1:5)),))</f>
        <v>GBN</v>
      </c>
      <c r="C15" s="848">
        <f ca="1">IF(ROWS($1:5)&gt;COUNT(Dong6),"",OFFSET(TH!E$1,SMALL(Dong6,ROWS($1:5)),))</f>
        <v>41827</v>
      </c>
      <c r="D15" s="850" t="str">
        <f ca="1">IF(ROWS($1:5)&gt;COUNT(Dong6),"",OFFSET(TH!F$1,SMALL(Dong6,ROWS($1:5)),))</f>
        <v>Rút sec nhập quỹ tiền mặt</v>
      </c>
      <c r="E15" s="849">
        <f t="shared" ca="1" si="0"/>
        <v>5</v>
      </c>
      <c r="F15" s="851" t="str">
        <f ca="1">IF(ROWS($1:5)&gt;COUNT(Dong6),"",OFFSET(TH!L$1,SMALL(Dong6,ROWS($1:5)),))</f>
        <v>1111</v>
      </c>
      <c r="G15" s="851" t="str">
        <f ca="1">IF(ROWS($1:5)&gt;COUNT(Dong6),"",OFFSET(TH!M$1,SMALL(Dong6,ROWS($1:5)),))</f>
        <v>1121</v>
      </c>
      <c r="H15" s="708">
        <f ca="1">IF(ROWS($1:5)&gt;COUNT(Dong6),"",OFFSET(TH!K$1,SMALL(Dong6,ROWS($1:5)),))</f>
        <v>154900000</v>
      </c>
      <c r="I15" s="708">
        <f ca="1">IF(ROWS($1:5)&gt;COUNT(Dong6),"",OFFSET(TH!K$1,SMALL(Dong6,ROWS($1:5)),))</f>
        <v>154900000</v>
      </c>
    </row>
    <row r="16" spans="1:14" s="840" customFormat="1" ht="21" customHeight="1">
      <c r="A16" s="848">
        <f ca="1">IF(ROWS($1:6)&gt;COUNT(Dong6),"",OFFSET(TH!C$1,SMALL(Dong6,ROWS($1:6)),))</f>
        <v>41830</v>
      </c>
      <c r="B16" s="849" t="str">
        <f ca="1">IF(ROWS($1:6)&gt;COUNT(Dong6),"",OFFSET(TH!D$1,SMALL(Dong6,ROWS($1:6)),))</f>
        <v>GBC</v>
      </c>
      <c r="C16" s="848">
        <f ca="1">IF(ROWS($1:6)&gt;COUNT(Dong6),"",OFFSET(TH!E$1,SMALL(Dong6,ROWS($1:6)),))</f>
        <v>41830</v>
      </c>
      <c r="D16" s="850" t="str">
        <f ca="1">IF(ROWS($1:6)&gt;COUNT(Dong6),"",OFFSET(TH!F$1,SMALL(Dong6,ROWS($1:6)),))</f>
        <v>Thu tiền hàng</v>
      </c>
      <c r="E16" s="849">
        <f t="shared" ca="1" si="0"/>
        <v>6</v>
      </c>
      <c r="F16" s="851" t="str">
        <f ca="1">IF(ROWS($1:6)&gt;COUNT(Dong6),"",OFFSET(TH!L$1,SMALL(Dong6,ROWS($1:6)),))</f>
        <v>1121</v>
      </c>
      <c r="G16" s="851" t="str">
        <f ca="1">IF(ROWS($1:6)&gt;COUNT(Dong6),"",OFFSET(TH!M$1,SMALL(Dong6,ROWS($1:6)),))</f>
        <v>131</v>
      </c>
      <c r="H16" s="708">
        <f ca="1">IF(ROWS($1:6)&gt;COUNT(Dong6),"",OFFSET(TH!K$1,SMALL(Dong6,ROWS($1:6)),))</f>
        <v>7651950</v>
      </c>
      <c r="I16" s="708">
        <f ca="1">IF(ROWS($1:6)&gt;COUNT(Dong6),"",OFFSET(TH!K$1,SMALL(Dong6,ROWS($1:6)),))</f>
        <v>7651950</v>
      </c>
    </row>
    <row r="17" spans="1:9" s="840" customFormat="1" ht="21" customHeight="1">
      <c r="A17" s="848">
        <f ca="1">IF(ROWS($1:7)&gt;COUNT(Dong6),"",OFFSET(TH!C$1,SMALL(Dong6,ROWS($1:7)),))</f>
        <v>41830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41830</v>
      </c>
      <c r="D17" s="850" t="str">
        <f ca="1">IF(ROWS($1:7)&gt;COUNT(Dong6),"",OFFSET(TH!F$1,SMALL(Dong6,ROWS($1:7)),))</f>
        <v>Rút sec nhập quỹ tiền mặt</v>
      </c>
      <c r="E17" s="849">
        <f t="shared" ca="1" si="0"/>
        <v>7</v>
      </c>
      <c r="F17" s="851" t="str">
        <f ca="1">IF(ROWS($1:7)&gt;COUNT(Dong6),"",OFFSET(TH!L$1,SMALL(Dong6,ROWS($1:7)),))</f>
        <v>1111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7500000</v>
      </c>
      <c r="I17" s="708">
        <f ca="1">IF(ROWS($1:7)&gt;COUNT(Dong6),"",OFFSET(TH!K$1,SMALL(Dong6,ROWS($1:7)),))</f>
        <v>7500000</v>
      </c>
    </row>
    <row r="18" spans="1:9" s="840" customFormat="1" ht="21" customHeight="1">
      <c r="A18" s="848">
        <f ca="1">IF(ROWS($1:8)&gt;COUNT(Dong6),"",OFFSET(TH!C$1,SMALL(Dong6,ROWS($1:8)),))</f>
        <v>41831</v>
      </c>
      <c r="B18" s="849" t="str">
        <f ca="1">IF(ROWS($1:8)&gt;COUNT(Dong6),"",OFFSET(TH!D$1,SMALL(Dong6,ROWS($1:8)),))</f>
        <v>GBC</v>
      </c>
      <c r="C18" s="848">
        <f ca="1">IF(ROWS($1:8)&gt;COUNT(Dong6),"",OFFSET(TH!E$1,SMALL(Dong6,ROWS($1:8)),))</f>
        <v>41831</v>
      </c>
      <c r="D18" s="850" t="str">
        <f ca="1">IF(ROWS($1:8)&gt;COUNT(Dong6),"",OFFSET(TH!F$1,SMALL(Dong6,ROWS($1:8)),))</f>
        <v>Nộp tiền mặt vào tài khoản</v>
      </c>
      <c r="E18" s="849">
        <f t="shared" ca="1" si="0"/>
        <v>8</v>
      </c>
      <c r="F18" s="851" t="str">
        <f ca="1">IF(ROWS($1:8)&gt;COUNT(Dong6),"",OFFSET(TH!L$1,SMALL(Dong6,ROWS($1:8)),))</f>
        <v>1121</v>
      </c>
      <c r="G18" s="851" t="str">
        <f ca="1">IF(ROWS($1:8)&gt;COUNT(Dong6),"",OFFSET(TH!M$1,SMALL(Dong6,ROWS($1:8)),))</f>
        <v>1111</v>
      </c>
      <c r="H18" s="708">
        <f ca="1">IF(ROWS($1:8)&gt;COUNT(Dong6),"",OFFSET(TH!K$1,SMALL(Dong6,ROWS($1:8)),))</f>
        <v>77350000</v>
      </c>
      <c r="I18" s="708">
        <f ca="1">IF(ROWS($1:8)&gt;COUNT(Dong6),"",OFFSET(TH!K$1,SMALL(Dong6,ROWS($1:8)),))</f>
        <v>77350000</v>
      </c>
    </row>
    <row r="19" spans="1:9" s="840" customFormat="1" ht="21" customHeight="1">
      <c r="A19" s="848">
        <f ca="1">IF(ROWS($1:9)&gt;COUNT(Dong6),"",OFFSET(TH!C$1,SMALL(Dong6,ROWS($1:9)),))</f>
        <v>41831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41831</v>
      </c>
      <c r="D19" s="850" t="str">
        <f ca="1">IF(ROWS($1:9)&gt;COUNT(Dong6),"",OFFSET(TH!F$1,SMALL(Dong6,ROWS($1:9)),))</f>
        <v>Thanh toán tiền hàng</v>
      </c>
      <c r="E19" s="849">
        <f t="shared" ca="1" si="0"/>
        <v>9</v>
      </c>
      <c r="F19" s="851" t="str">
        <f ca="1">IF(ROWS($1:9)&gt;COUNT(Dong6),"",OFFSET(TH!L$1,SMALL(Dong6,ROWS($1:9)),))</f>
        <v>331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77362791</v>
      </c>
      <c r="I19" s="708">
        <f ca="1">IF(ROWS($1:9)&gt;COUNT(Dong6),"",OFFSET(TH!K$1,SMALL(Dong6,ROWS($1:9)),))</f>
        <v>77362791</v>
      </c>
    </row>
    <row r="20" spans="1:9" s="840" customFormat="1" ht="21" customHeight="1">
      <c r="A20" s="848">
        <f ca="1">IF(ROWS($1:10)&gt;COUNT(Dong6),"",OFFSET(TH!C$1,SMALL(Dong6,ROWS($1:10)),))</f>
        <v>41831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41831</v>
      </c>
      <c r="D20" s="850" t="str">
        <f ca="1">IF(ROWS($1:10)&gt;COUNT(Dong6),"",OFFSET(TH!F$1,SMALL(Dong6,ROWS($1:10)),))</f>
        <v>Phí nộp tiền mặt chuyển đi trong ngày</v>
      </c>
      <c r="E20" s="849">
        <f t="shared" ca="1" si="0"/>
        <v>10</v>
      </c>
      <c r="F20" s="851" t="str">
        <f ca="1">IF(ROWS($1:10)&gt;COUNT(Dong6),"",OFFSET(TH!L$1,SMALL(Dong6,ROWS($1:10)),))</f>
        <v>642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25530</v>
      </c>
      <c r="I20" s="708">
        <f ca="1">IF(ROWS($1:10)&gt;COUNT(Dong6),"",OFFSET(TH!K$1,SMALL(Dong6,ROWS($1:10)),))</f>
        <v>25530</v>
      </c>
    </row>
    <row r="21" spans="1:9" s="840" customFormat="1" ht="21" customHeight="1">
      <c r="A21" s="848">
        <f ca="1">IF(ROWS($1:11)&gt;COUNT(Dong6),"",OFFSET(TH!C$1,SMALL(Dong6,ROWS($1:11)),))</f>
        <v>41834</v>
      </c>
      <c r="B21" s="849" t="str">
        <f ca="1">IF(ROWS($1:11)&gt;COUNT(Dong6),"",OFFSET(TH!D$1,SMALL(Dong6,ROWS($1:11)),))</f>
        <v>GBC</v>
      </c>
      <c r="C21" s="848">
        <f ca="1">IF(ROWS($1:11)&gt;COUNT(Dong6),"",OFFSET(TH!E$1,SMALL(Dong6,ROWS($1:11)),))</f>
        <v>41834</v>
      </c>
      <c r="D21" s="850" t="str">
        <f ca="1">IF(ROWS($1:11)&gt;COUNT(Dong6),"",OFFSET(TH!F$1,SMALL(Dong6,ROWS($1:11)),))</f>
        <v>Thu tiền hàng</v>
      </c>
      <c r="E21" s="849">
        <f t="shared" ca="1" si="0"/>
        <v>11</v>
      </c>
      <c r="F21" s="851" t="str">
        <f ca="1">IF(ROWS($1:11)&gt;COUNT(Dong6),"",OFFSET(TH!L$1,SMALL(Dong6,ROWS($1:11)),))</f>
        <v>1121</v>
      </c>
      <c r="G21" s="851" t="str">
        <f ca="1">IF(ROWS($1:11)&gt;COUNT(Dong6),"",OFFSET(TH!M$1,SMALL(Dong6,ROWS($1:11)),))</f>
        <v>131</v>
      </c>
      <c r="H21" s="708">
        <f ca="1">IF(ROWS($1:11)&gt;COUNT(Dong6),"",OFFSET(TH!K$1,SMALL(Dong6,ROWS($1:11)),))</f>
        <v>12737450</v>
      </c>
      <c r="I21" s="708">
        <f ca="1">IF(ROWS($1:11)&gt;COUNT(Dong6),"",OFFSET(TH!K$1,SMALL(Dong6,ROWS($1:11)),))</f>
        <v>12737450</v>
      </c>
    </row>
    <row r="22" spans="1:9" s="840" customFormat="1" ht="21" customHeight="1">
      <c r="A22" s="848">
        <f ca="1">IF(ROWS($1:12)&gt;COUNT(Dong6),"",OFFSET(TH!C$1,SMALL(Dong6,ROWS($1:12)),))</f>
        <v>41834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41834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12900000</v>
      </c>
      <c r="I22" s="708">
        <f ca="1">IF(ROWS($1:12)&gt;COUNT(Dong6),"",OFFSET(TH!K$1,SMALL(Dong6,ROWS($1:12)),))</f>
        <v>12900000</v>
      </c>
    </row>
    <row r="23" spans="1:9" s="840" customFormat="1" ht="21" customHeight="1">
      <c r="A23" s="848">
        <f ca="1">IF(ROWS($1:13)&gt;COUNT(Dong6),"",OFFSET(TH!C$1,SMALL(Dong6,ROWS($1:13)),))</f>
        <v>41845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41845</v>
      </c>
      <c r="D23" s="850" t="str">
        <f ca="1">IF(ROWS($1:13)&gt;COUNT(Dong6),"",OFFSET(TH!F$1,SMALL(Dong6,ROWS($1:13)),))</f>
        <v>Phí quản lý tài khoản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11000</v>
      </c>
      <c r="I23" s="708">
        <f ca="1">IF(ROWS($1:13)&gt;COUNT(Dong6),"",OFFSET(TH!K$1,SMALL(Dong6,ROWS($1:13)),))</f>
        <v>11000</v>
      </c>
    </row>
    <row r="24" spans="1:9" s="840" customFormat="1" ht="21" customHeight="1">
      <c r="A24" s="848">
        <f ca="1">IF(ROWS($1:14)&gt;COUNT(Dong6),"",OFFSET(TH!C$1,SMALL(Dong6,ROWS($1:14)),))</f>
        <v>41854</v>
      </c>
      <c r="B24" s="849" t="str">
        <f ca="1">IF(ROWS($1:14)&gt;COUNT(Dong6),"",OFFSET(TH!D$1,SMALL(Dong6,ROWS($1:14)),))</f>
        <v>GBN</v>
      </c>
      <c r="C24" s="848">
        <f ca="1">IF(ROWS($1:14)&gt;COUNT(Dong6),"",OFFSET(TH!E$1,SMALL(Dong6,ROWS($1:14)),))</f>
        <v>41854</v>
      </c>
      <c r="D24" s="850" t="str">
        <f ca="1">IF(ROWS($1:14)&gt;COUNT(Dong6),"",OFFSET(TH!F$1,SMALL(Dong6,ROWS($1:14)),))</f>
        <v>Thu phí dịch vụ SMS</v>
      </c>
      <c r="E24" s="849">
        <f t="shared" ca="1" si="0"/>
        <v>14</v>
      </c>
      <c r="F24" s="851" t="str">
        <f ca="1">IF(ROWS($1:14)&gt;COUNT(Dong6),"",OFFSET(TH!L$1,SMALL(Dong6,ROWS($1:14)),))</f>
        <v>642</v>
      </c>
      <c r="G24" s="851" t="str">
        <f ca="1">IF(ROWS($1:14)&gt;COUNT(Dong6),"",OFFSET(TH!M$1,SMALL(Dong6,ROWS($1:14)),))</f>
        <v>1121</v>
      </c>
      <c r="H24" s="708">
        <f ca="1">IF(ROWS($1:14)&gt;COUNT(Dong6),"",OFFSET(TH!K$1,SMALL(Dong6,ROWS($1:14)),))</f>
        <v>55000</v>
      </c>
      <c r="I24" s="708">
        <f ca="1">IF(ROWS($1:14)&gt;COUNT(Dong6),"",OFFSET(TH!K$1,SMALL(Dong6,ROWS($1:14)),))</f>
        <v>55000</v>
      </c>
    </row>
    <row r="25" spans="1:9" s="840" customFormat="1" ht="21" customHeight="1">
      <c r="A25" s="848">
        <f ca="1">IF(ROWS($1:15)&gt;COUNT(Dong6),"",OFFSET(TH!C$1,SMALL(Dong6,ROWS($1:15)),))</f>
        <v>41865</v>
      </c>
      <c r="B25" s="849" t="str">
        <f ca="1">IF(ROWS($1:15)&gt;COUNT(Dong6),"",OFFSET(TH!D$1,SMALL(Dong6,ROWS($1:15)),))</f>
        <v>GBC</v>
      </c>
      <c r="C25" s="848">
        <f ca="1">IF(ROWS($1:15)&gt;COUNT(Dong6),"",OFFSET(TH!E$1,SMALL(Dong6,ROWS($1:15)),))</f>
        <v>41865</v>
      </c>
      <c r="D25" s="850" t="str">
        <f ca="1">IF(ROWS($1:15)&gt;COUNT(Dong6),"",OFFSET(TH!F$1,SMALL(Dong6,ROWS($1:15)),))</f>
        <v>Thu tiền hàng</v>
      </c>
      <c r="E25" s="849">
        <f t="shared" ca="1" si="0"/>
        <v>15</v>
      </c>
      <c r="F25" s="851" t="str">
        <f ca="1">IF(ROWS($1:15)&gt;COUNT(Dong6),"",OFFSET(TH!L$1,SMALL(Dong6,ROWS($1:15)),))</f>
        <v>1121</v>
      </c>
      <c r="G25" s="851" t="str">
        <f ca="1">IF(ROWS($1:15)&gt;COUNT(Dong6),"",OFFSET(TH!M$1,SMALL(Dong6,ROWS($1:15)),))</f>
        <v>131</v>
      </c>
      <c r="H25" s="708">
        <f ca="1">IF(ROWS($1:15)&gt;COUNT(Dong6),"",OFFSET(TH!K$1,SMALL(Dong6,ROWS($1:15)),))</f>
        <v>11214500</v>
      </c>
      <c r="I25" s="708">
        <f ca="1">IF(ROWS($1:15)&gt;COUNT(Dong6),"",OFFSET(TH!K$1,SMALL(Dong6,ROWS($1:15)),))</f>
        <v>11214500</v>
      </c>
    </row>
    <row r="26" spans="1:9" s="840" customFormat="1" ht="21" customHeight="1">
      <c r="A26" s="848">
        <f ca="1">IF(ROWS($1:16)&gt;COUNT(Dong6),"",OFFSET(TH!C$1,SMALL(Dong6,ROWS($1:16)),))</f>
        <v>41865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41865</v>
      </c>
      <c r="D26" s="850" t="str">
        <f ca="1">IF(ROWS($1:16)&gt;COUNT(Dong6),"",OFFSET(TH!F$1,SMALL(Dong6,ROWS($1:16)),))</f>
        <v>Rút sec nhập quỹ tiền mặt</v>
      </c>
      <c r="E26" s="849">
        <f t="shared" ca="1" si="0"/>
        <v>16</v>
      </c>
      <c r="F26" s="851" t="str">
        <f ca="1">IF(ROWS($1:16)&gt;COUNT(Dong6),"",OFFSET(TH!L$1,SMALL(Dong6,ROWS($1:16)),))</f>
        <v>1111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11100000</v>
      </c>
      <c r="I26" s="708">
        <f ca="1">IF(ROWS($1:16)&gt;COUNT(Dong6),"",OFFSET(TH!K$1,SMALL(Dong6,ROWS($1:16)),))</f>
        <v>11100000</v>
      </c>
    </row>
    <row r="27" spans="1:9" s="840" customFormat="1" ht="21" customHeight="1">
      <c r="A27" s="848">
        <f ca="1">IF(ROWS($1:17)&gt;COUNT(Dong6),"",OFFSET(TH!C$1,SMALL(Dong6,ROWS($1:17)),))</f>
        <v>41876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41876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10725000</v>
      </c>
      <c r="I27" s="708">
        <f ca="1">IF(ROWS($1:17)&gt;COUNT(Dong6),"",OFFSET(TH!K$1,SMALL(Dong6,ROWS($1:17)),))</f>
        <v>10725000</v>
      </c>
    </row>
    <row r="28" spans="1:9" s="840" customFormat="1" ht="21" customHeight="1">
      <c r="A28" s="848">
        <f ca="1">IF(ROWS($1:18)&gt;COUNT(Dong6),"",OFFSET(TH!C$1,SMALL(Dong6,ROWS($1:18)),))</f>
        <v>41876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41876</v>
      </c>
      <c r="D28" s="850" t="str">
        <f ca="1">IF(ROWS($1:18)&gt;COUNT(Dong6),"",OFFSET(TH!F$1,SMALL(Dong6,ROWS($1:18)),))</f>
        <v>Phí quản lý tài khoản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11000</v>
      </c>
      <c r="I28" s="708">
        <f ca="1">IF(ROWS($1:18)&gt;COUNT(Dong6),"",OFFSET(TH!K$1,SMALL(Dong6,ROWS($1:18)),))</f>
        <v>11000</v>
      </c>
    </row>
    <row r="29" spans="1:9" s="840" customFormat="1" ht="21" customHeight="1">
      <c r="A29" s="848">
        <f ca="1">IF(ROWS($1:19)&gt;COUNT(Dong6),"",OFFSET(TH!C$1,SMALL(Dong6,ROWS($1:19)),))</f>
        <v>41876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41876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10800000</v>
      </c>
      <c r="I29" s="708">
        <f ca="1">IF(ROWS($1:19)&gt;COUNT(Dong6),"",OFFSET(TH!K$1,SMALL(Dong6,ROWS($1:19)),))</f>
        <v>10800000</v>
      </c>
    </row>
    <row r="30" spans="1:9" s="840" customFormat="1" ht="21" customHeight="1">
      <c r="A30" s="848">
        <f ca="1">IF(ROWS($1:20)&gt;COUNT(Dong6),"",OFFSET(TH!C$1,SMALL(Dong6,ROWS($1:20)),))</f>
        <v>41888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41888</v>
      </c>
      <c r="D30" s="850" t="str">
        <f ca="1">IF(ROWS($1:20)&gt;COUNT(Dong6),"",OFFSET(TH!F$1,SMALL(Dong6,ROWS($1:20)),))</f>
        <v>Nộp tiền mặt vào tài khoản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1111</v>
      </c>
      <c r="H30" s="708">
        <f ca="1">IF(ROWS($1:20)&gt;COUNT(Dong6),"",OFFSET(TH!K$1,SMALL(Dong6,ROWS($1:20)),))</f>
        <v>1000000</v>
      </c>
      <c r="I30" s="708">
        <f ca="1">IF(ROWS($1:20)&gt;COUNT(Dong6),"",OFFSET(TH!K$1,SMALL(Dong6,ROWS($1:20)),))</f>
        <v>1000000</v>
      </c>
    </row>
    <row r="31" spans="1:9" s="840" customFormat="1" ht="21" customHeight="1">
      <c r="A31" s="848">
        <f ca="1">IF(ROWS($1:21)&gt;COUNT(Dong6),"",OFFSET(TH!C$1,SMALL(Dong6,ROWS($1:21)),))</f>
        <v>41892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41892</v>
      </c>
      <c r="D31" s="850" t="str">
        <f ca="1">IF(ROWS($1:21)&gt;COUNT(Dong6),"",OFFSET(TH!F$1,SMALL(Dong6,ROWS($1:21)),))</f>
        <v>Rút sec nhập quỹ tiền mặt</v>
      </c>
      <c r="E31" s="849">
        <f t="shared" ca="1" si="0"/>
        <v>21</v>
      </c>
      <c r="F31" s="851" t="str">
        <f ca="1">IF(ROWS($1:21)&gt;COUNT(Dong6),"",OFFSET(TH!L$1,SMALL(Dong6,ROWS($1:21)),))</f>
        <v>1111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1000000</v>
      </c>
      <c r="I31" s="708">
        <f ca="1">IF(ROWS($1:21)&gt;COUNT(Dong6),"",OFFSET(TH!K$1,SMALL(Dong6,ROWS($1:21)),))</f>
        <v>1000000</v>
      </c>
    </row>
    <row r="32" spans="1:9" s="840" customFormat="1" ht="21" customHeight="1">
      <c r="A32" s="848">
        <f ca="1">IF(ROWS($1:22)&gt;COUNT(Dong6),"",OFFSET(TH!C$1,SMALL(Dong6,ROWS($1:22)),))</f>
        <v>41895</v>
      </c>
      <c r="B32" s="849" t="str">
        <f ca="1">IF(ROWS($1:22)&gt;COUNT(Dong6),"",OFFSET(TH!D$1,SMALL(Dong6,ROWS($1:22)),))</f>
        <v>GBN</v>
      </c>
      <c r="C32" s="848">
        <f ca="1">IF(ROWS($1:22)&gt;COUNT(Dong6),"",OFFSET(TH!E$1,SMALL(Dong6,ROWS($1:22)),))</f>
        <v>41895</v>
      </c>
      <c r="D32" s="850" t="str">
        <f ca="1">IF(ROWS($1:22)&gt;COUNT(Dong6),"",OFFSET(TH!F$1,SMALL(Dong6,ROWS($1:22)),))</f>
        <v>Thu phí dịch vụ SMS</v>
      </c>
      <c r="E32" s="849">
        <f t="shared" ca="1" si="0"/>
        <v>22</v>
      </c>
      <c r="F32" s="851" t="str">
        <f ca="1">IF(ROWS($1:22)&gt;COUNT(Dong6),"",OFFSET(TH!L$1,SMALL(Dong6,ROWS($1:22)),))</f>
        <v>642</v>
      </c>
      <c r="G32" s="851" t="str">
        <f ca="1">IF(ROWS($1:22)&gt;COUNT(Dong6),"",OFFSET(TH!M$1,SMALL(Dong6,ROWS($1:22)),))</f>
        <v>1121</v>
      </c>
      <c r="H32" s="708">
        <f ca="1">IF(ROWS($1:22)&gt;COUNT(Dong6),"",OFFSET(TH!K$1,SMALL(Dong6,ROWS($1:22)),))</f>
        <v>55000</v>
      </c>
      <c r="I32" s="708">
        <f ca="1">IF(ROWS($1:22)&gt;COUNT(Dong6),"",OFFSET(TH!K$1,SMALL(Dong6,ROWS($1:22)),))</f>
        <v>55000</v>
      </c>
    </row>
    <row r="33" spans="1:9" s="840" customFormat="1" ht="21" customHeight="1">
      <c r="A33" s="848">
        <f ca="1">IF(ROWS($1:23)&gt;COUNT(Dong6),"",OFFSET(TH!C$1,SMALL(Dong6,ROWS($1:23)),))</f>
        <v>41907</v>
      </c>
      <c r="B33" s="849" t="str">
        <f ca="1">IF(ROWS($1:23)&gt;COUNT(Dong6),"",OFFSET(TH!D$1,SMALL(Dong6,ROWS($1:23)),))</f>
        <v>GBC</v>
      </c>
      <c r="C33" s="848">
        <f ca="1">IF(ROWS($1:23)&gt;COUNT(Dong6),"",OFFSET(TH!E$1,SMALL(Dong6,ROWS($1:23)),))</f>
        <v>41907</v>
      </c>
      <c r="D33" s="850" t="str">
        <f ca="1">IF(ROWS($1:23)&gt;COUNT(Dong6),"",OFFSET(TH!F$1,SMALL(Dong6,ROWS($1:23)),))</f>
        <v>Nộp tiền mặt vào tài khoản</v>
      </c>
      <c r="E33" s="849">
        <f t="shared" ca="1" si="0"/>
        <v>23</v>
      </c>
      <c r="F33" s="851" t="str">
        <f ca="1">IF(ROWS($1:23)&gt;COUNT(Dong6),"",OFFSET(TH!L$1,SMALL(Dong6,ROWS($1:23)),))</f>
        <v>1121</v>
      </c>
      <c r="G33" s="851" t="str">
        <f ca="1">IF(ROWS($1:23)&gt;COUNT(Dong6),"",OFFSET(TH!M$1,SMALL(Dong6,ROWS($1:23)),))</f>
        <v>1111</v>
      </c>
      <c r="H33" s="708">
        <f ca="1">IF(ROWS($1:23)&gt;COUNT(Dong6),"",OFFSET(TH!K$1,SMALL(Dong6,ROWS($1:23)),))</f>
        <v>80200000</v>
      </c>
      <c r="I33" s="708">
        <f ca="1">IF(ROWS($1:23)&gt;COUNT(Dong6),"",OFFSET(TH!K$1,SMALL(Dong6,ROWS($1:23)),))</f>
        <v>80200000</v>
      </c>
    </row>
    <row r="34" spans="1:9" s="840" customFormat="1" ht="21" customHeight="1">
      <c r="A34" s="848">
        <f ca="1">IF(ROWS($1:24)&gt;COUNT(Dong6),"",OFFSET(TH!C$1,SMALL(Dong6,ROWS($1:24)),))</f>
        <v>41907</v>
      </c>
      <c r="B34" s="849" t="str">
        <f ca="1">IF(ROWS($1:24)&gt;COUNT(Dong6),"",OFFSET(TH!D$1,SMALL(Dong6,ROWS($1:24)),))</f>
        <v>GBC</v>
      </c>
      <c r="C34" s="848">
        <f ca="1">IF(ROWS($1:24)&gt;COUNT(Dong6),"",OFFSET(TH!E$1,SMALL(Dong6,ROWS($1:24)),))</f>
        <v>41907</v>
      </c>
      <c r="D34" s="850" t="str">
        <f ca="1">IF(ROWS($1:24)&gt;COUNT(Dong6),"",OFFSET(TH!F$1,SMALL(Dong6,ROWS($1:24)),))</f>
        <v>Nộp tiền mặt vào tài khoản</v>
      </c>
      <c r="E34" s="849">
        <f t="shared" ca="1" si="0"/>
        <v>24</v>
      </c>
      <c r="F34" s="851" t="str">
        <f ca="1">IF(ROWS($1:24)&gt;COUNT(Dong6),"",OFFSET(TH!L$1,SMALL(Dong6,ROWS($1:24)),))</f>
        <v>1121</v>
      </c>
      <c r="G34" s="851" t="str">
        <f ca="1">IF(ROWS($1:24)&gt;COUNT(Dong6),"",OFFSET(TH!M$1,SMALL(Dong6,ROWS($1:24)),))</f>
        <v>1111</v>
      </c>
      <c r="H34" s="708">
        <f ca="1">IF(ROWS($1:24)&gt;COUNT(Dong6),"",OFFSET(TH!K$1,SMALL(Dong6,ROWS($1:24)),))</f>
        <v>100000</v>
      </c>
      <c r="I34" s="708">
        <f ca="1">IF(ROWS($1:24)&gt;COUNT(Dong6),"",OFFSET(TH!K$1,SMALL(Dong6,ROWS($1:24)),))</f>
        <v>100000</v>
      </c>
    </row>
    <row r="35" spans="1:9" s="840" customFormat="1" ht="21" customHeight="1">
      <c r="A35" s="848">
        <f ca="1">IF(ROWS($1:25)&gt;COUNT(Dong6),"",OFFSET(TH!C$1,SMALL(Dong6,ROWS($1:25)),))</f>
        <v>41907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41907</v>
      </c>
      <c r="D35" s="850" t="str">
        <f ca="1">IF(ROWS($1:25)&gt;COUNT(Dong6),"",OFFSET(TH!F$1,SMALL(Dong6,ROWS($1:25)),))</f>
        <v>Phí quản lý tài khoản</v>
      </c>
      <c r="E35" s="849">
        <f t="shared" ca="1" si="0"/>
        <v>25</v>
      </c>
      <c r="F35" s="851" t="str">
        <f ca="1">IF(ROWS($1:25)&gt;COUNT(Dong6),"",OFFSET(TH!L$1,SMALL(Dong6,ROWS($1:25)),))</f>
        <v>642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11000</v>
      </c>
      <c r="I35" s="708">
        <f ca="1">IF(ROWS($1:25)&gt;COUNT(Dong6),"",OFFSET(TH!K$1,SMALL(Dong6,ROWS($1:25)),))</f>
        <v>11000</v>
      </c>
    </row>
    <row r="36" spans="1:9" s="840" customFormat="1" ht="21" customHeight="1">
      <c r="A36" s="848">
        <f ca="1">IF(ROWS($1:26)&gt;COUNT(Dong6),"",OFFSET(TH!C$1,SMALL(Dong6,ROWS($1:26)),))</f>
        <v>41907</v>
      </c>
      <c r="B36" s="849" t="str">
        <f ca="1">IF(ROWS($1:26)&gt;COUNT(Dong6),"",OFFSET(TH!D$1,SMALL(Dong6,ROWS($1:26)),))</f>
        <v>GBN</v>
      </c>
      <c r="C36" s="848">
        <f ca="1">IF(ROWS($1:26)&gt;COUNT(Dong6),"",OFFSET(TH!E$1,SMALL(Dong6,ROWS($1:26)),))</f>
        <v>41907</v>
      </c>
      <c r="D36" s="850" t="str">
        <f ca="1">IF(ROWS($1:26)&gt;COUNT(Dong6),"",OFFSET(TH!F$1,SMALL(Dong6,ROWS($1:26)),))</f>
        <v>Thanh toán tiền hàng</v>
      </c>
      <c r="E36" s="849">
        <f t="shared" ca="1" si="0"/>
        <v>26</v>
      </c>
      <c r="F36" s="851" t="str">
        <f ca="1">IF(ROWS($1:26)&gt;COUNT(Dong6),"",OFFSET(TH!L$1,SMALL(Dong6,ROWS($1:26)),))</f>
        <v>331</v>
      </c>
      <c r="G36" s="851" t="str">
        <f ca="1">IF(ROWS($1:26)&gt;COUNT(Dong6),"",OFFSET(TH!M$1,SMALL(Dong6,ROWS($1:26)),))</f>
        <v>1121</v>
      </c>
      <c r="H36" s="708">
        <f ca="1">IF(ROWS($1:26)&gt;COUNT(Dong6),"",OFFSET(TH!K$1,SMALL(Dong6,ROWS($1:26)),))</f>
        <v>80178450</v>
      </c>
      <c r="I36" s="708">
        <f ca="1">IF(ROWS($1:26)&gt;COUNT(Dong6),"",OFFSET(TH!K$1,SMALL(Dong6,ROWS($1:26)),))</f>
        <v>80178450</v>
      </c>
    </row>
    <row r="37" spans="1:9" s="840" customFormat="1" ht="21" customHeight="1">
      <c r="A37" s="848">
        <f ca="1">IF(ROWS($1:27)&gt;COUNT(Dong6),"",OFFSET(TH!C$1,SMALL(Dong6,ROWS($1:27)),))</f>
        <v>41907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41907</v>
      </c>
      <c r="D37" s="850" t="str">
        <f ca="1">IF(ROWS($1:27)&gt;COUNT(Dong6),"",OFFSET(TH!F$1,SMALL(Dong6,ROWS($1:27)),))</f>
        <v>Phí nộp tiền mặt chuyển đi trong ngày</v>
      </c>
      <c r="E37" s="849">
        <f t="shared" ca="1" si="0"/>
        <v>27</v>
      </c>
      <c r="F37" s="851" t="str">
        <f ca="1">IF(ROWS($1:27)&gt;COUNT(Dong6),"",OFFSET(TH!L$1,SMALL(Dong6,ROWS($1:27)),))</f>
        <v>642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26459</v>
      </c>
      <c r="I37" s="708">
        <f ca="1">IF(ROWS($1:27)&gt;COUNT(Dong6),"",OFFSET(TH!K$1,SMALL(Dong6,ROWS($1:27)),))</f>
        <v>26459</v>
      </c>
    </row>
    <row r="38" spans="1:9" s="840" customFormat="1" ht="21" customHeight="1">
      <c r="A38" s="848" t="str">
        <f ca="1">IF(ROWS($1:28)&gt;COUNT(Dong6),"",OFFSET(TH!C$1,SMALL(Dong6,ROWS($1:28)),))</f>
        <v/>
      </c>
      <c r="B38" s="849" t="str">
        <f ca="1">IF(ROWS($1:28)&gt;COUNT(Dong6),"",OFFSET(TH!D$1,SMALL(Dong6,ROWS($1:28)),))</f>
        <v/>
      </c>
      <c r="C38" s="848" t="str">
        <f ca="1">IF(ROWS($1:28)&gt;COUNT(Dong6),"",OFFSET(TH!E$1,SMALL(Dong6,ROWS($1:28)),))</f>
        <v/>
      </c>
      <c r="D38" s="850" t="str">
        <f ca="1">IF(ROWS($1:28)&gt;COUNT(Dong6),"",OFFSET(TH!F$1,SMALL(Dong6,ROWS($1:28)),))</f>
        <v/>
      </c>
      <c r="E38" s="849" t="str">
        <f t="shared" ca="1" si="0"/>
        <v/>
      </c>
      <c r="F38" s="851" t="str">
        <f ca="1">IF(ROWS($1:28)&gt;COUNT(Dong6),"",OFFSET(TH!L$1,SMALL(Dong6,ROWS($1:28)),))</f>
        <v/>
      </c>
      <c r="G38" s="851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40" customFormat="1" ht="21" customHeight="1">
      <c r="A39" s="848" t="str">
        <f ca="1">IF(ROWS($1:29)&gt;COUNT(Dong6),"",OFFSET(TH!C$1,SMALL(Dong6,ROWS($1:29)),))</f>
        <v/>
      </c>
      <c r="B39" s="849" t="str">
        <f ca="1">IF(ROWS($1:29)&gt;COUNT(Dong6),"",OFFSET(TH!D$1,SMALL(Dong6,ROWS($1:29)),))</f>
        <v/>
      </c>
      <c r="C39" s="848" t="str">
        <f ca="1">IF(ROWS($1:29)&gt;COUNT(Dong6),"",OFFSET(TH!E$1,SMALL(Dong6,ROWS($1:29)),))</f>
        <v/>
      </c>
      <c r="D39" s="850" t="str">
        <f ca="1">IF(ROWS($1:29)&gt;COUNT(Dong6),"",OFFSET(TH!F$1,SMALL(Dong6,ROWS($1:29)),))</f>
        <v/>
      </c>
      <c r="E39" s="849" t="str">
        <f t="shared" ca="1" si="0"/>
        <v/>
      </c>
      <c r="F39" s="851" t="str">
        <f ca="1">IF(ROWS($1:29)&gt;COUNT(Dong6),"",OFFSET(TH!L$1,SMALL(Dong6,ROWS($1:29)),))</f>
        <v/>
      </c>
      <c r="G39" s="851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40" customFormat="1" ht="21" customHeight="1">
      <c r="A40" s="848" t="str">
        <f ca="1">IF(ROWS($1:30)&gt;COUNT(Dong6),"",OFFSET(TH!C$1,SMALL(Dong6,ROWS($1:30)),))</f>
        <v/>
      </c>
      <c r="B40" s="849" t="str">
        <f ca="1">IF(ROWS($1:30)&gt;COUNT(Dong6),"",OFFSET(TH!D$1,SMALL(Dong6,ROWS($1:30)),))</f>
        <v/>
      </c>
      <c r="C40" s="848" t="str">
        <f ca="1">IF(ROWS($1:30)&gt;COUNT(Dong6),"",OFFSET(TH!E$1,SMALL(Dong6,ROWS($1:30)),))</f>
        <v/>
      </c>
      <c r="D40" s="850" t="str">
        <f ca="1">IF(ROWS($1:30)&gt;COUNT(Dong6),"",OFFSET(TH!F$1,SMALL(Dong6,ROWS($1:30)),))</f>
        <v/>
      </c>
      <c r="E40" s="849" t="str">
        <f t="shared" ca="1" si="0"/>
        <v/>
      </c>
      <c r="F40" s="851" t="str">
        <f ca="1">IF(ROWS($1:30)&gt;COUNT(Dong6),"",OFFSET(TH!L$1,SMALL(Dong6,ROWS($1:30)),))</f>
        <v/>
      </c>
      <c r="G40" s="851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40" customFormat="1" ht="21" customHeight="1">
      <c r="A41" s="848" t="str">
        <f ca="1">IF(ROWS($1:31)&gt;COUNT(Dong6),"",OFFSET(TH!C$1,SMALL(Dong6,ROWS($1:31)),))</f>
        <v/>
      </c>
      <c r="B41" s="849" t="str">
        <f ca="1">IF(ROWS($1:31)&gt;COUNT(Dong6),"",OFFSET(TH!D$1,SMALL(Dong6,ROWS($1:31)),))</f>
        <v/>
      </c>
      <c r="C41" s="848" t="str">
        <f ca="1">IF(ROWS($1:31)&gt;COUNT(Dong6),"",OFFSET(TH!E$1,SMALL(Dong6,ROWS($1:31)),))</f>
        <v/>
      </c>
      <c r="D41" s="850" t="str">
        <f ca="1">IF(ROWS($1:31)&gt;COUNT(Dong6),"",OFFSET(TH!F$1,SMALL(Dong6,ROWS($1:31)),))</f>
        <v/>
      </c>
      <c r="E41" s="849" t="str">
        <f t="shared" ref="E41:E50" ca="1" si="1">IF(D41&lt;&gt;"",ROW()-10,"")</f>
        <v/>
      </c>
      <c r="F41" s="851" t="str">
        <f ca="1">IF(ROWS($1:31)&gt;COUNT(Dong6),"",OFFSET(TH!L$1,SMALL(Dong6,ROWS($1:31)),))</f>
        <v/>
      </c>
      <c r="G41" s="851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40" customFormat="1" ht="21" customHeight="1">
      <c r="A42" s="848" t="str">
        <f ca="1">IF(ROWS($1:32)&gt;COUNT(Dong6),"",OFFSET(TH!C$1,SMALL(Dong6,ROWS($1:32)),))</f>
        <v/>
      </c>
      <c r="B42" s="849" t="str">
        <f ca="1">IF(ROWS($1:32)&gt;COUNT(Dong6),"",OFFSET(TH!D$1,SMALL(Dong6,ROWS($1:32)),))</f>
        <v/>
      </c>
      <c r="C42" s="848" t="str">
        <f ca="1">IF(ROWS($1:32)&gt;COUNT(Dong6),"",OFFSET(TH!E$1,SMALL(Dong6,ROWS($1:32)),))</f>
        <v/>
      </c>
      <c r="D42" s="850" t="str">
        <f ca="1">IF(ROWS($1:32)&gt;COUNT(Dong6),"",OFFSET(TH!F$1,SMALL(Dong6,ROWS($1:32)),))</f>
        <v/>
      </c>
      <c r="E42" s="849" t="str">
        <f t="shared" ca="1" si="1"/>
        <v/>
      </c>
      <c r="F42" s="851" t="str">
        <f ca="1">IF(ROWS($1:32)&gt;COUNT(Dong6),"",OFFSET(TH!L$1,SMALL(Dong6,ROWS($1:32)),))</f>
        <v/>
      </c>
      <c r="G42" s="851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40" customFormat="1" ht="21" customHeight="1">
      <c r="A43" s="848" t="str">
        <f ca="1">IF(ROWS($1:33)&gt;COUNT(Dong6),"",OFFSET(TH!C$1,SMALL(Dong6,ROWS($1:33)),))</f>
        <v/>
      </c>
      <c r="B43" s="849" t="str">
        <f ca="1">IF(ROWS($1:33)&gt;COUNT(Dong6),"",OFFSET(TH!D$1,SMALL(Dong6,ROWS($1:33)),))</f>
        <v/>
      </c>
      <c r="C43" s="848" t="str">
        <f ca="1">IF(ROWS($1:33)&gt;COUNT(Dong6),"",OFFSET(TH!E$1,SMALL(Dong6,ROWS($1:33)),))</f>
        <v/>
      </c>
      <c r="D43" s="850" t="str">
        <f ca="1">IF(ROWS($1:33)&gt;COUNT(Dong6),"",OFFSET(TH!F$1,SMALL(Dong6,ROWS($1:33)),))</f>
        <v/>
      </c>
      <c r="E43" s="849" t="str">
        <f t="shared" ca="1" si="1"/>
        <v/>
      </c>
      <c r="F43" s="851" t="str">
        <f ca="1">IF(ROWS($1:33)&gt;COUNT(Dong6),"",OFFSET(TH!L$1,SMALL(Dong6,ROWS($1:33)),))</f>
        <v/>
      </c>
      <c r="G43" s="851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40" customFormat="1" ht="21" customHeight="1">
      <c r="A44" s="848" t="str">
        <f ca="1">IF(ROWS($1:34)&gt;COUNT(Dong6),"",OFFSET(TH!C$1,SMALL(Dong6,ROWS($1:34)),))</f>
        <v/>
      </c>
      <c r="B44" s="849" t="str">
        <f ca="1">IF(ROWS($1:34)&gt;COUNT(Dong6),"",OFFSET(TH!D$1,SMALL(Dong6,ROWS($1:34)),))</f>
        <v/>
      </c>
      <c r="C44" s="848" t="str">
        <f ca="1">IF(ROWS($1:34)&gt;COUNT(Dong6),"",OFFSET(TH!E$1,SMALL(Dong6,ROWS($1:34)),))</f>
        <v/>
      </c>
      <c r="D44" s="850" t="str">
        <f ca="1">IF(ROWS($1:34)&gt;COUNT(Dong6),"",OFFSET(TH!F$1,SMALL(Dong6,ROWS($1:34)),))</f>
        <v/>
      </c>
      <c r="E44" s="849" t="str">
        <f t="shared" ca="1" si="1"/>
        <v/>
      </c>
      <c r="F44" s="851" t="str">
        <f ca="1">IF(ROWS($1:34)&gt;COUNT(Dong6),"",OFFSET(TH!L$1,SMALL(Dong6,ROWS($1:34)),))</f>
        <v/>
      </c>
      <c r="G44" s="851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40" customFormat="1" ht="21" customHeight="1">
      <c r="A45" s="848" t="str">
        <f ca="1">IF(ROWS($1:35)&gt;COUNT(Dong6),"",OFFSET(TH!C$1,SMALL(Dong6,ROWS($1:35)),))</f>
        <v/>
      </c>
      <c r="B45" s="849" t="str">
        <f ca="1">IF(ROWS($1:35)&gt;COUNT(Dong6),"",OFFSET(TH!D$1,SMALL(Dong6,ROWS($1:35)),))</f>
        <v/>
      </c>
      <c r="C45" s="848" t="str">
        <f ca="1">IF(ROWS($1:35)&gt;COUNT(Dong6),"",OFFSET(TH!E$1,SMALL(Dong6,ROWS($1:35)),))</f>
        <v/>
      </c>
      <c r="D45" s="850" t="str">
        <f ca="1">IF(ROWS($1:35)&gt;COUNT(Dong6),"",OFFSET(TH!F$1,SMALL(Dong6,ROWS($1:35)),))</f>
        <v/>
      </c>
      <c r="E45" s="849" t="str">
        <f t="shared" ca="1" si="1"/>
        <v/>
      </c>
      <c r="F45" s="851" t="str">
        <f ca="1">IF(ROWS($1:35)&gt;COUNT(Dong6),"",OFFSET(TH!L$1,SMALL(Dong6,ROWS($1:35)),))</f>
        <v/>
      </c>
      <c r="G45" s="851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40" customFormat="1" ht="21" customHeight="1">
      <c r="A46" s="848" t="str">
        <f ca="1">IF(ROWS($1:36)&gt;COUNT(Dong6),"",OFFSET(TH!C$1,SMALL(Dong6,ROWS($1:36)),))</f>
        <v/>
      </c>
      <c r="B46" s="849" t="str">
        <f ca="1">IF(ROWS($1:36)&gt;COUNT(Dong6),"",OFFSET(TH!D$1,SMALL(Dong6,ROWS($1:36)),))</f>
        <v/>
      </c>
      <c r="C46" s="848" t="str">
        <f ca="1">IF(ROWS($1:36)&gt;COUNT(Dong6),"",OFFSET(TH!E$1,SMALL(Dong6,ROWS($1:36)),))</f>
        <v/>
      </c>
      <c r="D46" s="850" t="str">
        <f ca="1">IF(ROWS($1:36)&gt;COUNT(Dong6),"",OFFSET(TH!F$1,SMALL(Dong6,ROWS($1:36)),))</f>
        <v/>
      </c>
      <c r="E46" s="849" t="str">
        <f t="shared" ca="1" si="1"/>
        <v/>
      </c>
      <c r="F46" s="851" t="str">
        <f ca="1">IF(ROWS($1:36)&gt;COUNT(Dong6),"",OFFSET(TH!L$1,SMALL(Dong6,ROWS($1:36)),))</f>
        <v/>
      </c>
      <c r="G46" s="851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40" customFormat="1" ht="21" customHeight="1">
      <c r="A47" s="848" t="str">
        <f ca="1">IF(ROWS($1:37)&gt;COUNT(Dong6),"",OFFSET(TH!C$1,SMALL(Dong6,ROWS($1:37)),))</f>
        <v/>
      </c>
      <c r="B47" s="849" t="str">
        <f ca="1">IF(ROWS($1:37)&gt;COUNT(Dong6),"",OFFSET(TH!D$1,SMALL(Dong6,ROWS($1:37)),))</f>
        <v/>
      </c>
      <c r="C47" s="848" t="str">
        <f ca="1">IF(ROWS($1:37)&gt;COUNT(Dong6),"",OFFSET(TH!E$1,SMALL(Dong6,ROWS($1:37)),))</f>
        <v/>
      </c>
      <c r="D47" s="850" t="str">
        <f ca="1">IF(ROWS($1:37)&gt;COUNT(Dong6),"",OFFSET(TH!F$1,SMALL(Dong6,ROWS($1:37)),))</f>
        <v/>
      </c>
      <c r="E47" s="849" t="str">
        <f t="shared" ca="1" si="1"/>
        <v/>
      </c>
      <c r="F47" s="851" t="str">
        <f ca="1">IF(ROWS($1:37)&gt;COUNT(Dong6),"",OFFSET(TH!L$1,SMALL(Dong6,ROWS($1:37)),))</f>
        <v/>
      </c>
      <c r="G47" s="851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40" customFormat="1" ht="21" customHeight="1">
      <c r="A48" s="848" t="str">
        <f ca="1">IF(ROWS($1:38)&gt;COUNT(Dong6),"",OFFSET(TH!C$1,SMALL(Dong6,ROWS($1:38)),))</f>
        <v/>
      </c>
      <c r="B48" s="849" t="str">
        <f ca="1">IF(ROWS($1:38)&gt;COUNT(Dong6),"",OFFSET(TH!D$1,SMALL(Dong6,ROWS($1:38)),))</f>
        <v/>
      </c>
      <c r="C48" s="848" t="str">
        <f ca="1">IF(ROWS($1:38)&gt;COUNT(Dong6),"",OFFSET(TH!E$1,SMALL(Dong6,ROWS($1:38)),))</f>
        <v/>
      </c>
      <c r="D48" s="850" t="str">
        <f ca="1">IF(ROWS($1:38)&gt;COUNT(Dong6),"",OFFSET(TH!F$1,SMALL(Dong6,ROWS($1:38)),))</f>
        <v/>
      </c>
      <c r="E48" s="849" t="str">
        <f t="shared" ca="1" si="1"/>
        <v/>
      </c>
      <c r="F48" s="851" t="str">
        <f ca="1">IF(ROWS($1:38)&gt;COUNT(Dong6),"",OFFSET(TH!L$1,SMALL(Dong6,ROWS($1:38)),))</f>
        <v/>
      </c>
      <c r="G48" s="851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40" customFormat="1" ht="21" customHeight="1">
      <c r="A49" s="848" t="str">
        <f ca="1">IF(ROWS($1:39)&gt;COUNT(Dong6),"",OFFSET(TH!C$1,SMALL(Dong6,ROWS($1:39)),))</f>
        <v/>
      </c>
      <c r="B49" s="849" t="str">
        <f ca="1">IF(ROWS($1:39)&gt;COUNT(Dong6),"",OFFSET(TH!D$1,SMALL(Dong6,ROWS($1:39)),))</f>
        <v/>
      </c>
      <c r="C49" s="848" t="str">
        <f ca="1">IF(ROWS($1:39)&gt;COUNT(Dong6),"",OFFSET(TH!E$1,SMALL(Dong6,ROWS($1:39)),))</f>
        <v/>
      </c>
      <c r="D49" s="850" t="str">
        <f ca="1">IF(ROWS($1:39)&gt;COUNT(Dong6),"",OFFSET(TH!F$1,SMALL(Dong6,ROWS($1:39)),))</f>
        <v/>
      </c>
      <c r="E49" s="849" t="str">
        <f t="shared" ca="1" si="1"/>
        <v/>
      </c>
      <c r="F49" s="851" t="str">
        <f ca="1">IF(ROWS($1:39)&gt;COUNT(Dong6),"",OFFSET(TH!L$1,SMALL(Dong6,ROWS($1:39)),))</f>
        <v/>
      </c>
      <c r="G49" s="851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40" customFormat="1" ht="21" customHeight="1">
      <c r="A50" s="848" t="str">
        <f ca="1">IF(ROWS($1:40)&gt;COUNT(Dong6),"",OFFSET(TH!C$1,SMALL(Dong6,ROWS($1:40)),))</f>
        <v/>
      </c>
      <c r="B50" s="849" t="str">
        <f ca="1">IF(ROWS($1:40)&gt;COUNT(Dong6),"",OFFSET(TH!D$1,SMALL(Dong6,ROWS($1:40)),))</f>
        <v/>
      </c>
      <c r="C50" s="848" t="str">
        <f ca="1">IF(ROWS($1:40)&gt;COUNT(Dong6),"",OFFSET(TH!E$1,SMALL(Dong6,ROWS($1:40)),))</f>
        <v/>
      </c>
      <c r="D50" s="850" t="str">
        <f ca="1">IF(ROWS($1:40)&gt;COUNT(Dong6),"",OFFSET(TH!F$1,SMALL(Dong6,ROWS($1:40)),))</f>
        <v/>
      </c>
      <c r="E50" s="849" t="str">
        <f t="shared" ca="1" si="1"/>
        <v/>
      </c>
      <c r="F50" s="851" t="str">
        <f ca="1">IF(ROWS($1:40)&gt;COUNT(Dong6),"",OFFSET(TH!L$1,SMALL(Dong6,ROWS($1:40)),))</f>
        <v/>
      </c>
      <c r="G50" s="851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2991963145</v>
      </c>
      <c r="I52" s="855">
        <f ca="1">SUBTOTAL(9,I10:I51)</f>
        <v>2991963145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2014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1" t="s">
        <v>145</v>
      </c>
      <c r="H2" s="931"/>
      <c r="I2" s="9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2"/>
      <c r="I3" s="932"/>
    </row>
    <row r="4" spans="1:9">
      <c r="F4" s="17"/>
      <c r="G4" s="932"/>
      <c r="H4" s="932"/>
      <c r="I4" s="932"/>
    </row>
    <row r="5" spans="1:9" ht="17.25" customHeight="1">
      <c r="A5" s="933" t="s">
        <v>146</v>
      </c>
      <c r="B5" s="933"/>
      <c r="C5" s="933"/>
      <c r="D5" s="933"/>
      <c r="E5" s="933"/>
      <c r="F5" s="933"/>
      <c r="G5" s="933"/>
      <c r="H5" s="933"/>
      <c r="I5" s="933"/>
    </row>
    <row r="6" spans="1:9">
      <c r="A6" s="934" t="s">
        <v>147</v>
      </c>
      <c r="B6" s="935"/>
      <c r="C6" s="935"/>
      <c r="D6" s="935"/>
      <c r="E6" s="935"/>
      <c r="F6" s="935"/>
      <c r="G6" s="935"/>
      <c r="H6" s="935"/>
      <c r="I6" s="93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5" t="s">
        <v>29</v>
      </c>
      <c r="B9" s="936"/>
      <c r="C9" s="936"/>
      <c r="D9" s="936"/>
      <c r="E9" s="936"/>
      <c r="F9" s="936"/>
      <c r="G9" s="936"/>
      <c r="H9" s="936"/>
      <c r="I9" s="936"/>
    </row>
    <row r="10" spans="1:9" ht="9.75" customHeight="1">
      <c r="C10" s="937"/>
      <c r="D10" s="938"/>
      <c r="E10" s="938"/>
      <c r="F10" s="938"/>
      <c r="G10" s="938"/>
      <c r="H10" s="938"/>
      <c r="I10" s="938"/>
    </row>
    <row r="11" spans="1:9" s="18" customFormat="1" ht="19.5" customHeight="1">
      <c r="A11" s="939" t="s">
        <v>20</v>
      </c>
      <c r="B11" s="929" t="s">
        <v>1</v>
      </c>
      <c r="C11" s="940"/>
      <c r="D11" s="939" t="s">
        <v>0</v>
      </c>
      <c r="E11" s="939" t="s">
        <v>14</v>
      </c>
      <c r="F11" s="929" t="s">
        <v>21</v>
      </c>
      <c r="G11" s="940"/>
      <c r="H11" s="929" t="s">
        <v>31</v>
      </c>
      <c r="I11" s="930"/>
    </row>
    <row r="12" spans="1:9" s="18" customFormat="1" ht="32.25" customHeight="1">
      <c r="A12" s="939"/>
      <c r="B12" s="235" t="s">
        <v>15</v>
      </c>
      <c r="C12" s="235" t="s">
        <v>32</v>
      </c>
      <c r="D12" s="939"/>
      <c r="E12" s="93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1146033</v>
      </c>
      <c r="H15" s="240">
        <f ca="1">IF(D15&lt;&gt;"",MAX(H14+F15-G15-I14,0),0)</f>
        <v>0</v>
      </c>
      <c r="I15" s="240">
        <f ca="1">IF(D15&lt;&gt;"",MAX(I14+G15-H14-F15,0),0)</f>
        <v>1146033</v>
      </c>
    </row>
    <row r="16" spans="1:9" s="18" customFormat="1" ht="18" customHeight="1">
      <c r="A16" s="197">
        <f ca="1">IF(ROWS($1:2)&gt;COUNT(Dong5),"",OFFSET(TH!C$1,SMALL(Dong5,ROWS($1:2)),))</f>
        <v>41664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41664</v>
      </c>
      <c r="D16" s="238" t="str">
        <f ca="1">IF(ROWS($1:2)&gt;COUNT(Dong5),"",OFFSET(TH!F$1,SMALL(Dong5,ROWS($1:2)),))</f>
        <v>Phí quản lý tài khoản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11000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1135033</v>
      </c>
    </row>
    <row r="17" spans="1:9" s="18" customFormat="1" ht="18" customHeight="1">
      <c r="A17" s="197">
        <f ca="1">IF(ROWS($1:3)&gt;COUNT(Dong5),"",OFFSET(TH!C$1,SMALL(Dong5,ROWS($1:3)),))</f>
        <v>41667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41667</v>
      </c>
      <c r="D17" s="238" t="str">
        <f ca="1">IF(ROWS($1:3)&gt;COUNT(Dong5),"",OFFSET(TH!F$1,SMALL(Dong5,ROWS($1:3)),))</f>
        <v>Thu phí dịch vụ SMS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55000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1080033</v>
      </c>
    </row>
    <row r="18" spans="1:9" s="18" customFormat="1" ht="18" customHeight="1">
      <c r="A18" s="197">
        <f ca="1">IF(ROWS($1:4)&gt;COUNT(Dong5),"",OFFSET(TH!C$1,SMALL(Dong5,ROWS($1:4)),))</f>
        <v>41679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41679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1025033</v>
      </c>
    </row>
    <row r="19" spans="1:9" s="18" customFormat="1" ht="18" customHeight="1">
      <c r="A19" s="197">
        <f ca="1">IF(ROWS($1:5)&gt;COUNT(Dong5),"",OFFSET(TH!C$1,SMALL(Dong5,ROWS($1:5)),))</f>
        <v>41695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41695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1014033</v>
      </c>
    </row>
    <row r="20" spans="1:9" s="18" customFormat="1" ht="18" customHeight="1">
      <c r="A20" s="197">
        <f ca="1">IF(ROWS($1:6)&gt;COUNT(Dong5),"",OFFSET(TH!C$1,SMALL(Dong5,ROWS($1:6)),))</f>
        <v>41705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41705</v>
      </c>
      <c r="D20" s="238" t="str">
        <f ca="1">IF(ROWS($1:6)&gt;COUNT(Dong5),"",OFFSET(TH!F$1,SMALL(Dong5,ROWS($1:6)),))</f>
        <v>Phí nộp tiền mặt chuyển đi trong ngày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151406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862627</v>
      </c>
    </row>
    <row r="21" spans="1:9" s="18" customFormat="1" ht="18" customHeight="1">
      <c r="A21" s="197">
        <f ca="1">IF(ROWS($1:7)&gt;COUNT(Dong5),"",OFFSET(TH!C$1,SMALL(Dong5,ROWS($1:7)),))</f>
        <v>41707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41707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55000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807627</v>
      </c>
    </row>
    <row r="22" spans="1:9" s="18" customFormat="1" ht="18" customHeight="1">
      <c r="A22" s="197">
        <f ca="1">IF(ROWS($1:8)&gt;COUNT(Dong5),"",OFFSET(TH!C$1,SMALL(Dong5,ROWS($1:8)),))</f>
        <v>41723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41723</v>
      </c>
      <c r="D22" s="238" t="str">
        <f ca="1">IF(ROWS($1:8)&gt;COUNT(Dong5),"",OFFSET(TH!F$1,SMALL(Dong5,ROWS($1:8)),))</f>
        <v>Phí quản lý tài khoản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11000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796627</v>
      </c>
    </row>
    <row r="23" spans="1:9" s="18" customFormat="1" ht="18" customHeight="1">
      <c r="A23" s="197">
        <f ca="1">IF(ROWS($1:9)&gt;COUNT(Dong5),"",OFFSET(TH!C$1,SMALL(Dong5,ROWS($1:9)),))</f>
        <v>41736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41736</v>
      </c>
      <c r="D23" s="238" t="str">
        <f ca="1">IF(ROWS($1:9)&gt;COUNT(Dong5),"",OFFSET(TH!F$1,SMALL(Dong5,ROWS($1:9)),))</f>
        <v>Thu phí dịch vụ SMS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55000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741627</v>
      </c>
    </row>
    <row r="24" spans="1:9" s="18" customFormat="1" ht="18" customHeight="1">
      <c r="A24" s="197">
        <f ca="1">IF(ROWS($1:10)&gt;COUNT(Dong5),"",OFFSET(TH!C$1,SMALL(Dong5,ROWS($1:10)),))</f>
        <v>41753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41753</v>
      </c>
      <c r="D24" s="238" t="str">
        <f ca="1">IF(ROWS($1:10)&gt;COUNT(Dong5),"",OFFSET(TH!F$1,SMALL(Dong5,ROWS($1:10)),))</f>
        <v>Phí nộp tiền mặt chuyển đi trong ngày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117638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623989</v>
      </c>
    </row>
    <row r="25" spans="1:9" s="18" customFormat="1" ht="18" customHeight="1">
      <c r="A25" s="197">
        <f ca="1">IF(ROWS($1:11)&gt;COUNT(Dong5),"",OFFSET(TH!C$1,SMALL(Dong5,ROWS($1:11)),))</f>
        <v>41754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41754</v>
      </c>
      <c r="D25" s="238" t="str">
        <f ca="1">IF(ROWS($1:11)&gt;COUNT(Dong5),"",OFFSET(TH!F$1,SMALL(Dong5,ROWS($1:11)),))</f>
        <v>Phí quản lý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11000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612989</v>
      </c>
    </row>
    <row r="26" spans="1:9" s="18" customFormat="1" ht="18" customHeight="1">
      <c r="A26" s="197">
        <f ca="1">IF(ROWS($1:12)&gt;COUNT(Dong5),"",OFFSET(TH!C$1,SMALL(Dong5,ROWS($1:12)),))</f>
        <v>41763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41763</v>
      </c>
      <c r="D26" s="238" t="str">
        <f ca="1">IF(ROWS($1:12)&gt;COUNT(Dong5),"",OFFSET(TH!F$1,SMALL(Dong5,ROWS($1:12)),))</f>
        <v>Thu phí dịch vụ SMS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55000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557989</v>
      </c>
    </row>
    <row r="27" spans="1:9" s="18" customFormat="1" ht="18" customHeight="1">
      <c r="A27" s="197">
        <f ca="1">IF(ROWS($1:13)&gt;COUNT(Dong5),"",OFFSET(TH!C$1,SMALL(Dong5,ROWS($1:13)),))</f>
        <v>41781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41781</v>
      </c>
      <c r="D27" s="238" t="str">
        <f ca="1">IF(ROWS($1:13)&gt;COUNT(Dong5),"",OFFSET(TH!F$1,SMALL(Dong5,ROWS($1:13)),))</f>
        <v>Thu phí cấp sec ( 3 cuốn)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524989</v>
      </c>
    </row>
    <row r="28" spans="1:9" s="18" customFormat="1" ht="18" customHeight="1">
      <c r="A28" s="197">
        <f ca="1">IF(ROWS($1:14)&gt;COUNT(Dong5),"",OFFSET(TH!C$1,SMALL(Dong5,ROWS($1:14)),))</f>
        <v>41784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41784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513989</v>
      </c>
    </row>
    <row r="29" spans="1:9" s="18" customFormat="1" ht="18" customHeight="1">
      <c r="A29" s="197">
        <f ca="1">IF(ROWS($1:15)&gt;COUNT(Dong5),"",OFFSET(TH!C$1,SMALL(Dong5,ROWS($1:15)),))</f>
        <v>41791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41791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458989</v>
      </c>
    </row>
    <row r="30" spans="1:9" s="18" customFormat="1" ht="18" customHeight="1">
      <c r="A30" s="197">
        <f ca="1">IF(ROWS($1:16)&gt;COUNT(Dong5),"",OFFSET(TH!C$1,SMALL(Dong5,ROWS($1:16)),))</f>
        <v>41815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41815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447989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698044</v>
      </c>
      <c r="G32" s="241">
        <f ca="1">SUM(G15:G31)</f>
        <v>1146033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447989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2014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2014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8"/>
      <c r="B46" s="928"/>
      <c r="C46" s="928"/>
      <c r="D46" s="92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1" t="s">
        <v>119</v>
      </c>
      <c r="H1" s="931"/>
      <c r="I1" s="931"/>
      <c r="J1" s="93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2"/>
      <c r="I2" s="932"/>
      <c r="J2" s="932"/>
    </row>
    <row r="3" spans="1:15" s="3" customFormat="1" ht="16.5" customHeight="1">
      <c r="A3" s="4"/>
      <c r="B3" s="16"/>
      <c r="C3" s="108"/>
      <c r="D3" s="108"/>
      <c r="E3" s="16"/>
      <c r="G3" s="932"/>
      <c r="H3" s="932"/>
      <c r="I3" s="932"/>
      <c r="J3" s="93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2014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19" t="s">
        <v>346</v>
      </c>
      <c r="O10" s="919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575150000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605100000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626350000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646600000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41978</v>
      </c>
      <c r="B17" s="119">
        <f ca="1">IF(ROWS($1:4)&gt;COUNT(Dong1),"",OFFSET(TH!E$1,SMALL(Dong1,ROWS($1:4)),))</f>
        <v>41978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666650000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41991</v>
      </c>
      <c r="B18" s="119">
        <f ca="1">IF(ROWS($1:5)&gt;COUNT(Dong1),"",OFFSET(TH!E$1,SMALL(Dong1,ROWS($1:5)),))</f>
        <v>41991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678750000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41997</v>
      </c>
      <c r="B19" s="119">
        <f ca="1">IF(ROWS($1:6)&gt;COUNT(Dong1),"",OFFSET(TH!E$1,SMALL(Dong1,ROWS($1:6)),))</f>
        <v>41997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686100000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42004</v>
      </c>
      <c r="B20" s="119">
        <f ca="1">IF(ROWS($1:7)&gt;COUNT(Dong1),"",OFFSET(TH!E$1,SMALL(Dong1,ROWS($1:7)),))</f>
        <v>42004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694200000</v>
      </c>
      <c r="J20" s="125"/>
      <c r="N20" s="627"/>
      <c r="O20" s="627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27"/>
      <c r="O21" s="627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27"/>
      <c r="O22" s="627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27"/>
      <c r="O23" s="627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27"/>
      <c r="O24" s="627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27"/>
      <c r="O25" s="627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27"/>
      <c r="O26" s="627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27"/>
      <c r="O27" s="627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27"/>
      <c r="O28" s="627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27"/>
      <c r="O29" s="627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694200000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2014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4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8"/>
      <c r="H2" s="94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48"/>
      <c r="G3" s="948"/>
      <c r="H3" s="948"/>
      <c r="I3" s="225"/>
    </row>
    <row r="4" spans="1:20" s="139" customFormat="1" ht="19.5" customHeight="1">
      <c r="A4" s="951" t="s">
        <v>137</v>
      </c>
      <c r="B4" s="951"/>
      <c r="C4" s="951"/>
      <c r="D4" s="951"/>
      <c r="E4" s="951"/>
      <c r="F4" s="951"/>
      <c r="G4" s="951"/>
      <c r="H4" s="951"/>
      <c r="I4" s="951"/>
    </row>
    <row r="5" spans="1:20" s="139" customFormat="1" ht="15">
      <c r="A5" s="95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2"/>
      <c r="C5" s="952"/>
      <c r="D5" s="952"/>
      <c r="E5" s="952"/>
      <c r="F5" s="952"/>
      <c r="G5" s="952"/>
      <c r="H5" s="952"/>
      <c r="I5" s="952"/>
    </row>
    <row r="6" spans="1:20" s="139" customFormat="1" ht="15">
      <c r="D6" s="257" t="s">
        <v>158</v>
      </c>
      <c r="E6" s="952" t="str">
        <f>IF($M$9="ACB","100983119","1004 148 5104 6511")</f>
        <v>1004 148 5104 6511</v>
      </c>
      <c r="F6" s="952"/>
      <c r="G6" s="952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49" t="s">
        <v>288</v>
      </c>
      <c r="R6" s="949" t="s">
        <v>959</v>
      </c>
      <c r="S6" s="94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0"/>
      <c r="R7" s="950"/>
      <c r="S7" s="950"/>
    </row>
    <row r="8" spans="1:20" s="144" customFormat="1" ht="22.5" customHeight="1" thickBot="1">
      <c r="A8" s="955" t="s">
        <v>138</v>
      </c>
      <c r="B8" s="957" t="s">
        <v>1</v>
      </c>
      <c r="C8" s="958"/>
      <c r="D8" s="953" t="s">
        <v>0</v>
      </c>
      <c r="E8" s="959" t="s">
        <v>14</v>
      </c>
      <c r="F8" s="961" t="s">
        <v>139</v>
      </c>
      <c r="G8" s="961"/>
      <c r="H8" s="958"/>
      <c r="I8" s="953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19584194</v>
      </c>
      <c r="S8" s="468"/>
      <c r="T8" s="469">
        <f>SUM(R8:S8)</f>
        <v>19584194</v>
      </c>
    </row>
    <row r="9" spans="1:20" s="144" customFormat="1" ht="22.5" customHeight="1" thickBot="1">
      <c r="A9" s="956"/>
      <c r="B9" s="145" t="s">
        <v>15</v>
      </c>
      <c r="C9" s="146" t="s">
        <v>140</v>
      </c>
      <c r="D9" s="954"/>
      <c r="E9" s="960"/>
      <c r="F9" s="250" t="s">
        <v>141</v>
      </c>
      <c r="G9" s="147" t="s">
        <v>142</v>
      </c>
      <c r="H9" s="592" t="s">
        <v>143</v>
      </c>
      <c r="I9" s="954"/>
      <c r="K9" s="177" t="s">
        <v>1015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19584194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41641</v>
      </c>
      <c r="D12" s="228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99">
        <f ca="1">IF(A12&lt;&gt;"",H11+F12-G12,0)</f>
        <v>1084194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25214240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41645</v>
      </c>
      <c r="D14" s="228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99">
        <f t="shared" ca="1" si="0"/>
        <v>1014240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8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46430687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41655</v>
      </c>
      <c r="D16" s="228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99">
        <f t="shared" ca="1" si="0"/>
        <v>1030687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21540187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28206440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41659</v>
      </c>
      <c r="D19" s="228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99">
        <f t="shared" ca="1" si="0"/>
        <v>1006440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8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1011944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20989944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32619056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8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99">
        <f t="shared" ca="1" si="0"/>
        <v>32608056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41664</v>
      </c>
      <c r="D24" s="228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99">
        <f t="shared" ca="1" si="0"/>
        <v>21008056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41666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99">
        <f t="shared" ca="1" si="0"/>
        <v>1008056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8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99">
        <f t="shared" ca="1" si="0"/>
        <v>953056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8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99">
        <f t="shared" ca="1" si="0"/>
        <v>898056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8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20876056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41683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99">
        <f t="shared" ca="1" si="0"/>
        <v>1076056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29071056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50002872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41687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99">
        <f t="shared" ca="1" si="0"/>
        <v>22002872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41687</v>
      </c>
      <c r="D33" s="228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99">
        <f t="shared" ca="1" si="0"/>
        <v>1002872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8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1007159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8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99">
        <f t="shared" ca="1" si="0"/>
        <v>996159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10996159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41696</v>
      </c>
      <c r="D37" s="228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99">
        <f t="shared" ca="1" si="0"/>
        <v>1046159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21024159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41703</v>
      </c>
      <c r="D39" s="228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99">
        <f t="shared" ca="1" si="0"/>
        <v>1024159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8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54390100</v>
      </c>
      <c r="I40" s="471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90368100</v>
      </c>
      <c r="I41" s="471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41705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412533100</v>
      </c>
      <c r="I42" s="471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41705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412683100</v>
      </c>
      <c r="I43" s="471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9">
        <f t="shared" ref="H44" ca="1" si="2">IF(A44&lt;&gt;"",H43+F44-G44,0)</f>
        <v>434686100</v>
      </c>
      <c r="I44" s="471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41705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99">
        <f t="shared" ref="H45:H60" ca="1" si="3">IF(A45&lt;&gt;"",H44+F45-G45,0)</f>
        <v>412686100</v>
      </c>
      <c r="I45" s="471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41705</v>
      </c>
      <c r="D46" s="228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99">
        <f t="shared" ca="1" si="3"/>
        <v>359386100</v>
      </c>
      <c r="I46" s="471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99">
        <f t="shared" ca="1" si="3"/>
        <v>139720400</v>
      </c>
      <c r="I47" s="471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8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99">
        <f t="shared" ca="1" si="3"/>
        <v>37232021</v>
      </c>
      <c r="I48" s="471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8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99">
        <f t="shared" ca="1" si="3"/>
        <v>37080615</v>
      </c>
      <c r="I49" s="471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8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99">
        <f t="shared" ca="1" si="3"/>
        <v>37025615</v>
      </c>
      <c r="I50" s="471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41708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99">
        <f t="shared" ca="1" si="3"/>
        <v>1025615</v>
      </c>
      <c r="I51" s="471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8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9">
        <f t="shared" ca="1" si="3"/>
        <v>19487927</v>
      </c>
      <c r="I52" s="471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41715</v>
      </c>
      <c r="D53" s="228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99">
        <f t="shared" ca="1" si="3"/>
        <v>1087927</v>
      </c>
      <c r="I53" s="471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8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35242927</v>
      </c>
      <c r="I54" s="471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41722</v>
      </c>
      <c r="D55" s="228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99">
        <f t="shared" ca="1" si="3"/>
        <v>1042927</v>
      </c>
      <c r="I55" s="471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8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1048974</v>
      </c>
      <c r="I56" s="471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8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99">
        <f t="shared" ca="1" si="3"/>
        <v>1037974</v>
      </c>
      <c r="I57" s="471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8522875</v>
      </c>
      <c r="I58" s="471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9">
        <f t="shared" ca="1" si="3"/>
        <v>31500875</v>
      </c>
      <c r="I59" s="471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41726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99">
        <f t="shared" ca="1" si="3"/>
        <v>8550875</v>
      </c>
      <c r="I60" s="471"/>
    </row>
    <row r="61" spans="1:20" s="144" customFormat="1" ht="18.75" customHeight="1">
      <c r="A61" s="155"/>
      <c r="B61" s="155"/>
      <c r="C61" s="155"/>
      <c r="D61" s="228"/>
      <c r="E61" s="155"/>
      <c r="F61" s="474"/>
      <c r="G61" s="474"/>
      <c r="H61" s="599"/>
      <c r="I61" s="471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73">
        <f ca="1">SUM(F12:F61)</f>
        <v>743970166</v>
      </c>
      <c r="G62" s="473">
        <f ca="1">SUM(G12:G61)</f>
        <v>755003485</v>
      </c>
      <c r="H62" s="473">
        <f ca="1">H11+F62-G62</f>
        <v>8550875</v>
      </c>
      <c r="I62" s="472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73">
        <f ca="1">H62</f>
        <v>8550875</v>
      </c>
      <c r="I63" s="158"/>
    </row>
    <row r="64" spans="1:20" s="154" customFormat="1" ht="22.5" customHeight="1">
      <c r="A64" s="245" t="s">
        <v>155</v>
      </c>
      <c r="B64" s="160"/>
      <c r="F64" s="161"/>
      <c r="H64" s="5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593"/>
      <c r="I65" s="162"/>
    </row>
    <row r="66" spans="1:20" s="154" customFormat="1" ht="12.75">
      <c r="A66" s="164"/>
      <c r="B66" s="165"/>
      <c r="C66" s="166"/>
      <c r="F66" s="161"/>
      <c r="G66" s="189" t="str">
        <f ca="1">"Ngày "&amp;IF(OR($K$9=4,$K$9=6,$K$9=9,$K$9=11),"30",IF($K$9=2,"28","31"))&amp;"  tháng  "&amp;$O$8&amp;"  năm   "&amp;YEAR($A$12)</f>
        <v>Ngày 31  tháng  3  năm   2014</v>
      </c>
      <c r="H66" s="593"/>
    </row>
    <row r="67" spans="1:20" s="154" customFormat="1" ht="17.25" customHeight="1">
      <c r="B67" s="167" t="s">
        <v>11</v>
      </c>
      <c r="D67" s="167" t="s">
        <v>12</v>
      </c>
      <c r="F67" s="168"/>
      <c r="G67" s="210" t="s">
        <v>109</v>
      </c>
      <c r="H67" s="594"/>
      <c r="I67" s="229"/>
      <c r="J67" s="169"/>
      <c r="K67" s="164"/>
      <c r="L67" s="164"/>
    </row>
    <row r="68" spans="1:20" s="154" customFormat="1">
      <c r="B68" s="211" t="s">
        <v>13</v>
      </c>
      <c r="D68" s="170" t="s">
        <v>13</v>
      </c>
      <c r="F68" s="171"/>
      <c r="G68" s="212" t="s">
        <v>136</v>
      </c>
      <c r="H68" s="593"/>
      <c r="K68" s="172"/>
      <c r="L68" s="172"/>
      <c r="Q68" s="173"/>
      <c r="R68" s="173"/>
      <c r="S68" s="173"/>
      <c r="T68" s="173"/>
    </row>
  </sheetData>
  <autoFilter ref="A10:K6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95">
        <f t="shared" si="1"/>
        <v>0</v>
      </c>
      <c r="H16" s="795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95">
        <f t="shared" si="1"/>
        <v>0</v>
      </c>
      <c r="H17" s="795">
        <f t="shared" si="2"/>
        <v>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95">
        <f t="shared" si="1"/>
        <v>0</v>
      </c>
      <c r="H31" s="795">
        <f t="shared" si="2"/>
        <v>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10000000</v>
      </c>
      <c r="G32" s="795">
        <f t="shared" ref="G32:G42" si="4">ROUND(MAX(C32+E32-D32-F32,0),2)</f>
        <v>0</v>
      </c>
      <c r="H32" s="795">
        <f t="shared" ref="H32:H42" si="5">ROUND(MAX(D32+F32-C32-E32,0),2)</f>
        <v>10000000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10000000</v>
      </c>
      <c r="G33" s="795">
        <f t="shared" si="4"/>
        <v>0</v>
      </c>
      <c r="H33" s="795">
        <f t="shared" si="5"/>
        <v>10000000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10000000</v>
      </c>
      <c r="G34" s="795">
        <f t="shared" si="4"/>
        <v>0</v>
      </c>
      <c r="H34" s="795">
        <f t="shared" si="5"/>
        <v>10000000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10000000</v>
      </c>
      <c r="G35" s="795">
        <f t="shared" si="4"/>
        <v>0</v>
      </c>
      <c r="H35" s="795">
        <f t="shared" si="5"/>
        <v>10000000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10000000</v>
      </c>
      <c r="G36" s="795">
        <f t="shared" si="4"/>
        <v>0</v>
      </c>
      <c r="H36" s="795">
        <f t="shared" si="5"/>
        <v>10000000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10000000</v>
      </c>
      <c r="G37" s="795">
        <f t="shared" si="4"/>
        <v>0</v>
      </c>
      <c r="H37" s="795">
        <f t="shared" si="5"/>
        <v>10000000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10000000</v>
      </c>
      <c r="G38" s="795">
        <f t="shared" si="4"/>
        <v>0</v>
      </c>
      <c r="H38" s="795">
        <f t="shared" si="5"/>
        <v>10000000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10000000</v>
      </c>
      <c r="G39" s="795">
        <f t="shared" si="4"/>
        <v>0</v>
      </c>
      <c r="H39" s="795">
        <f t="shared" si="5"/>
        <v>10000000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10000000</v>
      </c>
      <c r="G40" s="795">
        <f t="shared" si="4"/>
        <v>0</v>
      </c>
      <c r="H40" s="795">
        <f t="shared" si="5"/>
        <v>10000000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10000000</v>
      </c>
      <c r="G41" s="795">
        <f t="shared" si="4"/>
        <v>0</v>
      </c>
      <c r="H41" s="795">
        <f t="shared" si="5"/>
        <v>10000000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10000000</v>
      </c>
      <c r="G42" s="795">
        <f t="shared" si="4"/>
        <v>0</v>
      </c>
      <c r="H42" s="795">
        <f t="shared" si="5"/>
        <v>10000000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110000000</v>
      </c>
      <c r="G44" s="13">
        <f t="shared" si="7"/>
        <v>0</v>
      </c>
      <c r="H44" s="13">
        <f t="shared" si="7"/>
        <v>110000000</v>
      </c>
    </row>
    <row r="45" spans="1:9">
      <c r="E45" s="15">
        <f>CDPS!E14</f>
        <v>0</v>
      </c>
      <c r="F45" s="15">
        <f>CDPS!F14</f>
        <v>1303710993</v>
      </c>
    </row>
    <row r="46" spans="1:9">
      <c r="E46" s="15">
        <f>E44-E45</f>
        <v>0</v>
      </c>
      <c r="F46" s="15">
        <f>F44-F45</f>
        <v>-1193710993</v>
      </c>
    </row>
    <row r="48" spans="1:9">
      <c r="E48" s="15"/>
      <c r="F48" s="962" t="s">
        <v>912</v>
      </c>
      <c r="G48" s="962"/>
      <c r="H48" s="962"/>
    </row>
    <row r="49" spans="5:8">
      <c r="F49" s="962" t="s">
        <v>109</v>
      </c>
      <c r="G49" s="962"/>
      <c r="H49" s="962"/>
    </row>
    <row r="50" spans="5:8">
      <c r="E50" s="182"/>
      <c r="F50" s="962" t="s">
        <v>136</v>
      </c>
      <c r="G50" s="962"/>
      <c r="H50" s="962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2" t="s">
        <v>46</v>
      </c>
      <c r="I1" s="972"/>
      <c r="J1" s="97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463" customFormat="1" ht="14.25" customHeight="1">
      <c r="A3" s="604"/>
      <c r="B3" s="602"/>
      <c r="C3" s="602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5" t="s">
        <v>934</v>
      </c>
      <c r="F7" s="975"/>
      <c r="G7" s="975"/>
      <c r="H7" s="97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624959835</v>
      </c>
      <c r="F10" s="15">
        <f>CDPS!F35</f>
        <v>0</v>
      </c>
    </row>
    <row r="11" spans="1:9">
      <c r="E11" s="15">
        <f>E9-E10</f>
        <v>-624959835</v>
      </c>
      <c r="F11" s="15">
        <f>F9-F10</f>
        <v>0</v>
      </c>
    </row>
    <row r="13" spans="1:9">
      <c r="E13" s="15"/>
      <c r="F13" s="962" t="s">
        <v>912</v>
      </c>
      <c r="G13" s="962"/>
      <c r="H13" s="962"/>
    </row>
    <row r="14" spans="1:9">
      <c r="F14" s="962" t="s">
        <v>109</v>
      </c>
      <c r="G14" s="962"/>
      <c r="H14" s="962"/>
    </row>
    <row r="15" spans="1:9">
      <c r="E15" s="182"/>
      <c r="F15" s="962" t="s">
        <v>136</v>
      </c>
      <c r="G15" s="962"/>
      <c r="H15" s="962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965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8"/>
      <c r="L3" s="978"/>
      <c r="M3" s="978"/>
      <c r="N3" s="263"/>
    </row>
    <row r="4" spans="1:14">
      <c r="F4" s="263"/>
      <c r="G4" s="263"/>
      <c r="H4" s="263"/>
      <c r="I4" s="263"/>
      <c r="J4" s="978"/>
      <c r="K4" s="978"/>
      <c r="L4" s="978"/>
      <c r="M4" s="978"/>
      <c r="N4" s="263"/>
    </row>
    <row r="5" spans="1:14" s="264" customFormat="1" ht="23.25" customHeight="1">
      <c r="A5" s="988" t="s">
        <v>183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</row>
    <row r="6" spans="1:14">
      <c r="A6" s="979" t="s">
        <v>913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9"/>
      <c r="D7" s="989"/>
      <c r="E7" s="989"/>
      <c r="F7" s="989"/>
      <c r="G7" s="989"/>
      <c r="H7" s="989"/>
      <c r="I7" s="989"/>
      <c r="J7" s="989"/>
      <c r="K7" s="989"/>
      <c r="L7" s="989"/>
      <c r="M7" s="989"/>
      <c r="N7" s="989"/>
    </row>
    <row r="8" spans="1:14" ht="15.75" customHeight="1">
      <c r="A8" s="982" t="s">
        <v>20</v>
      </c>
      <c r="B8" s="990" t="s">
        <v>1</v>
      </c>
      <c r="C8" s="991"/>
      <c r="D8" s="982" t="s">
        <v>0</v>
      </c>
      <c r="E8" s="982" t="s">
        <v>14</v>
      </c>
      <c r="F8" s="981" t="s">
        <v>21</v>
      </c>
      <c r="G8" s="981"/>
      <c r="H8" s="981"/>
      <c r="I8" s="981"/>
      <c r="J8" s="981"/>
      <c r="K8" s="981"/>
      <c r="L8" s="981" t="s">
        <v>31</v>
      </c>
      <c r="M8" s="981"/>
      <c r="N8" s="981"/>
    </row>
    <row r="9" spans="1:14" ht="15.75" customHeight="1">
      <c r="A9" s="982"/>
      <c r="B9" s="992"/>
      <c r="C9" s="993"/>
      <c r="D9" s="982"/>
      <c r="E9" s="982"/>
      <c r="F9" s="981" t="s">
        <v>185</v>
      </c>
      <c r="G9" s="981"/>
      <c r="H9" s="981"/>
      <c r="I9" s="981" t="s">
        <v>186</v>
      </c>
      <c r="J9" s="981"/>
      <c r="K9" s="981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84" t="s">
        <v>15</v>
      </c>
      <c r="C10" s="984" t="s">
        <v>32</v>
      </c>
      <c r="D10" s="982"/>
      <c r="E10" s="982"/>
      <c r="F10" s="986" t="s">
        <v>187</v>
      </c>
      <c r="G10" s="986" t="s">
        <v>188</v>
      </c>
      <c r="H10" s="986" t="s">
        <v>189</v>
      </c>
      <c r="I10" s="986" t="s">
        <v>187</v>
      </c>
      <c r="J10" s="986" t="s">
        <v>188</v>
      </c>
      <c r="K10" s="986" t="s">
        <v>189</v>
      </c>
      <c r="L10" s="983"/>
      <c r="M10" s="983"/>
      <c r="N10" s="983"/>
    </row>
    <row r="11" spans="1:14">
      <c r="A11" s="982"/>
      <c r="B11" s="985"/>
      <c r="C11" s="985"/>
      <c r="D11" s="982"/>
      <c r="E11" s="982"/>
      <c r="F11" s="987"/>
      <c r="G11" s="987"/>
      <c r="H11" s="987"/>
      <c r="I11" s="987"/>
      <c r="J11" s="987"/>
      <c r="K11" s="987"/>
      <c r="L11" s="983"/>
      <c r="M11" s="983"/>
      <c r="N11" s="98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0" t="str">
        <f>"Ngày 31 tháng  12  năm  "&amp;YEAR($A$14)</f>
        <v>Ngày 31 tháng  12  năm  2011</v>
      </c>
      <c r="F23" s="980"/>
      <c r="G23" s="980"/>
      <c r="H23" s="980"/>
      <c r="I23" s="980"/>
      <c r="J23" s="980"/>
      <c r="K23" s="980"/>
      <c r="L23" s="980"/>
      <c r="M23" s="980"/>
      <c r="N23" s="980"/>
    </row>
    <row r="24" spans="1:14">
      <c r="A24" s="980" t="s">
        <v>11</v>
      </c>
      <c r="B24" s="980"/>
      <c r="C24" s="980"/>
      <c r="D24" s="980"/>
      <c r="E24" s="980" t="s">
        <v>12</v>
      </c>
      <c r="F24" s="980"/>
      <c r="G24" s="980"/>
      <c r="H24" s="980"/>
      <c r="I24" s="980"/>
      <c r="J24" s="980"/>
      <c r="K24" s="980"/>
      <c r="L24" s="980"/>
      <c r="M24" s="980"/>
      <c r="N24" s="980"/>
    </row>
    <row r="25" spans="1:14">
      <c r="A25" s="980" t="s">
        <v>13</v>
      </c>
      <c r="B25" s="980"/>
      <c r="C25" s="980"/>
      <c r="D25" s="980"/>
      <c r="E25" s="980" t="s">
        <v>13</v>
      </c>
      <c r="F25" s="980"/>
      <c r="G25" s="980"/>
      <c r="H25" s="980"/>
      <c r="I25" s="980"/>
      <c r="J25" s="980"/>
      <c r="K25" s="980"/>
      <c r="L25" s="980"/>
      <c r="M25" s="980"/>
      <c r="N25" s="98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8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2" t="s">
        <v>191</v>
      </c>
      <c r="I1" s="972"/>
      <c r="J1" s="972"/>
      <c r="K1" s="972"/>
      <c r="L1" s="972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3"/>
      <c r="I3" s="973"/>
      <c r="J3" s="973"/>
      <c r="K3" s="973"/>
      <c r="L3" s="973"/>
      <c r="M3" s="738"/>
      <c r="N3" s="732"/>
    </row>
    <row r="4" spans="1:14" s="282" customFormat="1" ht="27.75" customHeight="1">
      <c r="B4" s="995" t="s">
        <v>192</v>
      </c>
      <c r="C4" s="995"/>
      <c r="D4" s="995"/>
      <c r="E4" s="995"/>
      <c r="F4" s="995"/>
      <c r="G4" s="995"/>
      <c r="H4" s="995"/>
      <c r="I4" s="995"/>
      <c r="J4" s="995"/>
      <c r="K4" s="995"/>
      <c r="L4" s="995"/>
      <c r="N4" s="733"/>
    </row>
    <row r="5" spans="1:14" s="282" customFormat="1" ht="15" customHeight="1">
      <c r="B5" s="994" t="s">
        <v>193</v>
      </c>
      <c r="C5" s="994"/>
      <c r="D5" s="994"/>
      <c r="E5" s="994"/>
      <c r="F5" s="994"/>
      <c r="G5" s="994"/>
      <c r="H5" s="994"/>
      <c r="I5" s="994"/>
      <c r="J5" s="994"/>
      <c r="K5" s="994"/>
      <c r="L5" s="994"/>
      <c r="N5" s="733"/>
    </row>
    <row r="6" spans="1:14" s="282" customFormat="1" ht="12.75" hidden="1" customHeight="1">
      <c r="B6" s="994" t="s">
        <v>194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N6" s="733"/>
    </row>
    <row r="7" spans="1:14" s="283" customFormat="1" ht="24" hidden="1" customHeight="1">
      <c r="C7" s="1002" t="s">
        <v>195</v>
      </c>
      <c r="D7" s="1002"/>
      <c r="E7" s="1002"/>
      <c r="F7" s="1002"/>
      <c r="G7" s="1002"/>
      <c r="H7" s="1002"/>
      <c r="I7" s="1002"/>
      <c r="J7" s="1002"/>
      <c r="K7" s="1002"/>
      <c r="L7" s="1002"/>
      <c r="N7" s="734"/>
    </row>
    <row r="8" spans="1:14" ht="20.25" customHeight="1">
      <c r="B8" s="996" t="s">
        <v>35</v>
      </c>
      <c r="C8" s="997" t="s">
        <v>196</v>
      </c>
      <c r="D8" s="998" t="s">
        <v>197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198</v>
      </c>
      <c r="F9" s="1000"/>
      <c r="G9" s="1001" t="s">
        <v>199</v>
      </c>
      <c r="H9" s="1001"/>
      <c r="I9" s="1001" t="s">
        <v>200</v>
      </c>
      <c r="J9" s="1001"/>
      <c r="K9" s="1001" t="s">
        <v>201</v>
      </c>
      <c r="L9" s="1001"/>
    </row>
    <row r="10" spans="1:14" ht="20.25" hidden="1" customHeight="1">
      <c r="B10" s="996"/>
      <c r="C10" s="997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974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987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975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968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980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983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970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967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966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969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981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985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976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971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979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972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984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978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986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977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982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C7:L7"/>
    <mergeCell ref="F108:H108"/>
    <mergeCell ref="J108:L108"/>
    <mergeCell ref="C106:E106"/>
    <mergeCell ref="J106:L106"/>
    <mergeCell ref="F107:H107"/>
    <mergeCell ref="J107:L10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4" t="s">
        <v>214</v>
      </c>
      <c r="K2" s="1014"/>
      <c r="L2" s="1014"/>
      <c r="M2" s="101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15"/>
      <c r="L3" s="1015"/>
      <c r="M3" s="1015"/>
      <c r="N3" s="320"/>
    </row>
    <row r="4" spans="1:17" s="259" customFormat="1" ht="16.5" customHeight="1">
      <c r="B4" s="314"/>
      <c r="C4" s="314"/>
      <c r="D4" s="314"/>
      <c r="E4" s="319"/>
      <c r="F4" s="314"/>
      <c r="J4" s="1015"/>
      <c r="K4" s="1015"/>
      <c r="L4" s="1015"/>
      <c r="M4" s="1015"/>
      <c r="N4" s="320"/>
    </row>
    <row r="5" spans="1:17" ht="18.75" customHeight="1">
      <c r="B5" s="1016" t="s">
        <v>215</v>
      </c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321"/>
    </row>
    <row r="6" spans="1:17" s="322" customFormat="1" ht="12.75">
      <c r="B6" s="1017" t="s">
        <v>216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8" t="s">
        <v>987</v>
      </c>
      <c r="K8" s="1018"/>
      <c r="L8" s="101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219</v>
      </c>
      <c r="F10" s="1010" t="s">
        <v>207</v>
      </c>
      <c r="G10" s="1012" t="s">
        <v>220</v>
      </c>
      <c r="H10" s="1013"/>
      <c r="I10" s="1012" t="s">
        <v>221</v>
      </c>
      <c r="J10" s="1013"/>
      <c r="K10" s="1012" t="s">
        <v>222</v>
      </c>
      <c r="L10" s="1013"/>
      <c r="M10" s="1010" t="s">
        <v>127</v>
      </c>
      <c r="N10" s="331"/>
      <c r="O10" s="332" t="s">
        <v>213</v>
      </c>
    </row>
    <row r="11" spans="1:17" ht="31.5" customHeight="1">
      <c r="A11" s="1008"/>
      <c r="B11" s="333" t="s">
        <v>15</v>
      </c>
      <c r="C11" s="333" t="s">
        <v>32</v>
      </c>
      <c r="D11" s="1010"/>
      <c r="E11" s="1010"/>
      <c r="F11" s="1010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0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1" t="e">
        <f ca="1">"Ngày 31 tháng  12  năm  "&amp;YEAR($A$14)</f>
        <v>#VALUE!</v>
      </c>
      <c r="K77" s="1011"/>
      <c r="L77" s="1011"/>
      <c r="M77" s="1011"/>
      <c r="N77" s="337"/>
    </row>
    <row r="78" spans="1:14">
      <c r="C78" s="324"/>
      <c r="D78" s="552" t="s">
        <v>11</v>
      </c>
      <c r="E78" s="1011" t="s">
        <v>12</v>
      </c>
      <c r="F78" s="1011"/>
      <c r="G78" s="1011"/>
      <c r="H78" s="1011"/>
      <c r="I78" s="1011"/>
      <c r="J78" s="1011" t="s">
        <v>109</v>
      </c>
      <c r="K78" s="1011"/>
      <c r="L78" s="1011"/>
      <c r="M78" s="1011"/>
      <c r="N78" s="337"/>
    </row>
    <row r="79" spans="1:14">
      <c r="C79" s="324"/>
      <c r="D79" s="552" t="s">
        <v>13</v>
      </c>
      <c r="E79" s="1011" t="s">
        <v>13</v>
      </c>
      <c r="F79" s="1011"/>
      <c r="G79" s="1011"/>
      <c r="H79" s="1011" t="s">
        <v>136</v>
      </c>
      <c r="I79" s="1011"/>
      <c r="J79" s="1011" t="s">
        <v>136</v>
      </c>
      <c r="K79" s="1011"/>
      <c r="L79" s="1011"/>
      <c r="M79" s="1011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7" t="s">
        <v>103</v>
      </c>
      <c r="K88" s="1007"/>
      <c r="L88" s="1007"/>
      <c r="M88" s="1007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0" t="s">
        <v>228</v>
      </c>
      <c r="G1" s="1020"/>
      <c r="H1" s="1020"/>
      <c r="I1" s="1020"/>
      <c r="J1" s="102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19"/>
      <c r="H2" s="1019"/>
      <c r="I2" s="1019"/>
      <c r="J2" s="1019"/>
      <c r="K2" s="367"/>
    </row>
    <row r="3" spans="1:12" ht="15">
      <c r="A3" s="369"/>
      <c r="B3" s="369"/>
      <c r="C3" s="369"/>
      <c r="D3" s="369"/>
      <c r="E3" s="370"/>
      <c r="F3" s="1019"/>
      <c r="G3" s="1019"/>
      <c r="H3" s="1019"/>
      <c r="I3" s="1019"/>
      <c r="J3" s="101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974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1" t="s">
        <v>233</v>
      </c>
      <c r="B9" s="1022"/>
      <c r="C9" s="1022"/>
      <c r="D9" s="1022"/>
      <c r="E9" s="377"/>
      <c r="F9" s="371"/>
      <c r="G9" s="378"/>
      <c r="H9" s="378"/>
      <c r="I9" s="378"/>
      <c r="J9" s="379"/>
      <c r="K9" s="379"/>
    </row>
    <row r="10" spans="1:12" ht="19.5" customHeight="1">
      <c r="A10" s="1023" t="s">
        <v>234</v>
      </c>
      <c r="B10" s="1024" t="s">
        <v>235</v>
      </c>
      <c r="C10" s="1026" t="s">
        <v>15</v>
      </c>
      <c r="D10" s="1027"/>
      <c r="E10" s="1028" t="s">
        <v>0</v>
      </c>
      <c r="F10" s="1037" t="s">
        <v>236</v>
      </c>
      <c r="G10" s="1031" t="s">
        <v>206</v>
      </c>
      <c r="H10" s="1031"/>
      <c r="I10" s="1027"/>
      <c r="J10" s="1032" t="s">
        <v>237</v>
      </c>
      <c r="K10" s="380"/>
      <c r="L10" s="381" t="s">
        <v>213</v>
      </c>
    </row>
    <row r="11" spans="1:12" ht="19.5" customHeight="1">
      <c r="A11" s="1023"/>
      <c r="B11" s="1025"/>
      <c r="C11" s="382" t="s">
        <v>220</v>
      </c>
      <c r="D11" s="382" t="s">
        <v>221</v>
      </c>
      <c r="E11" s="1029"/>
      <c r="F11" s="1038"/>
      <c r="G11" s="383" t="s">
        <v>220</v>
      </c>
      <c r="H11" s="383" t="s">
        <v>221</v>
      </c>
      <c r="I11" s="383" t="s">
        <v>222</v>
      </c>
      <c r="J11" s="103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5"/>
      <c r="C35" s="1035"/>
      <c r="D35" s="1035"/>
      <c r="E35" s="103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36" t="s">
        <v>12</v>
      </c>
      <c r="F37" s="103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0" t="s">
        <v>13</v>
      </c>
      <c r="F38" s="103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64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7" t="s">
        <v>294</v>
      </c>
      <c r="M1" s="1057"/>
      <c r="N1" s="1057"/>
      <c r="O1" s="105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493" customFormat="1" ht="24" customHeight="1">
      <c r="A5" s="1058" t="s">
        <v>295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55"/>
    </row>
    <row r="6" spans="1:18" s="493" customFormat="1" ht="21" customHeight="1">
      <c r="A6" s="1059" t="s">
        <v>548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55"/>
    </row>
    <row r="7" spans="1:18" s="493" customFormat="1" ht="21" customHeight="1">
      <c r="A7" s="1060" t="s">
        <v>337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55"/>
    </row>
    <row r="8" spans="1:18">
      <c r="D8" s="489"/>
    </row>
    <row r="9" spans="1:18" s="494" customFormat="1" ht="24" customHeight="1">
      <c r="A9" s="1047" t="s">
        <v>234</v>
      </c>
      <c r="B9" s="1050" t="s">
        <v>296</v>
      </c>
      <c r="C9" s="1051"/>
      <c r="D9" s="1051"/>
      <c r="E9" s="1051"/>
      <c r="F9" s="1051"/>
      <c r="G9" s="1051"/>
      <c r="H9" s="1052"/>
      <c r="I9" s="1050" t="s">
        <v>297</v>
      </c>
      <c r="J9" s="1051"/>
      <c r="K9" s="1051"/>
      <c r="L9" s="1052"/>
      <c r="M9" s="1053" t="s">
        <v>298</v>
      </c>
      <c r="N9" s="1053"/>
      <c r="O9" s="1053"/>
      <c r="P9" s="556"/>
    </row>
    <row r="10" spans="1:18" s="494" customFormat="1" ht="24" customHeight="1">
      <c r="A10" s="1048"/>
      <c r="B10" s="1050" t="s">
        <v>299</v>
      </c>
      <c r="C10" s="1052"/>
      <c r="D10" s="1047" t="s">
        <v>300</v>
      </c>
      <c r="E10" s="1047" t="s">
        <v>301</v>
      </c>
      <c r="F10" s="1047" t="s">
        <v>302</v>
      </c>
      <c r="G10" s="1047" t="s">
        <v>303</v>
      </c>
      <c r="H10" s="1047" t="s">
        <v>304</v>
      </c>
      <c r="I10" s="1050" t="s">
        <v>305</v>
      </c>
      <c r="J10" s="1052"/>
      <c r="K10" s="1054" t="s">
        <v>306</v>
      </c>
      <c r="L10" s="1047" t="s">
        <v>307</v>
      </c>
      <c r="M10" s="1053" t="s">
        <v>299</v>
      </c>
      <c r="N10" s="1053"/>
      <c r="O10" s="1053" t="s">
        <v>308</v>
      </c>
      <c r="P10" s="556"/>
    </row>
    <row r="11" spans="1:18" s="494" customFormat="1" ht="55.5" customHeight="1">
      <c r="A11" s="1049"/>
      <c r="B11" s="495" t="s">
        <v>309</v>
      </c>
      <c r="C11" s="495" t="s">
        <v>235</v>
      </c>
      <c r="D11" s="1049"/>
      <c r="E11" s="1049"/>
      <c r="F11" s="1049"/>
      <c r="G11" s="1049"/>
      <c r="H11" s="1049"/>
      <c r="I11" s="495" t="s">
        <v>310</v>
      </c>
      <c r="J11" s="495" t="s">
        <v>311</v>
      </c>
      <c r="K11" s="1055"/>
      <c r="L11" s="1049"/>
      <c r="M11" s="495" t="s">
        <v>15</v>
      </c>
      <c r="N11" s="495" t="s">
        <v>235</v>
      </c>
      <c r="O11" s="1053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7" t="s">
        <v>320</v>
      </c>
      <c r="G2" s="1057"/>
      <c r="H2" s="105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489"/>
      <c r="B4" s="489"/>
      <c r="C4" s="492"/>
      <c r="D4" s="492"/>
      <c r="E4" s="492"/>
      <c r="F4" s="1056"/>
      <c r="G4" s="1056"/>
      <c r="H4" s="105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2" t="s">
        <v>321</v>
      </c>
      <c r="B6" s="1062"/>
      <c r="C6" s="1062"/>
      <c r="D6" s="1062"/>
      <c r="E6" s="1062"/>
      <c r="F6" s="1062"/>
      <c r="G6" s="1062"/>
      <c r="H6" s="1062"/>
    </row>
    <row r="7" spans="1:11" ht="17.25" customHeight="1" thickBot="1">
      <c r="A7" s="1061" t="str">
        <f ca="1" xml:space="preserve"> IF(ROWS($1:1)&gt;COUNT(Dong3),"","Số: "&amp;OFFSET('SO-TS'!$G$1,SMALL(Dong3,ROWS($1:1)),))</f>
        <v>Số: SX01/11</v>
      </c>
      <c r="B7" s="1061"/>
      <c r="C7" s="1061"/>
      <c r="D7" s="1061"/>
      <c r="E7" s="1061"/>
      <c r="F7" s="1061"/>
      <c r="G7" s="1061"/>
      <c r="H7" s="1061"/>
      <c r="J7" s="548" t="s">
        <v>338</v>
      </c>
      <c r="K7" s="549" t="s">
        <v>344</v>
      </c>
    </row>
    <row r="8" spans="1:11" ht="17.25" customHeight="1">
      <c r="A8" s="10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3"/>
      <c r="C8" s="1063"/>
      <c r="D8" s="1063"/>
      <c r="E8" s="1063"/>
      <c r="F8" s="1063"/>
      <c r="G8" s="1063"/>
      <c r="H8" s="1063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6" t="s">
        <v>125</v>
      </c>
      <c r="B17" s="1067"/>
      <c r="C17" s="1070" t="s">
        <v>323</v>
      </c>
      <c r="D17" s="1071"/>
      <c r="E17" s="1072"/>
      <c r="F17" s="1073" t="s">
        <v>324</v>
      </c>
      <c r="G17" s="1074"/>
      <c r="H17" s="1075"/>
    </row>
    <row r="18" spans="1:8" s="544" customFormat="1" ht="28.5" customHeight="1">
      <c r="A18" s="1068"/>
      <c r="B18" s="1069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6" t="s">
        <v>2</v>
      </c>
      <c r="B19" s="1077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8" t="s">
        <v>331</v>
      </c>
      <c r="B25" s="1078"/>
      <c r="C25" s="1078"/>
      <c r="D25" s="1078"/>
      <c r="E25" s="1078"/>
      <c r="F25" s="1078"/>
      <c r="G25" s="1078"/>
      <c r="H25" s="1078"/>
    </row>
    <row r="26" spans="1:8" ht="27" customHeight="1">
      <c r="A26" s="502" t="s">
        <v>35</v>
      </c>
      <c r="B26" s="1050" t="s">
        <v>332</v>
      </c>
      <c r="C26" s="1052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9"/>
      <c r="C34" s="1079"/>
      <c r="D34" s="1079"/>
      <c r="E34" s="1079"/>
      <c r="F34" s="1079"/>
      <c r="G34" s="1079"/>
      <c r="H34" s="1079"/>
    </row>
    <row r="35" spans="1:8">
      <c r="A35" s="1079" t="str">
        <f ca="1" xml:space="preserve"> IF(ROWS($1:1)&gt;COUNT(Dong3),"","Lý do giảm:   "&amp;OFFSET('SO-TS'!$O$1,SMALL(Dong3,ROWS($1:1)),))</f>
        <v xml:space="preserve">Lý do giảm:   </v>
      </c>
      <c r="B35" s="1079"/>
      <c r="C35" s="1079"/>
      <c r="D35" s="1079"/>
      <c r="E35" s="1079"/>
      <c r="F35" s="1079"/>
      <c r="G35" s="1079"/>
      <c r="H35" s="1079"/>
    </row>
    <row r="36" spans="1:8">
      <c r="A36" s="512"/>
      <c r="B36" s="512"/>
      <c r="C36" s="507"/>
      <c r="D36" s="507"/>
      <c r="E36" s="1065" t="s">
        <v>512</v>
      </c>
      <c r="F36" s="1065"/>
      <c r="G36" s="1065"/>
      <c r="H36" s="1065"/>
    </row>
    <row r="37" spans="1:8">
      <c r="A37" s="1061" t="s">
        <v>335</v>
      </c>
      <c r="B37" s="1061"/>
      <c r="C37" s="1061" t="s">
        <v>12</v>
      </c>
      <c r="D37" s="1061"/>
      <c r="E37" s="1057" t="s">
        <v>109</v>
      </c>
      <c r="F37" s="1057"/>
      <c r="G37" s="1057"/>
      <c r="H37" s="105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4" t="s">
        <v>151</v>
      </c>
      <c r="B45" s="1064"/>
      <c r="C45" s="507"/>
      <c r="D45" s="507"/>
      <c r="E45" s="1065" t="s">
        <v>103</v>
      </c>
      <c r="F45" s="1065"/>
      <c r="G45" s="1065"/>
      <c r="H45" s="106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4" t="s">
        <v>554</v>
      </c>
      <c r="K2" s="1084"/>
      <c r="L2" s="1084"/>
      <c r="M2" s="1084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7"/>
      <c r="L3" s="1087"/>
      <c r="M3" s="1087"/>
    </row>
    <row r="4" spans="1:16">
      <c r="J4" s="1087"/>
      <c r="K4" s="1087"/>
      <c r="L4" s="1087"/>
      <c r="M4" s="1087"/>
    </row>
    <row r="5" spans="1:16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  <c r="M10" s="1083"/>
    </row>
    <row r="11" spans="1:16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560</v>
      </c>
      <c r="G11" s="1081"/>
      <c r="H11" s="1081"/>
      <c r="I11" s="1081"/>
      <c r="J11" s="1081"/>
      <c r="K11" s="1081"/>
      <c r="L11" s="1081"/>
      <c r="M11" s="1081"/>
    </row>
    <row r="12" spans="1:16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  <c r="M12" s="1082"/>
    </row>
    <row r="13" spans="1:16" ht="31.5" customHeight="1" thickBot="1">
      <c r="A13" s="1080"/>
      <c r="B13" s="1082"/>
      <c r="C13" s="1082"/>
      <c r="D13" s="1080"/>
      <c r="E13" s="1080"/>
      <c r="F13" s="1082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3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4" t="s">
        <v>554</v>
      </c>
      <c r="H2" s="1084"/>
      <c r="I2" s="1084"/>
      <c r="J2" s="1084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7"/>
      <c r="I3" s="1087"/>
      <c r="J3" s="1087"/>
    </row>
    <row r="4" spans="1:13">
      <c r="G4" s="1087"/>
      <c r="H4" s="1087"/>
      <c r="I4" s="1087"/>
      <c r="J4" s="1087"/>
    </row>
    <row r="5" spans="1:13" ht="27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3"/>
      <c r="D10" s="1083"/>
      <c r="E10" s="1083"/>
      <c r="F10" s="1083"/>
      <c r="G10" s="1083"/>
      <c r="H10" s="1083"/>
      <c r="I10" s="1083"/>
      <c r="J10" s="1083"/>
    </row>
    <row r="11" spans="1:13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569</v>
      </c>
      <c r="G11" s="1081"/>
      <c r="H11" s="1081"/>
      <c r="I11" s="1081"/>
      <c r="J11" s="1081"/>
    </row>
    <row r="12" spans="1:13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</row>
    <row r="13" spans="1:13" ht="30.75" customHeight="1" thickBot="1">
      <c r="A13" s="1080"/>
      <c r="B13" s="1082"/>
      <c r="C13" s="1082"/>
      <c r="D13" s="1080"/>
      <c r="E13" s="1080"/>
      <c r="F13" s="1082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573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41736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41736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41753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41753</v>
      </c>
      <c r="D17" s="707" t="str">
        <f ca="1">IF(ROWS($1:2)&gt;COUNT(Dong7),"",OFFSET(TH!F$1,SMALL(Dong7,ROWS($1:2)),))</f>
        <v>Phí nộp tiền mặt chuyển đi trong ngày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117638</v>
      </c>
      <c r="G17" s="708">
        <f t="shared" ca="1" si="0"/>
        <v>0</v>
      </c>
      <c r="H17" s="708">
        <f t="shared" ca="1" si="0"/>
        <v>117638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41754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41754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41763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41763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41781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41781</v>
      </c>
      <c r="D20" s="707" t="str">
        <f ca="1">IF(ROWS($1:5)&gt;COUNT(Dong7),"",OFFSET(TH!F$1,SMALL(Dong7,ROWS($1:5)),))</f>
        <v>Thu phí cấp sec ( 3 cuốn)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33000</v>
      </c>
      <c r="G20" s="708">
        <f t="shared" ca="1" si="0"/>
        <v>0</v>
      </c>
      <c r="H20" s="708">
        <f t="shared" ca="1" si="0"/>
        <v>33000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41784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41784</v>
      </c>
      <c r="D21" s="707" t="str">
        <f ca="1">IF(ROWS($1:6)&gt;COUNT(Dong7),"",OFFSET(TH!F$1,SMALL(Dong7,ROWS($1:6)),))</f>
        <v>Phí quản lý tài khoản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11000</v>
      </c>
      <c r="G21" s="708">
        <f t="shared" ca="1" si="0"/>
        <v>0</v>
      </c>
      <c r="H21" s="708">
        <f t="shared" ca="1" si="0"/>
        <v>11000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41791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41791</v>
      </c>
      <c r="D22" s="707" t="str">
        <f ca="1">IF(ROWS($1:7)&gt;COUNT(Dong7),"",OFFSET(TH!F$1,SMALL(Dong7,ROWS($1:7)),))</f>
        <v>Thu phí dịch vụ SMS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55000</v>
      </c>
      <c r="G22" s="708">
        <f t="shared" ca="1" si="0"/>
        <v>0</v>
      </c>
      <c r="H22" s="708">
        <f t="shared" ca="1" si="0"/>
        <v>55000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41815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41815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11000</v>
      </c>
      <c r="G23" s="708">
        <f t="shared" ca="1" si="0"/>
        <v>0</v>
      </c>
      <c r="H23" s="708">
        <f t="shared" ca="1" si="0"/>
        <v>11000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348638</v>
      </c>
      <c r="G32" s="705">
        <f t="shared" ref="G32:L32" ca="1" si="2">SUM(G15:G31)</f>
        <v>0</v>
      </c>
      <c r="H32" s="705">
        <f t="shared" ca="1" si="2"/>
        <v>348638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348638</v>
      </c>
      <c r="G33" s="715">
        <f t="shared" ref="G33:L33" ca="1" si="3">G32</f>
        <v>0</v>
      </c>
      <c r="H33" s="715">
        <f t="shared" ca="1" si="3"/>
        <v>348638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01/4/2014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6" t="s">
        <v>13</v>
      </c>
      <c r="K40" s="1086"/>
      <c r="L40" s="108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772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6" t="s">
        <v>13</v>
      </c>
      <c r="K35" s="1086"/>
      <c r="L35" s="108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2016-07-21T08:36:51Z</dcterms:modified>
</cp:coreProperties>
</file>