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User1\Desktop\KT-KD-KN\SO SACH\0310686815\2012\"/>
    </mc:Choice>
  </mc:AlternateContent>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BR'!$A$25:$N$183</definedName>
    <definedName name="_xlnm._FilterDatabase" localSheetId="0" hidden="1">'TH-MV'!$A$16:$Q$186</definedName>
    <definedName name="Dong">IF(Loai=#REF!,ROW(Loai)-1,"")</definedName>
    <definedName name="Dong1">IF(Loai1=#REF!,ROW(Loai1)-1,"")</definedName>
    <definedName name="DSBR">'Huong dan BR'!$R$2:$S$65</definedName>
    <definedName name="DSMV">'Huong dan MV'!$R$2:$T$50</definedName>
    <definedName name="Loai">OFFSET('TH-MV'!$M$17,,,COUNTA('TH-MV'!$M$17:$M$38830))</definedName>
    <definedName name="Loai1">OFFSET('TH - BR'!$L$26,,,COUNTA('[1]TH-BR'!$L$18:$M$38745))</definedName>
    <definedName name="_xlnm.Print_Area" localSheetId="1">'TH - BR'!$B$1:$L$196</definedName>
    <definedName name="_xlnm.Print_Area" localSheetId="0">'TH-MV'!$B$1:$M$205</definedName>
    <definedName name="_xlnm.Print_Titles" localSheetId="1">'TH - BR'!$12:$15</definedName>
    <definedName name="_xlnm.Print_Titles" localSheetId="0">'TH-MV'!$12:$15</definedName>
  </definedNames>
  <calcPr calcId="162913" concurrentCalc="0"/>
</workbook>
</file>

<file path=xl/calcChain.xml><?xml version="1.0" encoding="utf-8"?>
<calcChain xmlns="http://schemas.openxmlformats.org/spreadsheetml/2006/main">
  <c r="M14" i="16" l="1"/>
  <c r="I193" i="16"/>
  <c r="N14" i="15"/>
  <c r="J202" i="15"/>
  <c r="H122" i="15"/>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163" i="15"/>
  <c r="D163" i="15"/>
  <c r="B163" i="15"/>
  <c r="H162" i="15"/>
  <c r="D162" i="15"/>
  <c r="B162" i="15"/>
  <c r="H161" i="15"/>
  <c r="D161" i="15"/>
  <c r="B161" i="15"/>
  <c r="H160" i="15"/>
  <c r="D160" i="15"/>
  <c r="B160" i="15"/>
  <c r="H159" i="15"/>
  <c r="D159" i="15"/>
  <c r="B159" i="15"/>
  <c r="H158" i="15"/>
  <c r="D158" i="15"/>
  <c r="B158" i="15"/>
  <c r="H157" i="15"/>
  <c r="D157" i="15"/>
  <c r="B157" i="15"/>
  <c r="H156" i="15"/>
  <c r="D156" i="15"/>
  <c r="B156" i="15"/>
  <c r="H155" i="15"/>
  <c r="D155" i="15"/>
  <c r="B155" i="15"/>
  <c r="H154" i="15"/>
  <c r="D154" i="15"/>
  <c r="B154" i="15"/>
  <c r="H153" i="15"/>
  <c r="D153" i="15"/>
  <c r="B153" i="15"/>
  <c r="H152" i="15"/>
  <c r="D152" i="15"/>
  <c r="B152" i="15"/>
  <c r="H151" i="15"/>
  <c r="D151" i="15"/>
  <c r="B151" i="15"/>
  <c r="H150" i="15"/>
  <c r="D150" i="15"/>
  <c r="B150" i="15"/>
  <c r="H149" i="15"/>
  <c r="D149" i="15"/>
  <c r="B149" i="15"/>
  <c r="H148" i="15"/>
  <c r="D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B7" i="16"/>
  <c r="B7" i="15"/>
  <c r="D167" i="15"/>
  <c r="H167" i="15"/>
  <c r="D168" i="15"/>
  <c r="H168" i="15"/>
  <c r="D169" i="15"/>
  <c r="H169" i="15"/>
  <c r="D170" i="15"/>
  <c r="H170" i="15"/>
  <c r="D171" i="15"/>
  <c r="H171" i="15"/>
  <c r="D172" i="15"/>
  <c r="H172" i="15"/>
  <c r="D173" i="15"/>
  <c r="H173" i="15"/>
  <c r="D174" i="15"/>
  <c r="H174" i="15"/>
  <c r="D175" i="15"/>
  <c r="H175" i="15"/>
  <c r="D176" i="15"/>
  <c r="H176" i="15"/>
  <c r="D177" i="15"/>
  <c r="H177" i="15"/>
  <c r="D178" i="15"/>
  <c r="H178" i="15"/>
  <c r="D179" i="15"/>
  <c r="H179" i="15"/>
  <c r="D180" i="15"/>
  <c r="H180" i="15"/>
  <c r="D181" i="15"/>
  <c r="H181" i="15"/>
  <c r="D182" i="15"/>
  <c r="H182" i="15"/>
  <c r="D183" i="15"/>
  <c r="H183" i="15"/>
  <c r="D184" i="15"/>
  <c r="H184" i="15"/>
  <c r="D185" i="15"/>
  <c r="H185" i="15"/>
  <c r="J187" i="15"/>
  <c r="H200" i="15"/>
  <c r="H59" i="15"/>
  <c r="H60" i="15"/>
  <c r="H61" i="15"/>
  <c r="H62" i="15"/>
  <c r="H63" i="15"/>
  <c r="H64" i="15"/>
  <c r="H65" i="15"/>
  <c r="H66" i="15"/>
  <c r="H67" i="15"/>
  <c r="H68" i="15"/>
  <c r="H69" i="15"/>
  <c r="H70" i="15"/>
  <c r="H71" i="15"/>
  <c r="H72" i="15"/>
  <c r="H73" i="15"/>
  <c r="H74" i="15"/>
  <c r="H75" i="15"/>
  <c r="H76" i="15"/>
  <c r="H77" i="15"/>
  <c r="H78" i="15"/>
  <c r="H79" i="15"/>
  <c r="H80" i="15"/>
  <c r="H81" i="15"/>
  <c r="H164" i="15"/>
  <c r="H165" i="15"/>
  <c r="H166" i="15"/>
  <c r="B176" i="15"/>
  <c r="B175" i="15"/>
  <c r="B174" i="15"/>
  <c r="B173" i="15"/>
  <c r="B172" i="15"/>
  <c r="B171" i="15"/>
  <c r="B170" i="15"/>
  <c r="B169" i="15"/>
  <c r="B168" i="15"/>
  <c r="B167" i="15"/>
  <c r="D166" i="15"/>
  <c r="B166" i="15"/>
  <c r="D165" i="15"/>
  <c r="B165"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64" i="15"/>
  <c r="B177" i="15"/>
  <c r="B178" i="15"/>
  <c r="B179" i="15"/>
  <c r="B180" i="15"/>
  <c r="B181" i="15"/>
  <c r="B182" i="15"/>
  <c r="B183" i="15"/>
  <c r="B184" i="15"/>
  <c r="B185" i="15"/>
  <c r="B186" i="15"/>
  <c r="B18" i="15"/>
  <c r="B19" i="15"/>
  <c r="B20" i="15"/>
  <c r="B21" i="15"/>
  <c r="B22" i="15"/>
  <c r="B17" i="15"/>
  <c r="K185" i="16"/>
  <c r="H191" i="16"/>
  <c r="J185" i="16"/>
  <c r="H190" i="16"/>
  <c r="L187" i="15"/>
  <c r="H201" i="15"/>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164"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H12" authorId="0" shapeId="0">
      <text>
        <r>
          <rPr>
            <sz val="8"/>
            <color indexed="81"/>
            <rFont val="Tahoma"/>
            <family val="2"/>
          </rPr>
          <t>Mã sô thuế theo hóa đơn mua hàng</t>
        </r>
      </text>
    </comment>
    <comment ref="I12" authorId="0" shapeId="0">
      <text>
        <r>
          <rPr>
            <sz val="8"/>
            <color indexed="81"/>
            <rFont val="Tahoma"/>
            <family val="2"/>
          </rPr>
          <t>Tên loại mặt hàng</t>
        </r>
      </text>
    </comment>
    <comment ref="K12" authorId="0" shapeId="0">
      <text>
        <r>
          <rPr>
            <sz val="8"/>
            <color indexed="81"/>
            <rFont val="Tahoma"/>
            <family val="2"/>
          </rPr>
          <t>Thuế suất thuế GTGT định dạng là text. Nếu thuế suất 10% nhập là 10, 5% nhập là 5</t>
        </r>
      </text>
    </comment>
    <comment ref="D14" authorId="0" shapeId="0">
      <text>
        <r>
          <rPr>
            <sz val="8"/>
            <color indexed="81"/>
            <rFont val="Tahoma"/>
            <family val="2"/>
          </rPr>
          <t>Nhập ký hiệu hóa đơn</t>
        </r>
      </text>
    </comment>
    <comment ref="E14" authorId="0" shapeId="0">
      <text>
        <r>
          <rPr>
            <sz val="8"/>
            <color indexed="81"/>
            <rFont val="Tahoma"/>
            <family val="2"/>
          </rPr>
          <t>Nhập số hóa đơn</t>
        </r>
      </text>
    </comment>
    <comment ref="F14" authorId="0" shape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D14" authorId="0" shapeId="0">
      <text>
        <r>
          <rPr>
            <sz val="8"/>
            <color indexed="81"/>
            <rFont val="Tahoma"/>
            <family val="2"/>
          </rPr>
          <t>Nhập ký hiệu hóa đơn theo đúng các hóa đơn, chứng từ bán ra</t>
        </r>
      </text>
    </comment>
    <comment ref="E14" authorId="0" shapeId="0">
      <text>
        <r>
          <rPr>
            <sz val="8"/>
            <color indexed="81"/>
            <rFont val="Tahoma"/>
            <family val="2"/>
          </rPr>
          <t>Nhập số hóa đơn theo đúng các hóa đơn, chứng từ bán ra.</t>
        </r>
      </text>
    </comment>
    <comment ref="F14" authorId="0" shape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<sst xmlns="http://schemas.openxmlformats.org/spreadsheetml/2006/main" count="1598" uniqueCount="611">
  <si>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</si>
  <si>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</si>
  <si>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</si>
  <si>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</si>
  <si>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</si>
  <si>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</si>
  <si>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</si>
  <si>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</si>
  <si>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</si>
  <si>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</si>
  <si>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</si>
  <si>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</si>
  <si>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</si>
  <si>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</si>
  <si>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</si>
  <si>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</si>
  <si>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</si>
  <si>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</si>
  <si>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</si>
  <si>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</si>
  <si>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</si>
  <si>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</si>
  <si>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</si>
  <si>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</si>
  <si>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</si>
  <si>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</si>
  <si>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</si>
  <si>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</si>
  <si>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</si>
  <si>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</si>
  <si>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</si>
  <si>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</si>
  <si>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</si>
  <si>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</si>
  <si>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</si>
  <si>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</si>
  <si>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</si>
  <si>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</si>
  <si>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</si>
  <si>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</si>
  <si>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</si>
  <si>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</si>
  <si>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</si>
  <si>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</si>
  <si>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</si>
  <si>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</si>
  <si>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</si>
  <si>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</si>
  <si>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</si>
  <si>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</si>
  <si>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</si>
  <si>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</si>
  <si>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</si>
  <si>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</si>
  <si>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</si>
  <si>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</si>
  <si>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</si>
  <si>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</si>
  <si>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</si>
  <si>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</si>
  <si>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</si>
  <si>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</si>
  <si>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</si>
  <si>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</si>
  <si>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</si>
  <si>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</si>
  <si>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</si>
  <si>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</si>
  <si>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</si>
  <si>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</si>
  <si>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</si>
  <si>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</si>
  <si>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</si>
  <si>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</si>
  <si>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</si>
  <si>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</si>
  <si>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</si>
  <si>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</si>
  <si>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</si>
  <si>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</si>
  <si>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</si>
  <si>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</si>
  <si>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</si>
  <si>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</si>
  <si>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</si>
  <si>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</si>
  <si>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</si>
  <si>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</si>
  <si>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</si>
  <si>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</si>
  <si>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0301600032</t>
  </si>
  <si>
    <t>Cty TNHH Tân Hải Hòa</t>
  </si>
  <si>
    <t>Cty TNHH Thiên Thành</t>
  </si>
  <si>
    <t>Cty TNHH Cao Nghệ Vina</t>
  </si>
  <si>
    <t>Cty TNHH Bao Bì Huỳnh Long</t>
  </si>
  <si>
    <t>0302088113</t>
  </si>
  <si>
    <t>0305135072</t>
  </si>
  <si>
    <t>0304449855</t>
  </si>
  <si>
    <t>0311463667</t>
  </si>
  <si>
    <t>0000241</t>
  </si>
  <si>
    <t>ACB</t>
  </si>
  <si>
    <t>Cty TNHH Sakata Inx Việt Nam</t>
  </si>
  <si>
    <t>Tiền điện</t>
  </si>
  <si>
    <t>Cơ Sở Kéo Kẽm Thành Dũng</t>
  </si>
  <si>
    <t>DNTN SX-TM-DV Dây Đông Nam</t>
  </si>
  <si>
    <t>0000019</t>
  </si>
  <si>
    <t>Kẽm đóng bao bì</t>
  </si>
  <si>
    <t>Dây nylon</t>
  </si>
  <si>
    <t>0000203</t>
  </si>
  <si>
    <t>0000206</t>
  </si>
  <si>
    <t>0000209</t>
  </si>
  <si>
    <t>0000225</t>
  </si>
  <si>
    <t>0000229</t>
  </si>
  <si>
    <t>0000235</t>
  </si>
  <si>
    <t>0000238</t>
  </si>
  <si>
    <t>0000518</t>
  </si>
  <si>
    <t>Cty TNHH Bao Bì Giấy Chung Hưng</t>
  </si>
  <si>
    <t>Cty TNHH SX-TM Bao Bì Phương Nam</t>
  </si>
  <si>
    <t>Giấy tấm</t>
  </si>
  <si>
    <t>Giấy carton</t>
  </si>
  <si>
    <t>Giấy 5 lớp</t>
  </si>
  <si>
    <t>Cty TNHH CN-TM Phước Bình</t>
  </si>
  <si>
    <t>Cty TNHH Ngô Gia Nam</t>
  </si>
  <si>
    <t>Cty TNHH TM DV An Vinh</t>
  </si>
  <si>
    <t>Cty TNHH Khắc Việt</t>
  </si>
  <si>
    <t>Cty CP Tuấn Ân Long An</t>
  </si>
  <si>
    <t>Thùng 5 lớp</t>
  </si>
  <si>
    <t>Thùng 3 lớp</t>
  </si>
  <si>
    <t xml:space="preserve">thùng </t>
  </si>
  <si>
    <t>giấy</t>
  </si>
  <si>
    <t>thùng</t>
  </si>
  <si>
    <t>Người nộp thuế: CÔNG TY TNHH SX TM KIM DUNG PHÁT</t>
  </si>
  <si>
    <t>Mã số thuế: 0310686815</t>
  </si>
  <si>
    <t>0000091</t>
  </si>
  <si>
    <t>0000092</t>
  </si>
  <si>
    <t>0000093</t>
  </si>
  <si>
    <t>0000094</t>
  </si>
  <si>
    <t>0000095</t>
  </si>
  <si>
    <t>0000096</t>
  </si>
  <si>
    <t>0000097</t>
  </si>
  <si>
    <t>0000098</t>
  </si>
  <si>
    <t>0000099</t>
  </si>
  <si>
    <t>0000100</t>
  </si>
  <si>
    <t>0000101</t>
  </si>
  <si>
    <t>0000103</t>
  </si>
  <si>
    <t>0000104</t>
  </si>
  <si>
    <t>0000105</t>
  </si>
  <si>
    <t>0000106</t>
  </si>
  <si>
    <t>0000107</t>
  </si>
  <si>
    <t>0000108</t>
  </si>
  <si>
    <t>0000109</t>
  </si>
  <si>
    <t>0000110</t>
  </si>
  <si>
    <t>0000111</t>
  </si>
  <si>
    <t>0000112</t>
  </si>
  <si>
    <t>0000113</t>
  </si>
  <si>
    <t>0000114</t>
  </si>
  <si>
    <t>0000115</t>
  </si>
  <si>
    <t>0000119</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</si>
  <si>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</si>
  <si>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</si>
  <si>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</si>
  <si>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</si>
  <si>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</si>
  <si>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</si>
  <si>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</si>
  <si>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</si>
  <si>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</si>
  <si>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</si>
  <si>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</si>
  <si>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</si>
  <si>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</si>
  <si>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</si>
  <si>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</si>
  <si>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</si>
  <si>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</si>
  <si>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</si>
  <si>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</si>
  <si>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0000142</t>
  </si>
  <si>
    <t>0000143</t>
  </si>
  <si>
    <t>0000144</t>
  </si>
  <si>
    <t>0000145</t>
  </si>
  <si>
    <t>0000146</t>
  </si>
  <si>
    <t>0000147</t>
  </si>
  <si>
    <t>0000148</t>
  </si>
  <si>
    <t>0000149</t>
  </si>
  <si>
    <t>0000151</t>
  </si>
  <si>
    <t>0000152</t>
  </si>
  <si>
    <t>0000153</t>
  </si>
  <si>
    <t>0000154</t>
  </si>
  <si>
    <t>0000155</t>
  </si>
  <si>
    <t>0000157</t>
  </si>
  <si>
    <t>0000158</t>
  </si>
  <si>
    <t>0000159</t>
  </si>
  <si>
    <t>0000160</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</si>
  <si>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</si>
  <si>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</si>
  <si>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</si>
  <si>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</si>
  <si>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</si>
  <si>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</si>
  <si>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</si>
  <si>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</si>
  <si>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</si>
  <si>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</si>
  <si>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</si>
  <si>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</si>
  <si>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</si>
  <si>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</si>
  <si>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</si>
  <si>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</si>
  <si>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</si>
  <si>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</si>
  <si>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</si>
  <si>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</si>
  <si>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</si>
  <si>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</si>
  <si>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</si>
  <si>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</si>
  <si>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</si>
  <si>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</si>
  <si>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</si>
  <si>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0000188</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</si>
  <si>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</si>
  <si>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</si>
  <si>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</si>
  <si>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</si>
  <si>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</si>
  <si>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</si>
  <si>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</si>
  <si>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</si>
  <si>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</si>
  <si>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</si>
  <si>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</si>
  <si>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</si>
  <si>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</si>
  <si>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</si>
  <si>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</si>
  <si>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</si>
  <si>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</si>
  <si>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0000210</t>
  </si>
  <si>
    <t>0000211</t>
  </si>
  <si>
    <t>0000213</t>
  </si>
  <si>
    <t>0000214</t>
  </si>
  <si>
    <t>0000215</t>
  </si>
  <si>
    <t>0000216</t>
  </si>
  <si>
    <t>0000217</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</si>
  <si>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</si>
  <si>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</si>
  <si>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</si>
  <si>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</si>
  <si>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</si>
  <si>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</si>
  <si>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</si>
  <si>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</si>
  <si>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</si>
  <si>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</si>
  <si>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</si>
  <si>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</si>
  <si>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</si>
  <si>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</si>
  <si>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</si>
  <si>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</si>
  <si>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</si>
  <si>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</si>
  <si>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</si>
  <si>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</si>
  <si>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</si>
  <si>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</si>
  <si>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</si>
  <si>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</si>
  <si>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</si>
  <si>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</si>
  <si>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</si>
  <si>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</si>
  <si>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</si>
  <si>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</si>
  <si>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</si>
  <si>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</si>
  <si>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0000257</t>
  </si>
  <si>
    <t>0000258</t>
  </si>
  <si>
    <t>0000259</t>
  </si>
  <si>
    <t>0000260</t>
  </si>
  <si>
    <t>0000261</t>
  </si>
  <si>
    <t>Cty TNHH SX May Áo Thun Sài Gòn Phú Thành</t>
  </si>
  <si>
    <t>Cty TNHH TM-SX Phước Thịnh Trần</t>
  </si>
  <si>
    <t>Đoàn Tiếp Viên - Tổng Cty Hàng Không VN</t>
  </si>
  <si>
    <t>Cty TNHH Quảng Cáo Lâm Quốc Đạt</t>
  </si>
  <si>
    <t>Cty Cổ phần thuốc BVTV Việt Trung</t>
  </si>
  <si>
    <t>Cty CP Thực Phẩm Dinh Dưỡng Hoàng Trung Kha</t>
  </si>
  <si>
    <t xml:space="preserve">Cty TNHH Tân Mậu Hưng </t>
  </si>
  <si>
    <t>Cty MTV TN DV CBTD Đức Linh</t>
  </si>
  <si>
    <t>Cty TNHH Tân Hiệp Phú</t>
  </si>
  <si>
    <t>Cty TNHH TN XNK Thiên Phước</t>
  </si>
  <si>
    <t>Cty TNHH TM May Mặc Nhân Phát</t>
  </si>
  <si>
    <t>Cty TNHH XNK CBTP Hoàng Thiên Hương</t>
  </si>
  <si>
    <t>CN Cty TNHH SX TM Mỹ An</t>
  </si>
  <si>
    <t>Cty TNHH NTV SX TM Nhựa Tân Thịnh Phát</t>
  </si>
  <si>
    <t>Cty TNHH CN Trí Tín</t>
  </si>
  <si>
    <t>Cty CP Nam Đô</t>
  </si>
  <si>
    <t>Cty TNHH Hưng Phú Vinh</t>
  </si>
  <si>
    <t>Cty TNHH SX Vạn Phú</t>
  </si>
  <si>
    <t>Cty CP Điễm Hẹn Thiên Nhân</t>
  </si>
  <si>
    <t>Cty TNHH CN Nghệ Năng</t>
  </si>
  <si>
    <t>Cty Điên Lực TPHCM TNHH Cty Điện Lực Bình Phú</t>
  </si>
  <si>
    <t>Cty TNHH TMDV Và Kỹ Thuật Tiến Phương</t>
  </si>
  <si>
    <t>Cty CP SX TM Khai Thông</t>
  </si>
  <si>
    <t>Cty TNHH TM SX 3K</t>
  </si>
  <si>
    <t>Cty TNHH SX DV TN Hùng Nga</t>
  </si>
  <si>
    <t>Cty TNHH CB TP Việt Ý</t>
  </si>
  <si>
    <t>Cty TNHH SX TM Bắp Cải Xanh</t>
  </si>
  <si>
    <t>Cty TNHH Bao Bì Vĩnh Phát</t>
  </si>
  <si>
    <t>Cty TNHH Nhựa Hưng Phú</t>
  </si>
  <si>
    <t>Cty TNHH Meng La</t>
  </si>
  <si>
    <t>Cty TNHH TM Lê Gia Phat</t>
  </si>
  <si>
    <t>Cty CP XNK Dầu Nhờn Hà Nội</t>
  </si>
  <si>
    <t>Cty CP TPDD Sao Phương Nam</t>
  </si>
  <si>
    <t>Cty CP Cơ Điện Tân Hoàn Cầu</t>
  </si>
  <si>
    <t>Cty TNHH TNDV SX May Mặc XNK Xuân Mai</t>
  </si>
  <si>
    <t>Thùng 5 lớp PO</t>
  </si>
  <si>
    <t>Thùng carton  PO</t>
  </si>
  <si>
    <t>hình</t>
  </si>
  <si>
    <t xml:space="preserve"> giấy</t>
  </si>
  <si>
    <t>Cty Cổ phần SX TM DV Đức Quân</t>
  </si>
  <si>
    <t>Điện Lực Bình Chánh</t>
  </si>
  <si>
    <t>Trung Tâm Di Động Khu Vực II</t>
  </si>
  <si>
    <t>Cty TNHH MTV TM Nguyễn Sơn Vina</t>
  </si>
  <si>
    <t xml:space="preserve">Viễn Thông TPHCM </t>
  </si>
  <si>
    <t>Cty TNHH Máy Tính Năng Động</t>
  </si>
  <si>
    <t>Cty TNHH SX TM Tân Đông Dương</t>
  </si>
  <si>
    <t>DNTN TM - DV Đình Đức Hiếu</t>
  </si>
  <si>
    <t>DNTN TM-SX Dịch Vụ Kim Ô</t>
  </si>
  <si>
    <t>0001027</t>
  </si>
  <si>
    <t>0001447</t>
  </si>
  <si>
    <t>0002211</t>
  </si>
  <si>
    <t>0396392</t>
  </si>
  <si>
    <t>3523836; 37; 38;39;41</t>
  </si>
  <si>
    <t>0002258</t>
  </si>
  <si>
    <t>0002306</t>
  </si>
  <si>
    <t>9861750</t>
  </si>
  <si>
    <t>0002358</t>
  </si>
  <si>
    <t>3694190;91;92;93</t>
  </si>
  <si>
    <t>0003201</t>
  </si>
  <si>
    <t>0003343</t>
  </si>
  <si>
    <t>0003329</t>
  </si>
  <si>
    <t>0003377</t>
  </si>
  <si>
    <t>3699520.1.2.3</t>
  </si>
  <si>
    <t>3699885.6.7.8</t>
  </si>
  <si>
    <t>0005415</t>
  </si>
  <si>
    <t>0005475</t>
  </si>
  <si>
    <t>0003550</t>
  </si>
  <si>
    <t>3102421</t>
  </si>
  <si>
    <t>0000340</t>
  </si>
  <si>
    <t>0000600</t>
  </si>
  <si>
    <t>0000739</t>
  </si>
  <si>
    <t>3103741</t>
  </si>
  <si>
    <t>0001472</t>
  </si>
  <si>
    <t>0001537</t>
  </si>
  <si>
    <t>0002303</t>
  </si>
  <si>
    <t>0002458</t>
  </si>
  <si>
    <t>4341161</t>
  </si>
  <si>
    <t>0002652</t>
  </si>
  <si>
    <t>0002860</t>
  </si>
  <si>
    <t>0003504</t>
  </si>
  <si>
    <t>3030403</t>
  </si>
  <si>
    <t>0003766</t>
  </si>
  <si>
    <t>0751834;35;36</t>
  </si>
  <si>
    <t>0004000</t>
  </si>
  <si>
    <t>0004382</t>
  </si>
  <si>
    <t>3031977</t>
  </si>
  <si>
    <t>0004842</t>
  </si>
  <si>
    <t>0005910</t>
  </si>
  <si>
    <t>0006187</t>
  </si>
  <si>
    <t>0006277</t>
  </si>
  <si>
    <t>0006831</t>
  </si>
  <si>
    <t>0007111</t>
  </si>
  <si>
    <t>3021656</t>
  </si>
  <si>
    <t>0853250;57</t>
  </si>
  <si>
    <t>0008284</t>
  </si>
  <si>
    <t>Mực in V-FLEX 1562 Black 378</t>
  </si>
  <si>
    <t>Mực in V-FLEX 6417 Green, 6412 Red</t>
  </si>
  <si>
    <t>Mực in FW-Đỏ</t>
  </si>
  <si>
    <t>Cước dịch vụ thông tin di động</t>
  </si>
  <si>
    <t>Mực in FW-Đen</t>
  </si>
  <si>
    <t>Keo sữa NS:03 (LK 081)</t>
  </si>
  <si>
    <t>Mực in FW-Xanh</t>
  </si>
  <si>
    <t>Cước dịch vụ viễn thông TPHCM</t>
  </si>
  <si>
    <t>Bộ máy vi tính</t>
  </si>
  <si>
    <t>Mực tím KDP V02/P, đỏ LDP R07/P(032C)</t>
  </si>
  <si>
    <t>Mực xanh dương KDP B11/P, B12/P</t>
  </si>
  <si>
    <t>Mực xanh dương KDP B07/P, B08/P, B09/P, B10/P</t>
  </si>
  <si>
    <t>Mực đen, xanh đỏ</t>
  </si>
  <si>
    <t>Mực in V-FLEX 6412 Red</t>
  </si>
  <si>
    <t>Mực vàng</t>
  </si>
  <si>
    <t>Mực in V-FLEX 8470 Blue, 8471 Green</t>
  </si>
  <si>
    <t>Mực in V-FLEX 8486 Blue, 6417 Green, 8470 Blue</t>
  </si>
  <si>
    <t>Mực in V-FLEX 8559 Blue</t>
  </si>
  <si>
    <t>Mực in V-FLEX 8566 Green</t>
  </si>
  <si>
    <t>Phí kiểm đếm</t>
  </si>
  <si>
    <t>Thép 14</t>
  </si>
  <si>
    <t>Mực in V-FLEX 8470 Blue</t>
  </si>
  <si>
    <t>Mực in V-FLEX 8629 Blue</t>
  </si>
  <si>
    <t>Mực in V-FLEX 1562 Black, 6417 Green</t>
  </si>
  <si>
    <t>Mực in V-FLEX 6413 Blue</t>
  </si>
  <si>
    <t>Mực in V-FLEX 8714 Yellow</t>
  </si>
  <si>
    <t>Mực in V-FLEX 8750 Brown</t>
  </si>
  <si>
    <t>Mực in V-FLEX 6413 Blue, 6412 Red</t>
  </si>
  <si>
    <t>Mực in V-FLEX 8841 Violet</t>
  </si>
  <si>
    <t>Mực in V-FLEX 8869 Blue</t>
  </si>
  <si>
    <t>Mực in V-FLEX 8903 Blue, 8580 Blue, 6417 Green</t>
  </si>
  <si>
    <t>Mực in V-FLEX 8977 Blue</t>
  </si>
  <si>
    <t>Dao dĩa</t>
  </si>
  <si>
    <t>DNTN TM DV Anh Phi</t>
  </si>
  <si>
    <t>0000497</t>
  </si>
  <si>
    <t>0046411</t>
  </si>
  <si>
    <t>0054887</t>
  </si>
  <si>
    <t>0000693</t>
  </si>
  <si>
    <t>0000279</t>
  </si>
  <si>
    <t>0055014</t>
  </si>
  <si>
    <t>0055151</t>
  </si>
  <si>
    <t>0000282</t>
  </si>
  <si>
    <t>Bảng in cau su</t>
  </si>
  <si>
    <t>0007151</t>
  </si>
  <si>
    <t>0007152</t>
  </si>
  <si>
    <t>0007153</t>
  </si>
  <si>
    <t>0007154</t>
  </si>
  <si>
    <t>0007844</t>
  </si>
  <si>
    <t>0007845</t>
  </si>
  <si>
    <t>0000541</t>
  </si>
  <si>
    <t>0000563</t>
  </si>
  <si>
    <t>0000587</t>
  </si>
  <si>
    <t>0000606</t>
  </si>
  <si>
    <t>0000608</t>
  </si>
  <si>
    <t>0009008</t>
  </si>
  <si>
    <t>0009009</t>
  </si>
  <si>
    <t>0009028</t>
  </si>
  <si>
    <t>0009208</t>
  </si>
  <si>
    <t>0009209</t>
  </si>
  <si>
    <t>0009266</t>
  </si>
  <si>
    <t>0009267</t>
  </si>
  <si>
    <t>0009268</t>
  </si>
  <si>
    <t>0009269</t>
  </si>
  <si>
    <t>0009616</t>
  </si>
  <si>
    <t>0009617</t>
  </si>
  <si>
    <t>0009628</t>
  </si>
  <si>
    <t>0009629</t>
  </si>
  <si>
    <t>0009650</t>
  </si>
  <si>
    <t>0009669</t>
  </si>
  <si>
    <t>0009690</t>
  </si>
  <si>
    <t>0009702</t>
  </si>
  <si>
    <t>0009752</t>
  </si>
  <si>
    <t>0009759</t>
  </si>
  <si>
    <t>0009802</t>
  </si>
  <si>
    <t>0009828</t>
  </si>
  <si>
    <t>0009860</t>
  </si>
  <si>
    <t>0009881</t>
  </si>
  <si>
    <t>0009910</t>
  </si>
  <si>
    <t>0009929</t>
  </si>
  <si>
    <t>0000295</t>
  </si>
  <si>
    <t>0009971</t>
  </si>
  <si>
    <t>0009991</t>
  </si>
  <si>
    <t>0000297</t>
  </si>
  <si>
    <t>0010204</t>
  </si>
  <si>
    <t>0010229</t>
  </si>
  <si>
    <t>0010253</t>
  </si>
  <si>
    <t>0010260</t>
  </si>
  <si>
    <t>0010302</t>
  </si>
  <si>
    <t>0010303</t>
  </si>
  <si>
    <t>0010347</t>
  </si>
  <si>
    <t>0010385</t>
  </si>
  <si>
    <t>0010470</t>
  </si>
  <si>
    <t>0010485</t>
  </si>
  <si>
    <t>0000325</t>
  </si>
  <si>
    <t>0010545</t>
  </si>
  <si>
    <t>0010529</t>
  </si>
  <si>
    <t>0010560</t>
  </si>
  <si>
    <t>0010634</t>
  </si>
  <si>
    <t>0010803</t>
  </si>
  <si>
    <t>0010824</t>
  </si>
  <si>
    <t>0010874</t>
  </si>
  <si>
    <t>0010929</t>
  </si>
  <si>
    <t>0010976</t>
  </si>
  <si>
    <t>0011003</t>
  </si>
  <si>
    <t>0011024</t>
  </si>
  <si>
    <t>0011070</t>
  </si>
  <si>
    <t>0011093</t>
  </si>
  <si>
    <t>0011102</t>
  </si>
  <si>
    <t>0003429</t>
  </si>
  <si>
    <t>0011207</t>
  </si>
  <si>
    <t>0011245</t>
  </si>
  <si>
    <t>0011256</t>
  </si>
  <si>
    <t>0003948</t>
  </si>
  <si>
    <t>0011302</t>
  </si>
  <si>
    <t>0011534</t>
  </si>
  <si>
    <t>0011598</t>
  </si>
  <si>
    <t>0011635</t>
  </si>
  <si>
    <t>0011658</t>
  </si>
  <si>
    <t>0011716</t>
  </si>
  <si>
    <t>0011772</t>
  </si>
  <si>
    <t>0011829</t>
  </si>
  <si>
    <t>0011858</t>
  </si>
  <si>
    <t>0011877</t>
  </si>
  <si>
    <t>0011913</t>
  </si>
  <si>
    <t>0011946</t>
  </si>
  <si>
    <t>0011973</t>
  </si>
  <si>
    <t>0012012</t>
  </si>
  <si>
    <t>0012177</t>
  </si>
  <si>
    <t>0012212</t>
  </si>
  <si>
    <t>0012218</t>
  </si>
  <si>
    <t>0012431</t>
  </si>
  <si>
    <t>0012562</t>
  </si>
  <si>
    <t>0012788</t>
  </si>
  <si>
    <t>0012999</t>
  </si>
  <si>
    <t>0013119</t>
  </si>
  <si>
    <t>0013145</t>
  </si>
  <si>
    <t>0013159</t>
  </si>
  <si>
    <t>0013392</t>
  </si>
  <si>
    <t>0001415</t>
  </si>
  <si>
    <t>0001419</t>
  </si>
  <si>
    <t>0001421</t>
  </si>
  <si>
    <t>0001540</t>
  </si>
  <si>
    <t>0001541</t>
  </si>
  <si>
    <t>0001552</t>
  </si>
  <si>
    <t>0001557</t>
  </si>
  <si>
    <t>Cty TNHH Thành Đồng</t>
  </si>
  <si>
    <t>Cty Cổ phần SX TM DV Bao Bì Giấy Trường Phát</t>
  </si>
  <si>
    <t>Cty TNHH Bao Bì BR Vina</t>
  </si>
  <si>
    <t>Cty TNHH Bình Dương Chinh Long</t>
  </si>
  <si>
    <t>Cty TNHH SX-TM Dịch Vụ SPT</t>
  </si>
  <si>
    <t>Giấy</t>
  </si>
  <si>
    <t>giấy tấm</t>
  </si>
  <si>
    <t>Giấy tấm 3 lớp</t>
  </si>
  <si>
    <t>Tấm lót</t>
  </si>
  <si>
    <t>Giấy Tampo</t>
  </si>
  <si>
    <t>Thùng carton</t>
  </si>
  <si>
    <t>01GTKT3/001</t>
  </si>
  <si>
    <t>KP/11P</t>
  </si>
  <si>
    <t>0310777413</t>
  </si>
  <si>
    <t>0310199748</t>
  </si>
  <si>
    <t>0301436858-1</t>
  </si>
  <si>
    <t>0303530207</t>
  </si>
  <si>
    <t>1100782190</t>
  </si>
  <si>
    <t>NH TMCP ACB</t>
  </si>
  <si>
    <t>0301515210</t>
  </si>
  <si>
    <t>PN/11P</t>
  </si>
  <si>
    <t>AA/11P</t>
  </si>
  <si>
    <t>0302450301</t>
  </si>
  <si>
    <t>03AU/11P</t>
  </si>
  <si>
    <t>0303832254</t>
  </si>
  <si>
    <t>0303177976</t>
  </si>
  <si>
    <t>AA/2010T</t>
  </si>
  <si>
    <t>0300954529</t>
  </si>
  <si>
    <t>0303818549</t>
  </si>
  <si>
    <t>0303836890</t>
  </si>
  <si>
    <t>CH/11P</t>
  </si>
  <si>
    <t>0303719386</t>
  </si>
  <si>
    <t>DQ/11P</t>
  </si>
  <si>
    <t>0310847614</t>
  </si>
  <si>
    <t>NS/11P</t>
  </si>
  <si>
    <t>0304928135</t>
  </si>
  <si>
    <t>ND/11P</t>
  </si>
  <si>
    <t>3600767606</t>
  </si>
  <si>
    <t>DL/11P</t>
  </si>
  <si>
    <t>3701797847</t>
  </si>
  <si>
    <t>TD/11P</t>
  </si>
  <si>
    <t>0310520827</t>
  </si>
  <si>
    <t>TP/11P</t>
  </si>
  <si>
    <t>3700482844</t>
  </si>
  <si>
    <t>BR/12P</t>
  </si>
  <si>
    <t>0302736477</t>
  </si>
  <si>
    <t>DH/11P</t>
  </si>
  <si>
    <t>0310686815</t>
  </si>
  <si>
    <t>CL/12P</t>
  </si>
  <si>
    <t>3700257510</t>
  </si>
  <si>
    <t>KM/11P</t>
  </si>
  <si>
    <t>0100686209-002</t>
  </si>
  <si>
    <t>CA/12P</t>
  </si>
  <si>
    <t>0309937119</t>
  </si>
  <si>
    <t>0304733087</t>
  </si>
  <si>
    <t>0100107518-005</t>
  </si>
  <si>
    <t>0311006653</t>
  </si>
  <si>
    <t>0304003531</t>
  </si>
  <si>
    <t>0302644145</t>
  </si>
  <si>
    <t>0311475542</t>
  </si>
  <si>
    <t>0302561555</t>
  </si>
  <si>
    <t>0305474808</t>
  </si>
  <si>
    <t>0300765190</t>
  </si>
  <si>
    <t>0307713836</t>
  </si>
  <si>
    <t>0311108052</t>
  </si>
  <si>
    <t>0305561433</t>
  </si>
  <si>
    <t>3700476022</t>
  </si>
  <si>
    <t>0300951119-006</t>
  </si>
  <si>
    <t>0309539439</t>
  </si>
  <si>
    <t>0310551078</t>
  </si>
  <si>
    <t>0302652869</t>
  </si>
  <si>
    <t>0305929759</t>
  </si>
  <si>
    <t>0101564588</t>
  </si>
  <si>
    <t>0307586024</t>
  </si>
  <si>
    <t>0304834649</t>
  </si>
  <si>
    <t>0302378655</t>
  </si>
  <si>
    <t>0310678363</t>
  </si>
  <si>
    <t>0302216446</t>
  </si>
  <si>
    <t>0304854211</t>
  </si>
  <si>
    <t>0309749316</t>
  </si>
  <si>
    <t>0310007698</t>
  </si>
  <si>
    <t>0310999127</t>
  </si>
  <si>
    <t>0304976594</t>
  </si>
  <si>
    <t>3701201729</t>
  </si>
  <si>
    <t>0101210934</t>
  </si>
  <si>
    <t>0311026811</t>
  </si>
  <si>
    <t>0310669746</t>
  </si>
  <si>
    <t>0303225556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</si>
</sst>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_);_(* \(#,##0\);_(* &quot;-&quot;??_);_(@_)"/>
  </numFmts>
  <fonts count="13">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5">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165" fontId="12" fillId="0" borderId="10" xfId="1" applyNumberFormat="1" applyFont="1" applyBorder="1" applyAlignment="1">
      <alignment horizontal="right" vertical="center" wrapText="1"/>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206"/>
  <sheetViews>
    <sheetView topLeftCell="A12" zoomScale="90" zoomScaleNormal="90" workbookViewId="0">
      <pane ySplit="5" topLeftCell="A72" activePane="bottomLeft" state="frozen"/>
      <selection activeCell="A12" sqref="A12"/>
      <selection pane="bottomLeft" activeCell="M16" sqref="M16"/>
    </sheetView>
  </sheetViews>
  <sheetFormatPr defaultRowHeight="1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c r="D1" s="37"/>
      <c r="E1" s="38"/>
      <c r="F1" s="37"/>
      <c r="G1" s="37"/>
      <c r="H1" s="37"/>
      <c r="I1" s="37"/>
      <c r="K1" s="39"/>
      <c r="M1" s="37"/>
    </row>
    <row r="2" spans="1:15" s="36" customFormat="1">
      <c r="D2" s="37"/>
      <c r="E2" s="38"/>
      <c r="F2" s="37"/>
      <c r="G2" s="37"/>
      <c r="H2" s="37"/>
      <c r="I2" s="37"/>
      <c r="K2" s="39"/>
      <c r="M2" s="37"/>
    </row>
    <row r="3" spans="1:15" s="36" customFormat="1">
      <c r="B3" s="40"/>
      <c r="C3" s="40"/>
      <c r="D3" s="37"/>
      <c r="E3" s="38"/>
      <c r="F3" s="37"/>
      <c r="G3" s="37"/>
      <c r="H3" s="37"/>
      <c r="I3" s="37"/>
      <c r="K3" s="39"/>
      <c r="M3" s="37"/>
    </row>
    <row r="4" spans="1:15" s="36" customFormat="1" ht="30.75" customHeight="1">
      <c r="B4" s="125" t="s">
        <v>62</v>
      </c>
      <c r="C4" s="125"/>
      <c r="D4" s="125"/>
      <c r="E4" s="125"/>
      <c r="F4" s="125"/>
      <c r="G4" s="125"/>
      <c r="H4" s="125"/>
      <c r="I4" s="125"/>
      <c r="J4" s="125"/>
      <c r="K4" s="125"/>
      <c r="L4" s="125"/>
      <c r="M4" s="125"/>
    </row>
    <row r="5" spans="1:15" s="36" customFormat="1" hidden="1">
      <c r="A5" s="36" t="s">
        <v>63</v>
      </c>
      <c r="B5" s="126"/>
      <c r="C5" s="126"/>
      <c r="D5" s="126"/>
      <c r="E5" s="126"/>
      <c r="F5" s="126"/>
      <c r="G5" s="126"/>
      <c r="H5" s="126"/>
      <c r="I5" s="126"/>
      <c r="J5" s="126"/>
      <c r="K5" s="126"/>
      <c r="L5" s="126"/>
      <c r="M5" s="126"/>
    </row>
    <row r="6" spans="1:15" s="36" customFormat="1" ht="23.25" customHeight="1">
      <c r="B6" s="127" t="s">
        <v>0</v>
      </c>
      <c r="C6" s="127"/>
      <c r="D6" s="127"/>
      <c r="E6" s="127"/>
      <c r="F6" s="127"/>
      <c r="G6" s="127"/>
      <c r="H6" s="127"/>
      <c r="I6" s="127"/>
      <c r="J6" s="127"/>
      <c r="K6" s="127"/>
      <c r="L6" s="127"/>
      <c r="M6" s="127"/>
    </row>
    <row r="7" spans="1:15" s="36" customFormat="1">
      <c r="B7" s="127" t="str">
        <f>"Kỳ tính thuế: "&amp;IF(LEFT(O14,1)="Q","Quý "&amp;RIGHT(O14,1),"Tháng "&amp;O14)&amp;" Năm "&amp;YEAR(F28)</f>
        <v>Kỳ tính thuế: Tháng 2 Năm 2012</v>
      </c>
      <c r="C7" s="127"/>
      <c r="D7" s="127"/>
      <c r="E7" s="127"/>
      <c r="F7" s="127"/>
      <c r="G7" s="127"/>
      <c r="H7" s="127"/>
      <c r="I7" s="127"/>
      <c r="J7" s="127"/>
      <c r="K7" s="127"/>
      <c r="L7" s="127"/>
      <c r="M7" s="127"/>
    </row>
    <row r="8" spans="1:15" s="36" customFormat="1">
      <c r="B8" s="38"/>
      <c r="C8" s="38"/>
      <c r="D8" s="37"/>
      <c r="E8" s="38"/>
      <c r="F8" s="37"/>
      <c r="G8" s="37"/>
      <c r="H8" s="37"/>
      <c r="I8" s="37"/>
      <c r="K8" s="39"/>
      <c r="M8" s="37"/>
    </row>
    <row r="9" spans="1:15" s="36" customFormat="1">
      <c r="B9" s="14" t="s">
        <v>131</v>
      </c>
    </row>
    <row r="10" spans="1:15" s="36" customFormat="1">
      <c r="B10" s="14" t="s">
        <v>132</v>
      </c>
    </row>
    <row r="11" spans="1:15" s="36" customFormat="1">
      <c r="B11" s="128" t="s">
        <v>1</v>
      </c>
      <c r="C11" s="128"/>
      <c r="D11" s="128"/>
      <c r="E11" s="128"/>
      <c r="F11" s="128"/>
      <c r="G11" s="128"/>
      <c r="H11" s="128"/>
      <c r="I11" s="128"/>
      <c r="J11" s="128"/>
      <c r="K11" s="128"/>
      <c r="L11" s="128"/>
      <c r="M11" s="128"/>
    </row>
    <row r="12" spans="1:15" s="36" customFormat="1" ht="12.75" customHeight="1">
      <c r="B12" s="120" t="s">
        <v>2</v>
      </c>
      <c r="C12" s="121"/>
      <c r="D12" s="121"/>
      <c r="E12" s="121"/>
      <c r="F12" s="122"/>
      <c r="G12" s="118" t="s">
        <v>64</v>
      </c>
      <c r="H12" s="118" t="s">
        <v>65</v>
      </c>
      <c r="I12" s="118" t="s">
        <v>4</v>
      </c>
      <c r="J12" s="118" t="s">
        <v>66</v>
      </c>
      <c r="K12" s="119" t="s">
        <v>67</v>
      </c>
      <c r="L12" s="118" t="s">
        <v>5</v>
      </c>
      <c r="M12" s="118" t="s">
        <v>6</v>
      </c>
    </row>
    <row r="13" spans="1:15" s="36" customFormat="1" ht="4.5" customHeight="1">
      <c r="B13" s="120"/>
      <c r="C13" s="123"/>
      <c r="D13" s="123"/>
      <c r="E13" s="123"/>
      <c r="F13" s="124"/>
      <c r="G13" s="118"/>
      <c r="H13" s="118"/>
      <c r="I13" s="118"/>
      <c r="J13" s="118"/>
      <c r="K13" s="119"/>
      <c r="L13" s="118"/>
      <c r="M13" s="118"/>
    </row>
    <row r="14" spans="1:15" s="36" customFormat="1" ht="43.5" customHeight="1">
      <c r="B14" s="120"/>
      <c r="C14" s="41" t="s">
        <v>43</v>
      </c>
      <c r="D14" s="41" t="s">
        <v>7</v>
      </c>
      <c r="E14" s="41" t="s">
        <v>8</v>
      </c>
      <c r="F14" s="41" t="s">
        <v>9</v>
      </c>
      <c r="G14" s="118"/>
      <c r="H14" s="118"/>
      <c r="I14" s="118"/>
      <c r="J14" s="118"/>
      <c r="K14" s="119"/>
      <c r="L14" s="118"/>
      <c r="M14" s="118"/>
      <c r="N14" s="117" t="str">
        <f>IF(OR($O$14=4,$O$14=6,$O$14=9,$O$14=11),"30",IF($O$14=2,"28","31"))</f>
        <v>28</v>
      </c>
      <c r="O14" s="116">
        <v>2</v>
      </c>
    </row>
    <row r="15" spans="1:15" s="36" customFormat="1">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c r="B16" s="46" t="s">
        <v>69</v>
      </c>
      <c r="C16" s="46"/>
      <c r="D16" s="46"/>
      <c r="E16" s="46"/>
      <c r="F16" s="46"/>
      <c r="G16" s="46"/>
      <c r="H16" s="46"/>
      <c r="I16" s="46"/>
      <c r="J16" s="46"/>
      <c r="K16" s="46"/>
      <c r="L16" s="46"/>
      <c r="M16" s="46"/>
    </row>
    <row r="17" spans="2:17" s="36" customFormat="1" ht="21.75" hidden="1" customHeight="1">
      <c r="B17" s="47">
        <f>IF(G17&lt;&gt;"",ROW()-16,"")</f>
        <v>1</v>
      </c>
      <c r="C17" s="48"/>
      <c r="D17" s="49" t="str">
        <f t="shared" ref="D17:D80" si="0">IF(ISNA(VLOOKUP(G17,DSMV,3,0)),"",VLOOKUP(G17,DSMV,3,0))</f>
        <v>AA/2010T</v>
      </c>
      <c r="E17" s="50" t="s">
        <v>331</v>
      </c>
      <c r="F17" s="88">
        <v>40877</v>
      </c>
      <c r="G17" s="51" t="s">
        <v>101</v>
      </c>
      <c r="H17" s="90" t="str">
        <f t="shared" ref="H17:H80" si="1">IF(ISNA(VLOOKUP(G17,DSMV,2,0)),"",VLOOKUP(G17,DSMV,2,0))</f>
        <v>0303177976</v>
      </c>
      <c r="I17" s="51" t="s">
        <v>378</v>
      </c>
      <c r="J17" s="52">
        <v>1600000</v>
      </c>
      <c r="K17" s="53">
        <v>0.1</v>
      </c>
      <c r="L17" s="52">
        <v>160000</v>
      </c>
      <c r="M17" s="62">
        <v>1</v>
      </c>
      <c r="N17" s="54"/>
      <c r="O17" s="55"/>
      <c r="P17" s="54"/>
      <c r="Q17" s="56"/>
    </row>
    <row r="18" spans="2:17" s="36" customFormat="1" ht="21.75" hidden="1" customHeight="1">
      <c r="B18" s="47">
        <f t="shared" ref="B18:B81" si="2">IF(G18&lt;&gt;"",ROW()-16,"")</f>
        <v>2</v>
      </c>
      <c r="C18" s="57"/>
      <c r="D18" s="58" t="str">
        <f t="shared" si="0"/>
        <v>AA/2010T</v>
      </c>
      <c r="E18" s="59" t="s">
        <v>332</v>
      </c>
      <c r="F18" s="89">
        <v>40890</v>
      </c>
      <c r="G18" s="60" t="s">
        <v>101</v>
      </c>
      <c r="H18" s="91" t="str">
        <f t="shared" si="1"/>
        <v>0303177976</v>
      </c>
      <c r="I18" s="60" t="s">
        <v>379</v>
      </c>
      <c r="J18" s="61">
        <v>2740000</v>
      </c>
      <c r="K18" s="53">
        <v>0.1</v>
      </c>
      <c r="L18" s="61">
        <v>274000</v>
      </c>
      <c r="M18" s="62">
        <v>1</v>
      </c>
      <c r="N18" s="54"/>
      <c r="O18" s="55"/>
      <c r="P18" s="54"/>
      <c r="Q18" s="56"/>
    </row>
    <row r="19" spans="2:17" s="36" customFormat="1" ht="21.75" hidden="1" customHeight="1">
      <c r="B19" s="47">
        <f t="shared" si="2"/>
        <v>3</v>
      </c>
      <c r="C19" s="57"/>
      <c r="D19" s="58">
        <f t="shared" si="0"/>
        <v>0</v>
      </c>
      <c r="E19" s="57" t="s">
        <v>100</v>
      </c>
      <c r="F19" s="89">
        <v>40919</v>
      </c>
      <c r="G19" s="60" t="s">
        <v>541</v>
      </c>
      <c r="H19" s="91">
        <f t="shared" si="1"/>
        <v>0</v>
      </c>
      <c r="I19" s="60" t="s">
        <v>85</v>
      </c>
      <c r="J19" s="61">
        <v>9091</v>
      </c>
      <c r="K19" s="53">
        <v>0.1</v>
      </c>
      <c r="L19" s="61">
        <v>909</v>
      </c>
      <c r="M19" s="62">
        <v>1</v>
      </c>
      <c r="N19" s="54"/>
      <c r="O19" s="55"/>
      <c r="P19" s="54"/>
    </row>
    <row r="20" spans="2:17" s="36" customFormat="1" ht="21.75" hidden="1" customHeight="1">
      <c r="B20" s="47">
        <f t="shared" si="2"/>
        <v>4</v>
      </c>
      <c r="C20" s="57"/>
      <c r="D20" s="58" t="str">
        <f t="shared" si="0"/>
        <v>DQ/11P</v>
      </c>
      <c r="E20" s="57" t="s">
        <v>333</v>
      </c>
      <c r="F20" s="89">
        <v>40921</v>
      </c>
      <c r="G20" s="60" t="s">
        <v>322</v>
      </c>
      <c r="H20" s="91" t="str">
        <f t="shared" si="1"/>
        <v>0303719386</v>
      </c>
      <c r="I20" s="60" t="s">
        <v>380</v>
      </c>
      <c r="J20" s="61">
        <v>900000</v>
      </c>
      <c r="K20" s="53">
        <v>0.1</v>
      </c>
      <c r="L20" s="61">
        <v>90000</v>
      </c>
      <c r="M20" s="62">
        <v>2</v>
      </c>
      <c r="N20" s="54"/>
      <c r="O20" s="55"/>
      <c r="P20" s="54"/>
    </row>
    <row r="21" spans="2:17" s="36" customFormat="1" ht="21.75" hidden="1" customHeight="1">
      <c r="B21" s="47">
        <f t="shared" si="2"/>
        <v>5</v>
      </c>
      <c r="C21" s="57"/>
      <c r="D21" s="58">
        <f t="shared" si="0"/>
        <v>0</v>
      </c>
      <c r="E21" s="57" t="s">
        <v>334</v>
      </c>
      <c r="F21" s="89">
        <v>40925</v>
      </c>
      <c r="G21" s="60" t="s">
        <v>323</v>
      </c>
      <c r="H21" s="91">
        <f t="shared" si="1"/>
        <v>0</v>
      </c>
      <c r="I21" s="60" t="s">
        <v>102</v>
      </c>
      <c r="J21" s="13">
        <v>522643</v>
      </c>
      <c r="K21" s="53">
        <v>0.1</v>
      </c>
      <c r="L21" s="61">
        <v>52264</v>
      </c>
      <c r="M21" s="62">
        <v>1</v>
      </c>
      <c r="N21" s="54"/>
      <c r="O21" s="55"/>
      <c r="P21" s="54"/>
    </row>
    <row r="22" spans="2:17" s="36" customFormat="1" ht="21.75" hidden="1" customHeight="1">
      <c r="B22" s="47">
        <f t="shared" si="2"/>
        <v>6</v>
      </c>
      <c r="C22" s="57"/>
      <c r="D22" s="58" t="str">
        <f t="shared" si="0"/>
        <v>CA/12P</v>
      </c>
      <c r="E22" s="57" t="s">
        <v>335</v>
      </c>
      <c r="F22" s="89">
        <v>40926</v>
      </c>
      <c r="G22" s="60" t="s">
        <v>324</v>
      </c>
      <c r="H22" s="91" t="str">
        <f t="shared" si="1"/>
        <v>0100686209-002</v>
      </c>
      <c r="I22" s="60" t="s">
        <v>381</v>
      </c>
      <c r="J22" s="61">
        <v>728658</v>
      </c>
      <c r="K22" s="53">
        <v>0.1</v>
      </c>
      <c r="L22" s="61">
        <v>72867</v>
      </c>
      <c r="M22" s="62">
        <v>1</v>
      </c>
      <c r="N22" s="54"/>
      <c r="O22" s="55"/>
      <c r="P22" s="54"/>
    </row>
    <row r="23" spans="2:17" s="36" customFormat="1" ht="21.75" hidden="1" customHeight="1">
      <c r="B23" s="47">
        <f t="shared" si="2"/>
        <v>7</v>
      </c>
      <c r="C23" s="57"/>
      <c r="D23" s="58" t="str">
        <f t="shared" si="0"/>
        <v>DQ/11P</v>
      </c>
      <c r="E23" s="57" t="s">
        <v>336</v>
      </c>
      <c r="F23" s="89">
        <v>40938</v>
      </c>
      <c r="G23" s="60" t="s">
        <v>322</v>
      </c>
      <c r="H23" s="91" t="str">
        <f t="shared" si="1"/>
        <v>0303719386</v>
      </c>
      <c r="I23" s="60" t="s">
        <v>382</v>
      </c>
      <c r="J23" s="61">
        <v>700000</v>
      </c>
      <c r="K23" s="53">
        <v>0.1</v>
      </c>
      <c r="L23" s="61">
        <v>70000</v>
      </c>
      <c r="M23" s="62">
        <v>2</v>
      </c>
      <c r="N23" s="54"/>
      <c r="O23" s="55"/>
      <c r="P23" s="54"/>
    </row>
    <row r="24" spans="2:17" s="36" customFormat="1" ht="21.75" hidden="1" customHeight="1">
      <c r="B24" s="47">
        <f t="shared" si="2"/>
        <v>8</v>
      </c>
      <c r="C24" s="57"/>
      <c r="D24" s="58" t="str">
        <f t="shared" si="0"/>
        <v>NS/11P</v>
      </c>
      <c r="E24" s="57" t="s">
        <v>105</v>
      </c>
      <c r="F24" s="89">
        <v>40940</v>
      </c>
      <c r="G24" s="60" t="s">
        <v>325</v>
      </c>
      <c r="H24" s="91" t="str">
        <f t="shared" si="1"/>
        <v>0310847614</v>
      </c>
      <c r="I24" s="60" t="s">
        <v>383</v>
      </c>
      <c r="J24" s="61">
        <v>4700000</v>
      </c>
      <c r="K24" s="53">
        <v>0.1</v>
      </c>
      <c r="L24" s="61">
        <v>470000</v>
      </c>
      <c r="M24" s="62">
        <v>2</v>
      </c>
      <c r="N24" s="54"/>
      <c r="O24" s="55"/>
    </row>
    <row r="25" spans="2:17" s="36" customFormat="1" ht="21.75" hidden="1" customHeight="1">
      <c r="B25" s="47">
        <f t="shared" si="2"/>
        <v>9</v>
      </c>
      <c r="C25" s="63"/>
      <c r="D25" s="58" t="str">
        <f t="shared" si="0"/>
        <v>DQ/11P</v>
      </c>
      <c r="E25" s="57" t="s">
        <v>337</v>
      </c>
      <c r="F25" s="89">
        <v>40945</v>
      </c>
      <c r="G25" s="60" t="s">
        <v>322</v>
      </c>
      <c r="H25" s="91" t="str">
        <f t="shared" si="1"/>
        <v>0303719386</v>
      </c>
      <c r="I25" s="60" t="s">
        <v>384</v>
      </c>
      <c r="J25" s="61">
        <v>960000</v>
      </c>
      <c r="K25" s="53">
        <v>0.1</v>
      </c>
      <c r="L25" s="61">
        <v>96000</v>
      </c>
      <c r="M25" s="62">
        <v>2</v>
      </c>
      <c r="N25" s="54"/>
      <c r="O25" s="55"/>
    </row>
    <row r="26" spans="2:17" s="36" customFormat="1" ht="21.75" hidden="1" customHeight="1">
      <c r="B26" s="47">
        <f t="shared" si="2"/>
        <v>10</v>
      </c>
      <c r="C26" s="63"/>
      <c r="D26" s="58" t="str">
        <f t="shared" si="0"/>
        <v>AA/11P</v>
      </c>
      <c r="E26" s="57" t="s">
        <v>338</v>
      </c>
      <c r="F26" s="89">
        <v>40952</v>
      </c>
      <c r="G26" s="60" t="s">
        <v>326</v>
      </c>
      <c r="H26" s="91" t="str">
        <f t="shared" si="1"/>
        <v>0300954529</v>
      </c>
      <c r="I26" s="60" t="s">
        <v>385</v>
      </c>
      <c r="J26" s="61">
        <v>332504</v>
      </c>
      <c r="K26" s="53">
        <v>0.1</v>
      </c>
      <c r="L26" s="61">
        <v>33249</v>
      </c>
      <c r="M26" s="62">
        <v>2</v>
      </c>
      <c r="N26" s="54"/>
      <c r="O26" s="55"/>
    </row>
    <row r="27" spans="2:17" s="36" customFormat="1" ht="21.75" hidden="1" customHeight="1">
      <c r="B27" s="47">
        <f t="shared" si="2"/>
        <v>11</v>
      </c>
      <c r="C27" s="63"/>
      <c r="D27" s="58" t="str">
        <f t="shared" si="0"/>
        <v>DQ/11P</v>
      </c>
      <c r="E27" s="57" t="s">
        <v>339</v>
      </c>
      <c r="F27" s="89">
        <v>40953</v>
      </c>
      <c r="G27" s="60" t="s">
        <v>322</v>
      </c>
      <c r="H27" s="91" t="str">
        <f t="shared" si="1"/>
        <v>0303719386</v>
      </c>
      <c r="I27" s="60" t="s">
        <v>384</v>
      </c>
      <c r="J27" s="61">
        <v>1020000</v>
      </c>
      <c r="K27" s="53">
        <v>0.1</v>
      </c>
      <c r="L27" s="61">
        <v>102000</v>
      </c>
      <c r="M27" s="62">
        <v>2</v>
      </c>
      <c r="N27" s="54"/>
      <c r="O27" s="55"/>
    </row>
    <row r="28" spans="2:17" s="36" customFormat="1" ht="21.75" hidden="1" customHeight="1">
      <c r="B28" s="47">
        <f t="shared" si="2"/>
        <v>12</v>
      </c>
      <c r="C28" s="63"/>
      <c r="D28" s="58">
        <f t="shared" si="0"/>
        <v>0</v>
      </c>
      <c r="E28" s="57" t="s">
        <v>100</v>
      </c>
      <c r="F28" s="89">
        <v>40955</v>
      </c>
      <c r="G28" s="60" t="s">
        <v>541</v>
      </c>
      <c r="H28" s="91">
        <f t="shared" si="1"/>
        <v>0</v>
      </c>
      <c r="I28" s="60" t="s">
        <v>85</v>
      </c>
      <c r="J28" s="61">
        <v>9091</v>
      </c>
      <c r="K28" s="53">
        <v>0.1</v>
      </c>
      <c r="L28" s="61">
        <v>909</v>
      </c>
      <c r="M28" s="62">
        <v>2</v>
      </c>
      <c r="N28" s="54"/>
      <c r="O28" s="55"/>
    </row>
    <row r="29" spans="2:17" s="36" customFormat="1" ht="21.75" hidden="1" customHeight="1">
      <c r="B29" s="47">
        <f t="shared" si="2"/>
        <v>13</v>
      </c>
      <c r="C29" s="63"/>
      <c r="D29" s="58" t="str">
        <f t="shared" si="0"/>
        <v>CA/12P</v>
      </c>
      <c r="E29" s="57" t="s">
        <v>340</v>
      </c>
      <c r="F29" s="89">
        <v>40956</v>
      </c>
      <c r="G29" s="60" t="s">
        <v>324</v>
      </c>
      <c r="H29" s="91" t="str">
        <f t="shared" si="1"/>
        <v>0100686209-002</v>
      </c>
      <c r="I29" s="60" t="s">
        <v>381</v>
      </c>
      <c r="J29" s="61">
        <v>659271</v>
      </c>
      <c r="K29" s="53">
        <v>0.1</v>
      </c>
      <c r="L29" s="61">
        <v>65928</v>
      </c>
      <c r="M29" s="62">
        <v>2</v>
      </c>
      <c r="N29" s="54"/>
      <c r="O29" s="55"/>
    </row>
    <row r="30" spans="2:17" s="36" customFormat="1" ht="21.75" hidden="1" customHeight="1">
      <c r="B30" s="47">
        <f t="shared" si="2"/>
        <v>14</v>
      </c>
      <c r="C30" s="63"/>
      <c r="D30" s="58">
        <f t="shared" si="0"/>
        <v>0</v>
      </c>
      <c r="E30" s="57" t="s">
        <v>100</v>
      </c>
      <c r="F30" s="89">
        <v>40960</v>
      </c>
      <c r="G30" s="60" t="s">
        <v>541</v>
      </c>
      <c r="H30" s="91">
        <f t="shared" si="1"/>
        <v>0</v>
      </c>
      <c r="I30" s="60" t="s">
        <v>85</v>
      </c>
      <c r="J30" s="61">
        <v>9091</v>
      </c>
      <c r="K30" s="53">
        <v>0.1</v>
      </c>
      <c r="L30" s="61">
        <v>909</v>
      </c>
      <c r="M30" s="62">
        <v>2</v>
      </c>
      <c r="N30" s="54"/>
      <c r="O30" s="55"/>
    </row>
    <row r="31" spans="2:17" s="36" customFormat="1" ht="21.75" hidden="1" customHeight="1">
      <c r="B31" s="47">
        <f t="shared" si="2"/>
        <v>15</v>
      </c>
      <c r="C31" s="63"/>
      <c r="D31" s="58" t="str">
        <f t="shared" si="0"/>
        <v>ND/11P</v>
      </c>
      <c r="E31" s="57" t="s">
        <v>260</v>
      </c>
      <c r="F31" s="89">
        <v>40970</v>
      </c>
      <c r="G31" s="60" t="s">
        <v>327</v>
      </c>
      <c r="H31" s="91" t="str">
        <f t="shared" si="1"/>
        <v>0304928135</v>
      </c>
      <c r="I31" s="60" t="s">
        <v>386</v>
      </c>
      <c r="J31" s="61">
        <v>3800000</v>
      </c>
      <c r="K31" s="53">
        <v>0.1</v>
      </c>
      <c r="L31" s="61">
        <v>380000</v>
      </c>
      <c r="M31" s="62">
        <v>3</v>
      </c>
      <c r="N31" s="54"/>
      <c r="O31" s="55"/>
    </row>
    <row r="32" spans="2:17" s="36" customFormat="1" ht="21.75" hidden="1" customHeight="1">
      <c r="B32" s="47">
        <f t="shared" si="2"/>
        <v>16</v>
      </c>
      <c r="C32" s="63"/>
      <c r="D32" s="58" t="str">
        <f t="shared" si="0"/>
        <v>DL/11P</v>
      </c>
      <c r="E32" s="57" t="s">
        <v>341</v>
      </c>
      <c r="F32" s="89">
        <v>40981</v>
      </c>
      <c r="G32" s="60" t="s">
        <v>328</v>
      </c>
      <c r="H32" s="91" t="str">
        <f t="shared" si="1"/>
        <v>3600767606</v>
      </c>
      <c r="I32" s="60" t="s">
        <v>387</v>
      </c>
      <c r="J32" s="61">
        <v>3600000</v>
      </c>
      <c r="K32" s="53">
        <v>0.1</v>
      </c>
      <c r="L32" s="61">
        <v>360000</v>
      </c>
      <c r="M32" s="62">
        <v>3</v>
      </c>
      <c r="N32" s="54"/>
      <c r="O32" s="55"/>
    </row>
    <row r="33" spans="2:15" s="36" customFormat="1" ht="21.75" hidden="1" customHeight="1">
      <c r="B33" s="47">
        <f t="shared" si="2"/>
        <v>17</v>
      </c>
      <c r="C33" s="63"/>
      <c r="D33" s="58" t="str">
        <f t="shared" si="0"/>
        <v>DL/11P</v>
      </c>
      <c r="E33" s="57" t="s">
        <v>342</v>
      </c>
      <c r="F33" s="89">
        <v>40996</v>
      </c>
      <c r="G33" s="60" t="s">
        <v>328</v>
      </c>
      <c r="H33" s="91" t="str">
        <f t="shared" si="1"/>
        <v>3600767606</v>
      </c>
      <c r="I33" s="60" t="s">
        <v>388</v>
      </c>
      <c r="J33" s="61">
        <v>2280000</v>
      </c>
      <c r="K33" s="53">
        <v>0.1</v>
      </c>
      <c r="L33" s="61">
        <v>228000</v>
      </c>
      <c r="M33" s="62">
        <v>3</v>
      </c>
      <c r="N33" s="54"/>
      <c r="O33" s="55"/>
    </row>
    <row r="34" spans="2:15" s="36" customFormat="1" ht="21.75" hidden="1" customHeight="1">
      <c r="B34" s="47">
        <f t="shared" si="2"/>
        <v>18</v>
      </c>
      <c r="C34" s="63"/>
      <c r="D34" s="58" t="str">
        <f t="shared" si="0"/>
        <v>DL/11P</v>
      </c>
      <c r="E34" s="57" t="s">
        <v>343</v>
      </c>
      <c r="F34" s="89">
        <v>40996</v>
      </c>
      <c r="G34" s="60" t="s">
        <v>328</v>
      </c>
      <c r="H34" s="91" t="str">
        <f t="shared" si="1"/>
        <v>3600767606</v>
      </c>
      <c r="I34" s="60" t="s">
        <v>389</v>
      </c>
      <c r="J34" s="61">
        <v>7680000</v>
      </c>
      <c r="K34" s="53">
        <v>0.1</v>
      </c>
      <c r="L34" s="61">
        <v>768000</v>
      </c>
      <c r="M34" s="62">
        <v>3</v>
      </c>
      <c r="N34" s="54"/>
      <c r="O34" s="55"/>
    </row>
    <row r="35" spans="2:15" s="36" customFormat="1" ht="21.75" hidden="1" customHeight="1">
      <c r="B35" s="47">
        <f t="shared" si="2"/>
        <v>19</v>
      </c>
      <c r="C35" s="63"/>
      <c r="D35" s="58" t="str">
        <f t="shared" si="0"/>
        <v>DL/11P</v>
      </c>
      <c r="E35" s="57" t="s">
        <v>344</v>
      </c>
      <c r="F35" s="89">
        <v>40998</v>
      </c>
      <c r="G35" s="60" t="s">
        <v>328</v>
      </c>
      <c r="H35" s="91" t="str">
        <f t="shared" si="1"/>
        <v>3600767606</v>
      </c>
      <c r="I35" s="60" t="s">
        <v>390</v>
      </c>
      <c r="J35" s="61">
        <v>3150000</v>
      </c>
      <c r="K35" s="53">
        <v>0.1</v>
      </c>
      <c r="L35" s="61">
        <v>315000</v>
      </c>
      <c r="M35" s="62">
        <v>3</v>
      </c>
      <c r="N35" s="54"/>
      <c r="O35" s="55"/>
    </row>
    <row r="36" spans="2:15" s="36" customFormat="1" ht="21.75" hidden="1" customHeight="1">
      <c r="B36" s="47">
        <f t="shared" si="2"/>
        <v>20</v>
      </c>
      <c r="C36" s="63"/>
      <c r="D36" s="58" t="str">
        <f t="shared" si="0"/>
        <v>AA/11P</v>
      </c>
      <c r="E36" s="57" t="s">
        <v>345</v>
      </c>
      <c r="F36" s="89">
        <v>40987</v>
      </c>
      <c r="G36" s="60" t="s">
        <v>326</v>
      </c>
      <c r="H36" s="91" t="str">
        <f t="shared" si="1"/>
        <v>0300954529</v>
      </c>
      <c r="I36" s="60" t="s">
        <v>385</v>
      </c>
      <c r="J36" s="61">
        <v>904950</v>
      </c>
      <c r="K36" s="53">
        <v>0.1</v>
      </c>
      <c r="L36" s="61">
        <v>90494</v>
      </c>
      <c r="M36" s="62">
        <v>4</v>
      </c>
      <c r="N36" s="54"/>
      <c r="O36" s="55"/>
    </row>
    <row r="37" spans="2:15" s="36" customFormat="1" ht="21.75" hidden="1" customHeight="1">
      <c r="B37" s="47">
        <f t="shared" si="2"/>
        <v>21</v>
      </c>
      <c r="C37" s="63"/>
      <c r="D37" s="58" t="str">
        <f>IF(ISNA(VLOOKUP(G37,DSMV,3,0)),"",VLOOKUP(G37,DSMV,3,0))</f>
        <v>AA/11P</v>
      </c>
      <c r="E37" s="57" t="s">
        <v>346</v>
      </c>
      <c r="F37" s="89">
        <v>41016</v>
      </c>
      <c r="G37" s="60" t="s">
        <v>326</v>
      </c>
      <c r="H37" s="91" t="str">
        <f t="shared" si="1"/>
        <v>0300954529</v>
      </c>
      <c r="I37" s="60" t="s">
        <v>385</v>
      </c>
      <c r="J37" s="61">
        <v>953770</v>
      </c>
      <c r="K37" s="53">
        <v>0.1</v>
      </c>
      <c r="L37" s="61">
        <v>95378</v>
      </c>
      <c r="M37" s="62">
        <v>4</v>
      </c>
      <c r="N37" s="54"/>
      <c r="O37" s="55"/>
    </row>
    <row r="38" spans="2:15" s="36" customFormat="1" ht="21.75" hidden="1" customHeight="1">
      <c r="B38" s="47">
        <f>IF(G38&lt;&gt;"",ROW()-16,"")</f>
        <v>22</v>
      </c>
      <c r="C38" s="63"/>
      <c r="D38" s="58" t="str">
        <f>IF(ISNA(VLOOKUP(G38,DSMV,3,0)),"",VLOOKUP(G38,DSMV,3,0))</f>
        <v>AA/2010T</v>
      </c>
      <c r="E38" s="57" t="s">
        <v>347</v>
      </c>
      <c r="F38" s="89">
        <v>41016</v>
      </c>
      <c r="G38" s="60" t="s">
        <v>101</v>
      </c>
      <c r="H38" s="91" t="str">
        <f t="shared" si="1"/>
        <v>0303177976</v>
      </c>
      <c r="I38" s="60" t="s">
        <v>391</v>
      </c>
      <c r="J38" s="61">
        <v>2680000</v>
      </c>
      <c r="K38" s="53">
        <v>0.1</v>
      </c>
      <c r="L38" s="61">
        <v>268000</v>
      </c>
      <c r="M38" s="62">
        <v>4</v>
      </c>
      <c r="N38" s="54"/>
      <c r="O38" s="55"/>
    </row>
    <row r="39" spans="2:15" s="36" customFormat="1" ht="21.75" hidden="1" customHeight="1">
      <c r="B39" s="47">
        <f t="shared" si="2"/>
        <v>23</v>
      </c>
      <c r="C39" s="63"/>
      <c r="D39" s="58" t="str">
        <f t="shared" si="0"/>
        <v>AA/2010T</v>
      </c>
      <c r="E39" s="57" t="s">
        <v>348</v>
      </c>
      <c r="F39" s="89">
        <v>41017</v>
      </c>
      <c r="G39" s="60" t="s">
        <v>101</v>
      </c>
      <c r="H39" s="91" t="str">
        <f t="shared" si="1"/>
        <v>0303177976</v>
      </c>
      <c r="I39" s="60" t="s">
        <v>378</v>
      </c>
      <c r="J39" s="61">
        <v>1560000</v>
      </c>
      <c r="K39" s="53">
        <v>0.1</v>
      </c>
      <c r="L39" s="61">
        <v>156000</v>
      </c>
      <c r="M39" s="62">
        <v>4</v>
      </c>
      <c r="N39" s="54"/>
      <c r="O39" s="55"/>
    </row>
    <row r="40" spans="2:15" s="36" customFormat="1" ht="21.75" hidden="1" customHeight="1">
      <c r="B40" s="47">
        <f t="shared" si="2"/>
        <v>24</v>
      </c>
      <c r="C40" s="63"/>
      <c r="D40" s="58" t="str">
        <f t="shared" si="0"/>
        <v>DL/11P</v>
      </c>
      <c r="E40" s="57" t="s">
        <v>349</v>
      </c>
      <c r="F40" s="89">
        <v>41022</v>
      </c>
      <c r="G40" s="60" t="s">
        <v>328</v>
      </c>
      <c r="H40" s="91" t="str">
        <f t="shared" si="1"/>
        <v>3600767606</v>
      </c>
      <c r="I40" s="60" t="s">
        <v>392</v>
      </c>
      <c r="J40" s="61">
        <v>1040000</v>
      </c>
      <c r="K40" s="53">
        <v>0.1</v>
      </c>
      <c r="L40" s="61">
        <v>104000</v>
      </c>
      <c r="M40" s="62">
        <v>4</v>
      </c>
      <c r="N40" s="54"/>
      <c r="O40" s="55"/>
    </row>
    <row r="41" spans="2:15" s="36" customFormat="1" ht="21.75" hidden="1" customHeight="1">
      <c r="B41" s="47">
        <f t="shared" si="2"/>
        <v>25</v>
      </c>
      <c r="C41" s="63"/>
      <c r="D41" s="58" t="str">
        <f t="shared" si="0"/>
        <v>AA/11P</v>
      </c>
      <c r="E41" s="57" t="s">
        <v>350</v>
      </c>
      <c r="F41" s="89">
        <v>41032</v>
      </c>
      <c r="G41" s="60" t="s">
        <v>326</v>
      </c>
      <c r="H41" s="91" t="str">
        <f t="shared" si="1"/>
        <v>0300954529</v>
      </c>
      <c r="I41" s="60" t="s">
        <v>385</v>
      </c>
      <c r="J41" s="61">
        <v>675119</v>
      </c>
      <c r="K41" s="53">
        <v>0.1</v>
      </c>
      <c r="L41" s="61">
        <v>67511</v>
      </c>
      <c r="M41" s="62">
        <v>5</v>
      </c>
      <c r="N41" s="54"/>
      <c r="O41" s="55"/>
    </row>
    <row r="42" spans="2:15" s="36" customFormat="1" ht="21.75" hidden="1" customHeight="1">
      <c r="B42" s="47">
        <f t="shared" si="2"/>
        <v>26</v>
      </c>
      <c r="C42" s="63"/>
      <c r="D42" s="58" t="str">
        <f t="shared" si="0"/>
        <v>AA/2010T</v>
      </c>
      <c r="E42" s="57" t="s">
        <v>351</v>
      </c>
      <c r="F42" s="89">
        <v>41040</v>
      </c>
      <c r="G42" s="60" t="s">
        <v>101</v>
      </c>
      <c r="H42" s="91" t="str">
        <f t="shared" si="1"/>
        <v>0303177976</v>
      </c>
      <c r="I42" s="60" t="s">
        <v>393</v>
      </c>
      <c r="J42" s="61">
        <v>2580000</v>
      </c>
      <c r="K42" s="53">
        <v>0.1</v>
      </c>
      <c r="L42" s="61">
        <v>258000</v>
      </c>
      <c r="M42" s="62">
        <v>5</v>
      </c>
      <c r="N42" s="54"/>
      <c r="O42" s="55"/>
    </row>
    <row r="43" spans="2:15" s="36" customFormat="1" ht="21.75" hidden="1" customHeight="1">
      <c r="B43" s="47">
        <f t="shared" si="2"/>
        <v>27</v>
      </c>
      <c r="C43" s="63"/>
      <c r="D43" s="58" t="str">
        <f t="shared" si="0"/>
        <v>AA/2010T</v>
      </c>
      <c r="E43" s="57" t="s">
        <v>352</v>
      </c>
      <c r="F43" s="89">
        <v>41048</v>
      </c>
      <c r="G43" s="60" t="s">
        <v>101</v>
      </c>
      <c r="H43" s="91" t="str">
        <f t="shared" si="1"/>
        <v>0303177976</v>
      </c>
      <c r="I43" s="60" t="s">
        <v>394</v>
      </c>
      <c r="J43" s="61">
        <v>6200000</v>
      </c>
      <c r="K43" s="53">
        <v>0.1</v>
      </c>
      <c r="L43" s="61">
        <v>620000</v>
      </c>
      <c r="M43" s="62">
        <v>5</v>
      </c>
      <c r="N43" s="54"/>
      <c r="O43" s="55"/>
    </row>
    <row r="44" spans="2:15" s="36" customFormat="1" ht="21.75" hidden="1" customHeight="1">
      <c r="B44" s="47">
        <f t="shared" si="2"/>
        <v>28</v>
      </c>
      <c r="C44" s="63"/>
      <c r="D44" s="58" t="str">
        <f t="shared" si="0"/>
        <v>AA/2010T</v>
      </c>
      <c r="E44" s="57" t="s">
        <v>353</v>
      </c>
      <c r="F44" s="89">
        <v>41052</v>
      </c>
      <c r="G44" s="60" t="s">
        <v>101</v>
      </c>
      <c r="H44" s="91" t="str">
        <f t="shared" si="1"/>
        <v>0303177976</v>
      </c>
      <c r="I44" s="60" t="s">
        <v>391</v>
      </c>
      <c r="J44" s="61">
        <v>2600000</v>
      </c>
      <c r="K44" s="53">
        <v>0.1</v>
      </c>
      <c r="L44" s="61">
        <v>260000</v>
      </c>
      <c r="M44" s="62">
        <v>5</v>
      </c>
      <c r="N44" s="54"/>
      <c r="O44" s="55"/>
    </row>
    <row r="45" spans="2:15" s="36" customFormat="1" ht="21.75" hidden="1" customHeight="1">
      <c r="B45" s="47">
        <f t="shared" si="2"/>
        <v>29</v>
      </c>
      <c r="C45" s="63"/>
      <c r="D45" s="58" t="str">
        <f t="shared" si="0"/>
        <v>AA/11P</v>
      </c>
      <c r="E45" s="57" t="s">
        <v>354</v>
      </c>
      <c r="F45" s="89">
        <v>41065</v>
      </c>
      <c r="G45" s="60" t="s">
        <v>326</v>
      </c>
      <c r="H45" s="91" t="str">
        <f t="shared" si="1"/>
        <v>0300954529</v>
      </c>
      <c r="I45" s="60" t="s">
        <v>385</v>
      </c>
      <c r="J45" s="61">
        <v>697704</v>
      </c>
      <c r="K45" s="53">
        <v>0.1</v>
      </c>
      <c r="L45" s="61">
        <v>69770</v>
      </c>
      <c r="M45" s="62">
        <v>6</v>
      </c>
      <c r="N45" s="54"/>
      <c r="O45" s="55"/>
    </row>
    <row r="46" spans="2:15" s="36" customFormat="1" ht="21.75" hidden="1" customHeight="1">
      <c r="B46" s="47">
        <f t="shared" si="2"/>
        <v>30</v>
      </c>
      <c r="C46" s="63"/>
      <c r="D46" s="58" t="str">
        <f t="shared" si="0"/>
        <v>AA/2010T</v>
      </c>
      <c r="E46" s="57" t="s">
        <v>355</v>
      </c>
      <c r="F46" s="89">
        <v>41071</v>
      </c>
      <c r="G46" s="60" t="s">
        <v>101</v>
      </c>
      <c r="H46" s="91" t="str">
        <f t="shared" si="1"/>
        <v>0303177976</v>
      </c>
      <c r="I46" s="60" t="s">
        <v>395</v>
      </c>
      <c r="J46" s="61">
        <v>1600000</v>
      </c>
      <c r="K46" s="53">
        <v>0.1</v>
      </c>
      <c r="L46" s="61">
        <v>160000</v>
      </c>
      <c r="M46" s="62">
        <v>6</v>
      </c>
      <c r="N46" s="54"/>
      <c r="O46" s="55"/>
    </row>
    <row r="47" spans="2:15" s="36" customFormat="1" ht="21.75" hidden="1" customHeight="1">
      <c r="B47" s="47">
        <f t="shared" si="2"/>
        <v>31</v>
      </c>
      <c r="C47" s="63"/>
      <c r="D47" s="58" t="str">
        <f t="shared" si="0"/>
        <v>AA/2010T</v>
      </c>
      <c r="E47" s="57" t="s">
        <v>356</v>
      </c>
      <c r="F47" s="89">
        <v>41073</v>
      </c>
      <c r="G47" s="60" t="s">
        <v>101</v>
      </c>
      <c r="H47" s="91" t="str">
        <f t="shared" si="1"/>
        <v>0303177976</v>
      </c>
      <c r="I47" s="60" t="s">
        <v>396</v>
      </c>
      <c r="J47" s="61">
        <v>1560000</v>
      </c>
      <c r="K47" s="53">
        <v>0.1</v>
      </c>
      <c r="L47" s="61">
        <v>156000</v>
      </c>
      <c r="M47" s="62">
        <v>6</v>
      </c>
      <c r="N47" s="54"/>
      <c r="O47" s="55"/>
    </row>
    <row r="48" spans="2:15" s="36" customFormat="1" ht="21.75" hidden="1" customHeight="1">
      <c r="B48" s="47">
        <f t="shared" si="2"/>
        <v>32</v>
      </c>
      <c r="C48" s="63"/>
      <c r="D48" s="58">
        <f t="shared" si="0"/>
        <v>0</v>
      </c>
      <c r="E48" s="57" t="s">
        <v>100</v>
      </c>
      <c r="F48" s="89">
        <v>41078</v>
      </c>
      <c r="G48" s="60" t="s">
        <v>541</v>
      </c>
      <c r="H48" s="91">
        <f t="shared" si="1"/>
        <v>0</v>
      </c>
      <c r="I48" s="60" t="s">
        <v>85</v>
      </c>
      <c r="J48" s="61">
        <v>24810</v>
      </c>
      <c r="K48" s="53">
        <v>0.1</v>
      </c>
      <c r="L48" s="61">
        <v>2481</v>
      </c>
      <c r="M48" s="62">
        <v>6</v>
      </c>
      <c r="N48" s="54"/>
      <c r="O48" s="55"/>
    </row>
    <row r="49" spans="2:15" s="36" customFormat="1" ht="21.75" hidden="1" customHeight="1">
      <c r="B49" s="47">
        <f t="shared" si="2"/>
        <v>33</v>
      </c>
      <c r="C49" s="63"/>
      <c r="D49" s="58">
        <f t="shared" si="0"/>
        <v>0</v>
      </c>
      <c r="E49" s="57" t="s">
        <v>100</v>
      </c>
      <c r="F49" s="89">
        <v>41078</v>
      </c>
      <c r="G49" s="60" t="s">
        <v>541</v>
      </c>
      <c r="H49" s="91">
        <f t="shared" si="1"/>
        <v>0</v>
      </c>
      <c r="I49" s="60" t="s">
        <v>397</v>
      </c>
      <c r="J49" s="164">
        <v>13386</v>
      </c>
      <c r="K49" s="53">
        <v>0.1</v>
      </c>
      <c r="L49" s="61">
        <v>1339</v>
      </c>
      <c r="M49" s="62">
        <v>6</v>
      </c>
      <c r="N49" s="54"/>
      <c r="O49" s="55"/>
    </row>
    <row r="50" spans="2:15" s="36" customFormat="1" ht="21.75" hidden="1" customHeight="1">
      <c r="B50" s="47">
        <f t="shared" si="2"/>
        <v>34</v>
      </c>
      <c r="C50" s="63"/>
      <c r="D50" s="58" t="str">
        <f t="shared" si="0"/>
        <v>DH/11P</v>
      </c>
      <c r="E50" s="57" t="s">
        <v>153</v>
      </c>
      <c r="F50" s="89">
        <v>41089</v>
      </c>
      <c r="G50" s="60" t="s">
        <v>329</v>
      </c>
      <c r="H50" s="91" t="str">
        <f t="shared" si="1"/>
        <v>0302736477</v>
      </c>
      <c r="I50" s="60" t="s">
        <v>398</v>
      </c>
      <c r="J50" s="61">
        <v>9611160</v>
      </c>
      <c r="K50" s="53">
        <v>0.1</v>
      </c>
      <c r="L50" s="61">
        <v>961116</v>
      </c>
      <c r="M50" s="62">
        <v>6</v>
      </c>
      <c r="N50" s="54"/>
      <c r="O50" s="55"/>
    </row>
    <row r="51" spans="2:15" s="36" customFormat="1" ht="21.75" hidden="1" customHeight="1">
      <c r="B51" s="47">
        <f t="shared" si="2"/>
        <v>35</v>
      </c>
      <c r="C51" s="63"/>
      <c r="D51" s="58" t="str">
        <f t="shared" si="0"/>
        <v>AA/2010T</v>
      </c>
      <c r="E51" s="57" t="s">
        <v>357</v>
      </c>
      <c r="F51" s="89">
        <v>41093</v>
      </c>
      <c r="G51" s="60" t="s">
        <v>101</v>
      </c>
      <c r="H51" s="91" t="str">
        <f t="shared" si="1"/>
        <v>0303177976</v>
      </c>
      <c r="I51" s="60" t="s">
        <v>391</v>
      </c>
      <c r="J51" s="61">
        <v>2600000</v>
      </c>
      <c r="K51" s="53">
        <v>0.1</v>
      </c>
      <c r="L51" s="61">
        <v>260000</v>
      </c>
      <c r="M51" s="62">
        <v>7</v>
      </c>
      <c r="N51" s="54"/>
      <c r="O51" s="55"/>
    </row>
    <row r="52" spans="2:15" s="36" customFormat="1" ht="21.75" hidden="1" customHeight="1">
      <c r="B52" s="47">
        <f t="shared" si="2"/>
        <v>36</v>
      </c>
      <c r="C52" s="63"/>
      <c r="D52" s="58" t="str">
        <f t="shared" si="0"/>
        <v>AA/2010T</v>
      </c>
      <c r="E52" s="57" t="s">
        <v>358</v>
      </c>
      <c r="F52" s="89">
        <v>41099</v>
      </c>
      <c r="G52" s="60" t="s">
        <v>101</v>
      </c>
      <c r="H52" s="91" t="str">
        <f t="shared" si="1"/>
        <v>0303177976</v>
      </c>
      <c r="I52" s="60" t="s">
        <v>399</v>
      </c>
      <c r="J52" s="61">
        <v>2560000</v>
      </c>
      <c r="K52" s="53">
        <v>0.1</v>
      </c>
      <c r="L52" s="61">
        <v>256000</v>
      </c>
      <c r="M52" s="62">
        <v>7</v>
      </c>
      <c r="N52" s="54"/>
      <c r="O52" s="55"/>
    </row>
    <row r="53" spans="2:15" s="36" customFormat="1" ht="21.75" hidden="1" customHeight="1">
      <c r="B53" s="47">
        <f t="shared" si="2"/>
        <v>37</v>
      </c>
      <c r="C53" s="63"/>
      <c r="D53" s="58" t="str">
        <f t="shared" si="0"/>
        <v>AA/11P</v>
      </c>
      <c r="E53" s="57" t="s">
        <v>359</v>
      </c>
      <c r="F53" s="89">
        <v>41101</v>
      </c>
      <c r="G53" s="60" t="s">
        <v>326</v>
      </c>
      <c r="H53" s="91" t="str">
        <f t="shared" si="1"/>
        <v>0300954529</v>
      </c>
      <c r="I53" s="60" t="s">
        <v>385</v>
      </c>
      <c r="J53" s="61">
        <v>462580</v>
      </c>
      <c r="K53" s="53">
        <v>0.1</v>
      </c>
      <c r="L53" s="61">
        <v>46258</v>
      </c>
      <c r="M53" s="62">
        <v>7</v>
      </c>
      <c r="N53" s="54"/>
      <c r="O53" s="55"/>
    </row>
    <row r="54" spans="2:15" s="36" customFormat="1" ht="21.75" hidden="1" customHeight="1">
      <c r="B54" s="47">
        <f t="shared" si="2"/>
        <v>38</v>
      </c>
      <c r="C54" s="63"/>
      <c r="D54" s="58" t="str">
        <f t="shared" si="0"/>
        <v>AA/2010T</v>
      </c>
      <c r="E54" s="57" t="s">
        <v>360</v>
      </c>
      <c r="F54" s="89">
        <v>41104</v>
      </c>
      <c r="G54" s="60" t="s">
        <v>101</v>
      </c>
      <c r="H54" s="91" t="str">
        <f t="shared" si="1"/>
        <v>0303177976</v>
      </c>
      <c r="I54" s="60" t="s">
        <v>400</v>
      </c>
      <c r="J54" s="61">
        <v>1360000</v>
      </c>
      <c r="K54" s="53">
        <v>0.1</v>
      </c>
      <c r="L54" s="61">
        <v>136000</v>
      </c>
      <c r="M54" s="62">
        <v>7</v>
      </c>
      <c r="N54" s="54"/>
      <c r="O54" s="55"/>
    </row>
    <row r="55" spans="2:15" s="36" customFormat="1" ht="21.75" hidden="1" customHeight="1">
      <c r="B55" s="47">
        <f t="shared" si="2"/>
        <v>39</v>
      </c>
      <c r="C55" s="63"/>
      <c r="D55" s="58" t="str">
        <f t="shared" si="0"/>
        <v>AA/2010T</v>
      </c>
      <c r="E55" s="57" t="s">
        <v>361</v>
      </c>
      <c r="F55" s="89">
        <v>41110</v>
      </c>
      <c r="G55" s="60" t="s">
        <v>101</v>
      </c>
      <c r="H55" s="91" t="str">
        <f t="shared" si="1"/>
        <v>0303177976</v>
      </c>
      <c r="I55" s="60" t="s">
        <v>401</v>
      </c>
      <c r="J55" s="61">
        <v>3660000</v>
      </c>
      <c r="K55" s="53">
        <v>0.1</v>
      </c>
      <c r="L55" s="61">
        <v>366000</v>
      </c>
      <c r="M55" s="62">
        <v>7</v>
      </c>
      <c r="N55" s="54"/>
      <c r="O55" s="55"/>
    </row>
    <row r="56" spans="2:15" s="36" customFormat="1" ht="21.75" hidden="1" customHeight="1">
      <c r="B56" s="47">
        <f t="shared" si="2"/>
        <v>40</v>
      </c>
      <c r="C56" s="63"/>
      <c r="D56" s="58" t="str">
        <f t="shared" si="0"/>
        <v>AA/2010T</v>
      </c>
      <c r="E56" s="57" t="s">
        <v>362</v>
      </c>
      <c r="F56" s="89">
        <v>41128</v>
      </c>
      <c r="G56" s="60" t="s">
        <v>101</v>
      </c>
      <c r="H56" s="91" t="str">
        <f t="shared" si="1"/>
        <v>0303177976</v>
      </c>
      <c r="I56" s="60" t="s">
        <v>391</v>
      </c>
      <c r="J56" s="61">
        <v>3900000</v>
      </c>
      <c r="K56" s="53">
        <v>0.1</v>
      </c>
      <c r="L56" s="61">
        <v>390000</v>
      </c>
      <c r="M56" s="62">
        <v>8</v>
      </c>
      <c r="N56" s="54"/>
      <c r="O56" s="55"/>
    </row>
    <row r="57" spans="2:15" s="36" customFormat="1" ht="21.75" hidden="1" customHeight="1">
      <c r="B57" s="47">
        <f t="shared" si="2"/>
        <v>41</v>
      </c>
      <c r="C57" s="63"/>
      <c r="D57" s="58" t="str">
        <f t="shared" si="0"/>
        <v>AA/11P</v>
      </c>
      <c r="E57" s="57" t="s">
        <v>363</v>
      </c>
      <c r="F57" s="89">
        <v>41130</v>
      </c>
      <c r="G57" s="60" t="s">
        <v>326</v>
      </c>
      <c r="H57" s="91" t="str">
        <f t="shared" si="1"/>
        <v>0300954529</v>
      </c>
      <c r="I57" s="60" t="s">
        <v>385</v>
      </c>
      <c r="J57" s="61">
        <v>634550</v>
      </c>
      <c r="K57" s="53">
        <v>0.1</v>
      </c>
      <c r="L57" s="61">
        <v>63455</v>
      </c>
      <c r="M57" s="62">
        <v>8</v>
      </c>
      <c r="N57" s="54"/>
      <c r="O57" s="55"/>
    </row>
    <row r="58" spans="2:15" s="36" customFormat="1" ht="21.75" hidden="1" customHeight="1">
      <c r="B58" s="47">
        <f t="shared" si="2"/>
        <v>42</v>
      </c>
      <c r="C58" s="63"/>
      <c r="D58" s="58" t="str">
        <f t="shared" si="0"/>
        <v>AA/2010T</v>
      </c>
      <c r="E58" s="57" t="s">
        <v>364</v>
      </c>
      <c r="F58" s="89">
        <v>41136</v>
      </c>
      <c r="G58" s="60" t="s">
        <v>101</v>
      </c>
      <c r="H58" s="91" t="str">
        <f t="shared" si="1"/>
        <v>0303177976</v>
      </c>
      <c r="I58" s="60" t="s">
        <v>402</v>
      </c>
      <c r="J58" s="61">
        <v>1320000</v>
      </c>
      <c r="K58" s="53">
        <v>0.1</v>
      </c>
      <c r="L58" s="61">
        <v>132000</v>
      </c>
      <c r="M58" s="62">
        <v>8</v>
      </c>
      <c r="N58" s="54"/>
      <c r="O58" s="55"/>
    </row>
    <row r="59" spans="2:15" s="36" customFormat="1" ht="21.75" hidden="1" customHeight="1">
      <c r="B59" s="47">
        <f t="shared" si="2"/>
        <v>43</v>
      </c>
      <c r="C59" s="63"/>
      <c r="D59" s="58" t="str">
        <f t="shared" si="0"/>
        <v>CA/12P</v>
      </c>
      <c r="E59" s="57" t="s">
        <v>365</v>
      </c>
      <c r="F59" s="89">
        <v>41141</v>
      </c>
      <c r="G59" s="60" t="s">
        <v>324</v>
      </c>
      <c r="H59" s="91" t="str">
        <f t="shared" si="1"/>
        <v>0100686209-002</v>
      </c>
      <c r="I59" s="60" t="s">
        <v>381</v>
      </c>
      <c r="J59" s="61">
        <v>1694702</v>
      </c>
      <c r="K59" s="53">
        <v>0.1</v>
      </c>
      <c r="L59" s="61">
        <v>169470</v>
      </c>
      <c r="M59" s="62">
        <v>8</v>
      </c>
      <c r="N59" s="54"/>
      <c r="O59" s="55"/>
    </row>
    <row r="60" spans="2:15" s="36" customFormat="1" ht="21.75" hidden="1" customHeight="1">
      <c r="B60" s="47">
        <f t="shared" si="2"/>
        <v>44</v>
      </c>
      <c r="C60" s="63"/>
      <c r="D60" s="58" t="str">
        <f t="shared" si="0"/>
        <v>AA/2010T</v>
      </c>
      <c r="E60" s="57" t="s">
        <v>366</v>
      </c>
      <c r="F60" s="89">
        <v>41143</v>
      </c>
      <c r="G60" s="60" t="s">
        <v>101</v>
      </c>
      <c r="H60" s="91" t="str">
        <f t="shared" si="1"/>
        <v>0303177976</v>
      </c>
      <c r="I60" s="60" t="s">
        <v>403</v>
      </c>
      <c r="J60" s="61">
        <v>1240000</v>
      </c>
      <c r="K60" s="53">
        <v>0.1</v>
      </c>
      <c r="L60" s="61">
        <v>124000</v>
      </c>
      <c r="M60" s="62">
        <v>8</v>
      </c>
      <c r="N60" s="54"/>
      <c r="O60" s="55"/>
    </row>
    <row r="61" spans="2:15" s="36" customFormat="1" ht="21.75" hidden="1" customHeight="1">
      <c r="B61" s="47">
        <f t="shared" si="2"/>
        <v>45</v>
      </c>
      <c r="C61" s="63"/>
      <c r="D61" s="58" t="str">
        <f t="shared" si="0"/>
        <v>AA/2010T</v>
      </c>
      <c r="E61" s="57" t="s">
        <v>367</v>
      </c>
      <c r="F61" s="89">
        <v>41152</v>
      </c>
      <c r="G61" s="60" t="s">
        <v>101</v>
      </c>
      <c r="H61" s="91" t="str">
        <f t="shared" si="1"/>
        <v>0303177976</v>
      </c>
      <c r="I61" s="60" t="s">
        <v>404</v>
      </c>
      <c r="J61" s="61">
        <v>1340000</v>
      </c>
      <c r="K61" s="53">
        <v>0.1</v>
      </c>
      <c r="L61" s="61">
        <v>134000</v>
      </c>
      <c r="M61" s="62">
        <v>8</v>
      </c>
      <c r="N61" s="54"/>
      <c r="O61" s="55"/>
    </row>
    <row r="62" spans="2:15" s="36" customFormat="1" ht="21.75" hidden="1" customHeight="1">
      <c r="B62" s="47">
        <f t="shared" si="2"/>
        <v>46</v>
      </c>
      <c r="C62" s="63"/>
      <c r="D62" s="58" t="str">
        <f t="shared" si="0"/>
        <v>AA/11P</v>
      </c>
      <c r="E62" s="57" t="s">
        <v>368</v>
      </c>
      <c r="F62" s="89">
        <v>41166</v>
      </c>
      <c r="G62" s="60" t="s">
        <v>326</v>
      </c>
      <c r="H62" s="91" t="str">
        <f t="shared" si="1"/>
        <v>0300954529</v>
      </c>
      <c r="I62" s="60" t="s">
        <v>385</v>
      </c>
      <c r="J62" s="61">
        <v>406427</v>
      </c>
      <c r="K62" s="53">
        <v>0.1</v>
      </c>
      <c r="L62" s="61">
        <v>40643</v>
      </c>
      <c r="M62" s="62">
        <v>9</v>
      </c>
      <c r="N62" s="54"/>
      <c r="O62" s="55"/>
    </row>
    <row r="63" spans="2:15" s="36" customFormat="1" ht="21.75" hidden="1" customHeight="1">
      <c r="B63" s="47">
        <f t="shared" si="2"/>
        <v>47</v>
      </c>
      <c r="C63" s="63"/>
      <c r="D63" s="58" t="str">
        <f t="shared" si="0"/>
        <v>AA/2010T</v>
      </c>
      <c r="E63" s="57" t="s">
        <v>369</v>
      </c>
      <c r="F63" s="89">
        <v>41166</v>
      </c>
      <c r="G63" s="60" t="s">
        <v>101</v>
      </c>
      <c r="H63" s="91" t="str">
        <f t="shared" si="1"/>
        <v>0303177976</v>
      </c>
      <c r="I63" s="60" t="s">
        <v>405</v>
      </c>
      <c r="J63" s="61">
        <v>5240000</v>
      </c>
      <c r="K63" s="53">
        <v>0.1</v>
      </c>
      <c r="L63" s="61">
        <v>524000</v>
      </c>
      <c r="M63" s="62">
        <v>9</v>
      </c>
      <c r="N63" s="54"/>
      <c r="O63" s="55"/>
    </row>
    <row r="64" spans="2:15" s="36" customFormat="1" ht="21.75" hidden="1" customHeight="1">
      <c r="B64" s="47">
        <f t="shared" si="2"/>
        <v>48</v>
      </c>
      <c r="C64" s="63"/>
      <c r="D64" s="58" t="str">
        <f t="shared" si="0"/>
        <v>AA/2010T</v>
      </c>
      <c r="E64" s="57" t="s">
        <v>370</v>
      </c>
      <c r="F64" s="89">
        <v>41197</v>
      </c>
      <c r="G64" s="60" t="s">
        <v>101</v>
      </c>
      <c r="H64" s="91" t="str">
        <f t="shared" si="1"/>
        <v>0303177976</v>
      </c>
      <c r="I64" s="60" t="s">
        <v>406</v>
      </c>
      <c r="J64" s="61">
        <v>2000000</v>
      </c>
      <c r="K64" s="53">
        <v>0.1</v>
      </c>
      <c r="L64" s="61">
        <v>200000</v>
      </c>
      <c r="M64" s="62">
        <v>10</v>
      </c>
      <c r="N64" s="54"/>
      <c r="O64" s="55"/>
    </row>
    <row r="65" spans="2:15" s="36" customFormat="1" ht="21.75" hidden="1" customHeight="1">
      <c r="B65" s="47">
        <f t="shared" si="2"/>
        <v>49</v>
      </c>
      <c r="C65" s="63"/>
      <c r="D65" s="58" t="str">
        <f t="shared" si="0"/>
        <v>AA/2010T</v>
      </c>
      <c r="E65" s="57" t="s">
        <v>371</v>
      </c>
      <c r="F65" s="89">
        <v>41205</v>
      </c>
      <c r="G65" s="60" t="s">
        <v>101</v>
      </c>
      <c r="H65" s="91" t="str">
        <f t="shared" si="1"/>
        <v>0303177976</v>
      </c>
      <c r="I65" s="60" t="s">
        <v>391</v>
      </c>
      <c r="J65" s="61">
        <v>3900000</v>
      </c>
      <c r="K65" s="53">
        <v>0.1</v>
      </c>
      <c r="L65" s="61">
        <v>390000</v>
      </c>
      <c r="M65" s="62">
        <v>10</v>
      </c>
      <c r="N65" s="54"/>
      <c r="O65" s="55"/>
    </row>
    <row r="66" spans="2:15" s="36" customFormat="1" ht="21.75" hidden="1" customHeight="1">
      <c r="B66" s="47">
        <f t="shared" si="2"/>
        <v>50</v>
      </c>
      <c r="C66" s="63"/>
      <c r="D66" s="58" t="str">
        <f t="shared" si="0"/>
        <v>AA/2010T</v>
      </c>
      <c r="E66" s="57" t="s">
        <v>372</v>
      </c>
      <c r="F66" s="89">
        <v>41207</v>
      </c>
      <c r="G66" s="60" t="s">
        <v>101</v>
      </c>
      <c r="H66" s="91" t="str">
        <f t="shared" si="1"/>
        <v>0303177976</v>
      </c>
      <c r="I66" s="60" t="s">
        <v>407</v>
      </c>
      <c r="J66" s="61">
        <v>1380000</v>
      </c>
      <c r="K66" s="53">
        <v>0.1</v>
      </c>
      <c r="L66" s="61">
        <v>138000</v>
      </c>
      <c r="M66" s="62">
        <v>10</v>
      </c>
      <c r="N66" s="54"/>
      <c r="O66" s="55"/>
    </row>
    <row r="67" spans="2:15" s="36" customFormat="1" ht="21.75" hidden="1" customHeight="1">
      <c r="B67" s="47">
        <f t="shared" si="2"/>
        <v>51</v>
      </c>
      <c r="C67" s="63"/>
      <c r="D67" s="58" t="str">
        <f t="shared" si="0"/>
        <v>AA/2010T</v>
      </c>
      <c r="E67" s="57" t="s">
        <v>373</v>
      </c>
      <c r="F67" s="89">
        <v>41223</v>
      </c>
      <c r="G67" s="60" t="s">
        <v>101</v>
      </c>
      <c r="H67" s="91" t="str">
        <f t="shared" si="1"/>
        <v>0303177976</v>
      </c>
      <c r="I67" s="60" t="s">
        <v>408</v>
      </c>
      <c r="J67" s="61">
        <v>4580000</v>
      </c>
      <c r="K67" s="53">
        <v>0.1</v>
      </c>
      <c r="L67" s="61">
        <v>458000</v>
      </c>
      <c r="M67" s="62">
        <v>11</v>
      </c>
      <c r="N67" s="54"/>
      <c r="O67" s="55"/>
    </row>
    <row r="68" spans="2:15" s="36" customFormat="1" ht="21.75" hidden="1" customHeight="1">
      <c r="B68" s="47">
        <f t="shared" si="2"/>
        <v>52</v>
      </c>
      <c r="C68" s="63"/>
      <c r="D68" s="58" t="str">
        <f t="shared" si="0"/>
        <v>AA/2010T</v>
      </c>
      <c r="E68" s="57" t="s">
        <v>374</v>
      </c>
      <c r="F68" s="89">
        <v>41232</v>
      </c>
      <c r="G68" s="60" t="s">
        <v>101</v>
      </c>
      <c r="H68" s="91" t="str">
        <f t="shared" si="1"/>
        <v>0303177976</v>
      </c>
      <c r="I68" s="60" t="s">
        <v>409</v>
      </c>
      <c r="J68" s="61">
        <v>1340000</v>
      </c>
      <c r="K68" s="53">
        <v>0.1</v>
      </c>
      <c r="L68" s="61">
        <v>134000</v>
      </c>
      <c r="M68" s="62">
        <v>11</v>
      </c>
      <c r="N68" s="54"/>
      <c r="O68" s="55"/>
    </row>
    <row r="69" spans="2:15" s="36" customFormat="1" ht="21.75" customHeight="1">
      <c r="B69" s="47">
        <f t="shared" si="2"/>
        <v>53</v>
      </c>
      <c r="C69" s="63"/>
      <c r="D69" s="58" t="str">
        <f t="shared" si="0"/>
        <v>AA/11P</v>
      </c>
      <c r="E69" s="57" t="s">
        <v>375</v>
      </c>
      <c r="F69" s="89">
        <v>41246</v>
      </c>
      <c r="G69" s="60" t="s">
        <v>326</v>
      </c>
      <c r="H69" s="91" t="str">
        <f t="shared" si="1"/>
        <v>0300954529</v>
      </c>
      <c r="I69" s="60" t="s">
        <v>385</v>
      </c>
      <c r="J69" s="61">
        <v>448464</v>
      </c>
      <c r="K69" s="53">
        <v>0.1</v>
      </c>
      <c r="L69" s="61">
        <v>44847</v>
      </c>
      <c r="M69" s="62">
        <v>12</v>
      </c>
      <c r="N69" s="54"/>
      <c r="O69" s="55"/>
    </row>
    <row r="70" spans="2:15" s="36" customFormat="1" ht="21.75" customHeight="1">
      <c r="B70" s="47">
        <f t="shared" si="2"/>
        <v>54</v>
      </c>
      <c r="C70" s="63"/>
      <c r="D70" s="58" t="str">
        <f t="shared" si="0"/>
        <v>CA/12P</v>
      </c>
      <c r="E70" s="57" t="s">
        <v>376</v>
      </c>
      <c r="F70" s="89">
        <v>41258</v>
      </c>
      <c r="G70" s="60" t="s">
        <v>324</v>
      </c>
      <c r="H70" s="91" t="str">
        <f t="shared" si="1"/>
        <v>0100686209-002</v>
      </c>
      <c r="I70" s="60" t="s">
        <v>381</v>
      </c>
      <c r="J70" s="61">
        <v>1866196</v>
      </c>
      <c r="K70" s="53">
        <v>0.1</v>
      </c>
      <c r="L70" s="61">
        <v>186619</v>
      </c>
      <c r="M70" s="62">
        <v>12</v>
      </c>
      <c r="N70" s="54"/>
      <c r="O70" s="55"/>
    </row>
    <row r="71" spans="2:15" s="36" customFormat="1" ht="21.75" customHeight="1">
      <c r="B71" s="47">
        <f t="shared" si="2"/>
        <v>55</v>
      </c>
      <c r="C71" s="63"/>
      <c r="D71" s="58" t="str">
        <f t="shared" si="0"/>
        <v>AA/2010T</v>
      </c>
      <c r="E71" s="57" t="s">
        <v>377</v>
      </c>
      <c r="F71" s="89">
        <v>41267</v>
      </c>
      <c r="G71" s="60" t="s">
        <v>101</v>
      </c>
      <c r="H71" s="91" t="str">
        <f t="shared" si="1"/>
        <v>0303177976</v>
      </c>
      <c r="I71" s="60" t="s">
        <v>391</v>
      </c>
      <c r="J71" s="61">
        <v>2600000</v>
      </c>
      <c r="K71" s="53">
        <v>0.1</v>
      </c>
      <c r="L71" s="61">
        <v>260000</v>
      </c>
      <c r="M71" s="62">
        <v>12</v>
      </c>
      <c r="N71" s="54"/>
      <c r="O71" s="55"/>
    </row>
    <row r="72" spans="2:15" s="36" customFormat="1" ht="21.75" customHeight="1">
      <c r="B72" s="47">
        <f t="shared" si="2"/>
        <v>56</v>
      </c>
      <c r="C72" s="63"/>
      <c r="D72" s="58" t="str">
        <f t="shared" si="0"/>
        <v>KM/11P</v>
      </c>
      <c r="E72" s="57" t="s">
        <v>158</v>
      </c>
      <c r="F72" s="89">
        <v>41268</v>
      </c>
      <c r="G72" s="60" t="s">
        <v>330</v>
      </c>
      <c r="H72" s="91" t="str">
        <f t="shared" si="1"/>
        <v>0303832254</v>
      </c>
      <c r="I72" s="60" t="s">
        <v>410</v>
      </c>
      <c r="J72" s="61">
        <v>1400000</v>
      </c>
      <c r="K72" s="53">
        <v>0.1</v>
      </c>
      <c r="L72" s="61">
        <v>140000</v>
      </c>
      <c r="M72" s="62">
        <v>12</v>
      </c>
      <c r="N72" s="54"/>
      <c r="O72" s="55"/>
    </row>
    <row r="73" spans="2:15" s="36" customFormat="1" ht="21.75" hidden="1" customHeight="1">
      <c r="B73" s="47">
        <f t="shared" si="2"/>
        <v>57</v>
      </c>
      <c r="C73" s="63"/>
      <c r="D73" s="58" t="str">
        <f t="shared" si="0"/>
        <v>AA/11P</v>
      </c>
      <c r="E73" s="57" t="s">
        <v>412</v>
      </c>
      <c r="F73" s="89">
        <v>40941</v>
      </c>
      <c r="G73" s="60" t="s">
        <v>104</v>
      </c>
      <c r="H73" s="91" t="str">
        <f t="shared" si="1"/>
        <v>0301600032</v>
      </c>
      <c r="I73" s="60" t="s">
        <v>107</v>
      </c>
      <c r="J73" s="61">
        <v>2016000</v>
      </c>
      <c r="K73" s="53">
        <v>0.1</v>
      </c>
      <c r="L73" s="61">
        <v>201600</v>
      </c>
      <c r="M73" s="62">
        <v>2</v>
      </c>
      <c r="N73" s="54"/>
      <c r="O73" s="55"/>
    </row>
    <row r="74" spans="2:15" s="36" customFormat="1" ht="21.75" hidden="1" customHeight="1">
      <c r="B74" s="47">
        <f t="shared" si="2"/>
        <v>58</v>
      </c>
      <c r="C74" s="63"/>
      <c r="D74" s="58" t="str">
        <f t="shared" si="0"/>
        <v>03AU/11P</v>
      </c>
      <c r="E74" s="57" t="s">
        <v>413</v>
      </c>
      <c r="F74" s="89">
        <v>40955</v>
      </c>
      <c r="G74" s="60" t="s">
        <v>103</v>
      </c>
      <c r="H74" s="91" t="str">
        <f t="shared" si="1"/>
        <v>0302450301</v>
      </c>
      <c r="I74" s="60" t="s">
        <v>106</v>
      </c>
      <c r="J74" s="61">
        <v>2500000</v>
      </c>
      <c r="K74" s="53">
        <v>0.1</v>
      </c>
      <c r="L74" s="61">
        <v>250000</v>
      </c>
      <c r="M74" s="62">
        <v>2</v>
      </c>
      <c r="N74" s="54"/>
      <c r="O74" s="55"/>
    </row>
    <row r="75" spans="2:15" s="36" customFormat="1" ht="21.75" hidden="1" customHeight="1">
      <c r="B75" s="47">
        <f t="shared" si="2"/>
        <v>59</v>
      </c>
      <c r="C75" s="63"/>
      <c r="D75" s="58" t="str">
        <f t="shared" si="0"/>
        <v>03AU/11P</v>
      </c>
      <c r="E75" s="57" t="s">
        <v>414</v>
      </c>
      <c r="F75" s="89">
        <v>41052</v>
      </c>
      <c r="G75" s="60" t="s">
        <v>103</v>
      </c>
      <c r="H75" s="91" t="str">
        <f t="shared" si="1"/>
        <v>0302450301</v>
      </c>
      <c r="I75" s="60" t="s">
        <v>106</v>
      </c>
      <c r="J75" s="61">
        <v>2500000</v>
      </c>
      <c r="K75" s="53">
        <v>0.1</v>
      </c>
      <c r="L75" s="61">
        <v>250000</v>
      </c>
      <c r="M75" s="62">
        <v>7</v>
      </c>
      <c r="N75" s="54"/>
      <c r="O75" s="55"/>
    </row>
    <row r="76" spans="2:15" s="36" customFormat="1" ht="21.75" hidden="1" customHeight="1">
      <c r="B76" s="47">
        <f t="shared" si="2"/>
        <v>60</v>
      </c>
      <c r="C76" s="63"/>
      <c r="D76" s="58" t="str">
        <f t="shared" si="0"/>
        <v>AA/11P</v>
      </c>
      <c r="E76" s="57" t="s">
        <v>415</v>
      </c>
      <c r="F76" s="89">
        <v>41054</v>
      </c>
      <c r="G76" s="60" t="s">
        <v>104</v>
      </c>
      <c r="H76" s="91" t="str">
        <f t="shared" si="1"/>
        <v>0301600032</v>
      </c>
      <c r="I76" s="60" t="s">
        <v>107</v>
      </c>
      <c r="J76" s="61">
        <v>3024000</v>
      </c>
      <c r="K76" s="53">
        <v>0.1</v>
      </c>
      <c r="L76" s="61">
        <v>302400</v>
      </c>
      <c r="M76" s="62">
        <v>5</v>
      </c>
      <c r="N76" s="54"/>
      <c r="O76" s="55"/>
    </row>
    <row r="77" spans="2:15" s="36" customFormat="1" ht="21.75" hidden="1" customHeight="1">
      <c r="B77" s="47">
        <f t="shared" si="2"/>
        <v>61</v>
      </c>
      <c r="C77" s="63"/>
      <c r="D77" s="58" t="str">
        <f t="shared" si="0"/>
        <v>AA/11P</v>
      </c>
      <c r="E77" s="57" t="s">
        <v>416</v>
      </c>
      <c r="F77" s="89">
        <v>41060</v>
      </c>
      <c r="G77" s="60" t="s">
        <v>411</v>
      </c>
      <c r="H77" s="91" t="str">
        <f t="shared" si="1"/>
        <v>0303818549</v>
      </c>
      <c r="I77" s="60" t="s">
        <v>420</v>
      </c>
      <c r="J77" s="61">
        <v>26030250</v>
      </c>
      <c r="K77" s="53">
        <v>0.1</v>
      </c>
      <c r="L77" s="61">
        <v>2603025</v>
      </c>
      <c r="M77" s="62">
        <v>5</v>
      </c>
      <c r="N77" s="54"/>
      <c r="O77" s="55"/>
    </row>
    <row r="78" spans="2:15" s="36" customFormat="1" ht="21.75" hidden="1" customHeight="1">
      <c r="B78" s="47">
        <f t="shared" si="2"/>
        <v>62</v>
      </c>
      <c r="C78" s="63"/>
      <c r="D78" s="58" t="str">
        <f t="shared" si="0"/>
        <v>03AU/11P</v>
      </c>
      <c r="E78" s="57" t="s">
        <v>417</v>
      </c>
      <c r="F78" s="89">
        <v>41099</v>
      </c>
      <c r="G78" s="60" t="s">
        <v>103</v>
      </c>
      <c r="H78" s="91" t="str">
        <f t="shared" si="1"/>
        <v>0302450301</v>
      </c>
      <c r="I78" s="60" t="s">
        <v>106</v>
      </c>
      <c r="J78" s="61">
        <v>2500000</v>
      </c>
      <c r="K78" s="53">
        <v>0.1</v>
      </c>
      <c r="L78" s="61">
        <v>250000</v>
      </c>
      <c r="M78" s="62">
        <v>7</v>
      </c>
      <c r="N78" s="54"/>
      <c r="O78" s="55"/>
    </row>
    <row r="79" spans="2:15" s="36" customFormat="1" ht="21.75" hidden="1" customHeight="1">
      <c r="B79" s="47">
        <f t="shared" si="2"/>
        <v>63</v>
      </c>
      <c r="C79" s="63"/>
      <c r="D79" s="58" t="str">
        <f t="shared" si="0"/>
        <v>03AU/11P</v>
      </c>
      <c r="E79" s="57" t="s">
        <v>418</v>
      </c>
      <c r="F79" s="89">
        <v>41156</v>
      </c>
      <c r="G79" s="60" t="s">
        <v>103</v>
      </c>
      <c r="H79" s="91" t="str">
        <f t="shared" si="1"/>
        <v>0302450301</v>
      </c>
      <c r="I79" s="60" t="s">
        <v>106</v>
      </c>
      <c r="J79" s="61">
        <v>2500000</v>
      </c>
      <c r="K79" s="53">
        <v>0.1</v>
      </c>
      <c r="L79" s="61">
        <v>250000</v>
      </c>
      <c r="M79" s="62">
        <v>9</v>
      </c>
      <c r="N79" s="54"/>
      <c r="O79" s="55"/>
    </row>
    <row r="80" spans="2:15" s="36" customFormat="1" ht="21.75" hidden="1" customHeight="1">
      <c r="B80" s="47">
        <f t="shared" si="2"/>
        <v>64</v>
      </c>
      <c r="C80" s="63"/>
      <c r="D80" s="58" t="str">
        <f t="shared" si="0"/>
        <v>AA/11P</v>
      </c>
      <c r="E80" s="57" t="s">
        <v>419</v>
      </c>
      <c r="F80" s="89">
        <v>41235</v>
      </c>
      <c r="G80" s="60" t="s">
        <v>104</v>
      </c>
      <c r="H80" s="91" t="str">
        <f t="shared" si="1"/>
        <v>0301600032</v>
      </c>
      <c r="I80" s="60" t="s">
        <v>107</v>
      </c>
      <c r="J80" s="61">
        <v>3024000</v>
      </c>
      <c r="K80" s="53">
        <v>0.1</v>
      </c>
      <c r="L80" s="61">
        <v>302400</v>
      </c>
      <c r="M80" s="62">
        <v>11</v>
      </c>
      <c r="N80" s="54"/>
      <c r="O80" s="55"/>
    </row>
    <row r="81" spans="2:15" s="36" customFormat="1" ht="21.75" hidden="1" customHeight="1">
      <c r="B81" s="47">
        <f t="shared" si="2"/>
        <v>65</v>
      </c>
      <c r="C81" s="63"/>
      <c r="D81" s="58" t="str">
        <f t="shared" ref="D81:D164" si="3">IF(ISNA(VLOOKUP(G81,DSMV,3,0)),"",VLOOKUP(G81,DSMV,3,0))</f>
        <v>PN/11P</v>
      </c>
      <c r="E81" s="57" t="s">
        <v>421</v>
      </c>
      <c r="F81" s="89">
        <v>40924</v>
      </c>
      <c r="G81" s="60" t="s">
        <v>117</v>
      </c>
      <c r="H81" s="91" t="str">
        <f t="shared" ref="H81:H166" si="4">IF(ISNA(VLOOKUP(G81,DSMV,2,0)),"",VLOOKUP(G81,DSMV,2,0))</f>
        <v>0301515210</v>
      </c>
      <c r="I81" s="60" t="s">
        <v>120</v>
      </c>
      <c r="J81" s="61">
        <v>29112545</v>
      </c>
      <c r="K81" s="53">
        <v>0.1</v>
      </c>
      <c r="L81" s="61">
        <v>2911255</v>
      </c>
      <c r="M81" s="62">
        <v>1</v>
      </c>
      <c r="N81" s="54"/>
      <c r="O81" s="55"/>
    </row>
    <row r="82" spans="2:15" s="36" customFormat="1" ht="21.75" hidden="1" customHeight="1">
      <c r="B82" s="47">
        <f t="shared" ref="B82:B122" si="5">IF(G82&lt;&gt;"",ROW()-16,"")</f>
        <v>66</v>
      </c>
      <c r="C82" s="63"/>
      <c r="D82" s="58" t="str">
        <f t="shared" si="3"/>
        <v>PN/11P</v>
      </c>
      <c r="E82" s="57" t="s">
        <v>422</v>
      </c>
      <c r="F82" s="89">
        <v>40924</v>
      </c>
      <c r="G82" s="60" t="s">
        <v>117</v>
      </c>
      <c r="H82" s="91" t="str">
        <f t="shared" si="4"/>
        <v>0301515210</v>
      </c>
      <c r="I82" s="60" t="s">
        <v>528</v>
      </c>
      <c r="J82" s="61">
        <v>47809825</v>
      </c>
      <c r="K82" s="53">
        <v>0.1</v>
      </c>
      <c r="L82" s="61">
        <v>4780983</v>
      </c>
      <c r="M82" s="62">
        <v>1</v>
      </c>
      <c r="N82" s="54"/>
      <c r="O82" s="55"/>
    </row>
    <row r="83" spans="2:15" s="36" customFormat="1" ht="21.75" hidden="1" customHeight="1">
      <c r="B83" s="47">
        <f t="shared" si="5"/>
        <v>67</v>
      </c>
      <c r="C83" s="63"/>
      <c r="D83" s="58" t="str">
        <f t="shared" si="3"/>
        <v>PN/11P</v>
      </c>
      <c r="E83" s="57" t="s">
        <v>423</v>
      </c>
      <c r="F83" s="89">
        <v>40924</v>
      </c>
      <c r="G83" s="60" t="s">
        <v>117</v>
      </c>
      <c r="H83" s="91" t="str">
        <f t="shared" si="4"/>
        <v>0301515210</v>
      </c>
      <c r="I83" s="60" t="s">
        <v>528</v>
      </c>
      <c r="J83" s="61">
        <v>68503089</v>
      </c>
      <c r="K83" s="53">
        <v>0.1</v>
      </c>
      <c r="L83" s="61">
        <v>6850309</v>
      </c>
      <c r="M83" s="62">
        <v>1</v>
      </c>
      <c r="N83" s="54"/>
      <c r="O83" s="55"/>
    </row>
    <row r="84" spans="2:15" s="36" customFormat="1" ht="21.75" hidden="1" customHeight="1">
      <c r="B84" s="47">
        <f t="shared" si="5"/>
        <v>68</v>
      </c>
      <c r="C84" s="63"/>
      <c r="D84" s="58" t="str">
        <f t="shared" si="3"/>
        <v>PN/11P</v>
      </c>
      <c r="E84" s="57" t="s">
        <v>424</v>
      </c>
      <c r="F84" s="89">
        <v>40924</v>
      </c>
      <c r="G84" s="60" t="s">
        <v>117</v>
      </c>
      <c r="H84" s="91" t="str">
        <f t="shared" si="4"/>
        <v>0301515210</v>
      </c>
      <c r="I84" s="60" t="s">
        <v>528</v>
      </c>
      <c r="J84" s="61">
        <v>8052700</v>
      </c>
      <c r="K84" s="53">
        <v>0.1</v>
      </c>
      <c r="L84" s="61">
        <v>805270</v>
      </c>
      <c r="M84" s="62">
        <v>1</v>
      </c>
      <c r="N84" s="54"/>
      <c r="O84" s="55"/>
    </row>
    <row r="85" spans="2:15" s="36" customFormat="1" ht="21.75" hidden="1" customHeight="1">
      <c r="B85" s="47">
        <f t="shared" si="5"/>
        <v>69</v>
      </c>
      <c r="C85" s="63"/>
      <c r="D85" s="58" t="str">
        <f t="shared" si="3"/>
        <v>PN/11P</v>
      </c>
      <c r="E85" s="57" t="s">
        <v>425</v>
      </c>
      <c r="F85" s="89">
        <v>40966</v>
      </c>
      <c r="G85" s="60" t="s">
        <v>117</v>
      </c>
      <c r="H85" s="91" t="str">
        <f t="shared" si="4"/>
        <v>0301515210</v>
      </c>
      <c r="I85" s="60" t="s">
        <v>528</v>
      </c>
      <c r="J85" s="61">
        <v>28495110</v>
      </c>
      <c r="K85" s="53">
        <v>0.1</v>
      </c>
      <c r="L85" s="61">
        <v>2849511</v>
      </c>
      <c r="M85" s="62">
        <v>2</v>
      </c>
      <c r="N85" s="54"/>
      <c r="O85" s="55"/>
    </row>
    <row r="86" spans="2:15" s="36" customFormat="1" ht="21.75" hidden="1" customHeight="1">
      <c r="B86" s="47">
        <f t="shared" si="5"/>
        <v>70</v>
      </c>
      <c r="C86" s="63"/>
      <c r="D86" s="58" t="str">
        <f t="shared" si="3"/>
        <v>PN/11P</v>
      </c>
      <c r="E86" s="57" t="s">
        <v>426</v>
      </c>
      <c r="F86" s="89">
        <v>40966</v>
      </c>
      <c r="G86" s="60" t="s">
        <v>117</v>
      </c>
      <c r="H86" s="91" t="str">
        <f t="shared" si="4"/>
        <v>0301515210</v>
      </c>
      <c r="I86" s="60" t="s">
        <v>528</v>
      </c>
      <c r="J86" s="61">
        <v>36624570</v>
      </c>
      <c r="K86" s="53">
        <v>0.1</v>
      </c>
      <c r="L86" s="61">
        <v>3662457</v>
      </c>
      <c r="M86" s="62">
        <v>2</v>
      </c>
      <c r="N86" s="54"/>
      <c r="O86" s="55"/>
    </row>
    <row r="87" spans="2:15" s="36" customFormat="1" ht="21.75" hidden="1" customHeight="1">
      <c r="B87" s="47">
        <f t="shared" si="5"/>
        <v>71</v>
      </c>
      <c r="C87" s="63"/>
      <c r="D87" s="58" t="str">
        <f t="shared" si="3"/>
        <v>TD/11P</v>
      </c>
      <c r="E87" s="57" t="s">
        <v>427</v>
      </c>
      <c r="F87" s="89">
        <v>40968</v>
      </c>
      <c r="G87" s="60" t="s">
        <v>523</v>
      </c>
      <c r="H87" s="91" t="str">
        <f t="shared" si="4"/>
        <v>3701797847</v>
      </c>
      <c r="I87" s="60" t="s">
        <v>529</v>
      </c>
      <c r="J87" s="61">
        <v>24196515</v>
      </c>
      <c r="K87" s="53">
        <v>0.1</v>
      </c>
      <c r="L87" s="61">
        <v>2419652</v>
      </c>
      <c r="M87" s="62">
        <v>2</v>
      </c>
      <c r="N87" s="54"/>
      <c r="O87" s="55"/>
    </row>
    <row r="88" spans="2:15" s="36" customFormat="1" ht="21.75" hidden="1" customHeight="1">
      <c r="B88" s="47">
        <f t="shared" si="5"/>
        <v>72</v>
      </c>
      <c r="C88" s="63"/>
      <c r="D88" s="58" t="str">
        <f t="shared" si="3"/>
        <v>TD/11P</v>
      </c>
      <c r="E88" s="57" t="s">
        <v>428</v>
      </c>
      <c r="F88" s="89">
        <v>40981</v>
      </c>
      <c r="G88" s="60" t="s">
        <v>523</v>
      </c>
      <c r="H88" s="91" t="str">
        <f t="shared" si="4"/>
        <v>3701797847</v>
      </c>
      <c r="I88" s="60" t="s">
        <v>529</v>
      </c>
      <c r="J88" s="61">
        <v>16945908</v>
      </c>
      <c r="K88" s="53">
        <v>0.1</v>
      </c>
      <c r="L88" s="61">
        <v>1694590</v>
      </c>
      <c r="M88" s="62">
        <v>3</v>
      </c>
      <c r="N88" s="54"/>
      <c r="O88" s="55"/>
    </row>
    <row r="89" spans="2:15" s="36" customFormat="1" ht="21.75" hidden="1" customHeight="1">
      <c r="B89" s="47">
        <f t="shared" si="5"/>
        <v>73</v>
      </c>
      <c r="C89" s="63"/>
      <c r="D89" s="58" t="str">
        <f t="shared" si="3"/>
        <v>TD/11P</v>
      </c>
      <c r="E89" s="57" t="s">
        <v>429</v>
      </c>
      <c r="F89" s="89">
        <v>40988</v>
      </c>
      <c r="G89" s="60" t="s">
        <v>523</v>
      </c>
      <c r="H89" s="91" t="str">
        <f t="shared" si="4"/>
        <v>3701797847</v>
      </c>
      <c r="I89" s="60" t="s">
        <v>529</v>
      </c>
      <c r="J89" s="61">
        <v>99560942</v>
      </c>
      <c r="K89" s="53">
        <v>0.1</v>
      </c>
      <c r="L89" s="61">
        <v>9956094</v>
      </c>
      <c r="M89" s="62">
        <v>3</v>
      </c>
      <c r="N89" s="54"/>
      <c r="O89" s="55"/>
    </row>
    <row r="90" spans="2:15" s="36" customFormat="1" ht="21.75" hidden="1" customHeight="1">
      <c r="B90" s="47">
        <f t="shared" si="5"/>
        <v>74</v>
      </c>
      <c r="C90" s="63"/>
      <c r="D90" s="58" t="str">
        <f t="shared" si="3"/>
        <v>TD/11P</v>
      </c>
      <c r="E90" s="57" t="s">
        <v>430</v>
      </c>
      <c r="F90" s="89">
        <v>40991</v>
      </c>
      <c r="G90" s="60" t="s">
        <v>523</v>
      </c>
      <c r="H90" s="91" t="str">
        <f t="shared" si="4"/>
        <v>3701797847</v>
      </c>
      <c r="I90" s="60" t="s">
        <v>529</v>
      </c>
      <c r="J90" s="61">
        <v>24070496</v>
      </c>
      <c r="K90" s="53">
        <v>0.1</v>
      </c>
      <c r="L90" s="61">
        <v>2407050</v>
      </c>
      <c r="M90" s="62">
        <v>3</v>
      </c>
      <c r="N90" s="54"/>
      <c r="O90" s="55"/>
    </row>
    <row r="91" spans="2:15" s="36" customFormat="1" ht="21.75" hidden="1" customHeight="1">
      <c r="B91" s="47">
        <f t="shared" si="5"/>
        <v>75</v>
      </c>
      <c r="C91" s="63"/>
      <c r="D91" s="58" t="str">
        <f t="shared" si="3"/>
        <v>TD/11P</v>
      </c>
      <c r="E91" s="57" t="s">
        <v>431</v>
      </c>
      <c r="F91" s="89">
        <v>40992</v>
      </c>
      <c r="G91" s="60" t="s">
        <v>523</v>
      </c>
      <c r="H91" s="91" t="str">
        <f t="shared" si="4"/>
        <v>3701797847</v>
      </c>
      <c r="I91" s="60" t="s">
        <v>529</v>
      </c>
      <c r="J91" s="61">
        <v>16366715</v>
      </c>
      <c r="K91" s="53">
        <v>0.1</v>
      </c>
      <c r="L91" s="61">
        <v>1636672</v>
      </c>
      <c r="M91" s="62">
        <v>3</v>
      </c>
      <c r="N91" s="54"/>
      <c r="O91" s="55"/>
    </row>
    <row r="92" spans="2:15" s="36" customFormat="1" ht="21.75" hidden="1" customHeight="1">
      <c r="B92" s="47">
        <f t="shared" si="5"/>
        <v>76</v>
      </c>
      <c r="C92" s="63"/>
      <c r="D92" s="58" t="str">
        <f t="shared" si="3"/>
        <v>TP/11P</v>
      </c>
      <c r="E92" s="57" t="s">
        <v>248</v>
      </c>
      <c r="F92" s="89">
        <v>40996</v>
      </c>
      <c r="G92" s="60" t="s">
        <v>524</v>
      </c>
      <c r="H92" s="91" t="str">
        <f t="shared" si="4"/>
        <v>0310520827</v>
      </c>
      <c r="I92" s="60" t="s">
        <v>530</v>
      </c>
      <c r="J92" s="61">
        <v>17647000</v>
      </c>
      <c r="K92" s="53">
        <v>0.1</v>
      </c>
      <c r="L92" s="61">
        <v>1764700</v>
      </c>
      <c r="M92" s="62">
        <v>3</v>
      </c>
      <c r="N92" s="54"/>
      <c r="O92" s="55"/>
    </row>
    <row r="93" spans="2:15" s="36" customFormat="1" ht="21.75" hidden="1" customHeight="1">
      <c r="B93" s="47">
        <f t="shared" si="5"/>
        <v>77</v>
      </c>
      <c r="C93" s="63"/>
      <c r="D93" s="58" t="str">
        <f t="shared" si="3"/>
        <v>PN/11P</v>
      </c>
      <c r="E93" s="57" t="s">
        <v>432</v>
      </c>
      <c r="F93" s="89">
        <v>41012</v>
      </c>
      <c r="G93" s="60" t="s">
        <v>117</v>
      </c>
      <c r="H93" s="91" t="str">
        <f t="shared" si="4"/>
        <v>0301515210</v>
      </c>
      <c r="I93" s="60" t="s">
        <v>528</v>
      </c>
      <c r="J93" s="61">
        <v>74043186</v>
      </c>
      <c r="K93" s="53">
        <v>0.1</v>
      </c>
      <c r="L93" s="61">
        <v>7404319</v>
      </c>
      <c r="M93" s="62">
        <v>4</v>
      </c>
      <c r="N93" s="54"/>
      <c r="O93" s="55"/>
    </row>
    <row r="94" spans="2:15" s="36" customFormat="1" ht="21.75" hidden="1" customHeight="1">
      <c r="B94" s="47">
        <f t="shared" si="5"/>
        <v>78</v>
      </c>
      <c r="C94" s="63"/>
      <c r="D94" s="58" t="str">
        <f t="shared" si="3"/>
        <v>PN/11P</v>
      </c>
      <c r="E94" s="57" t="s">
        <v>433</v>
      </c>
      <c r="F94" s="89">
        <v>41012</v>
      </c>
      <c r="G94" s="60" t="s">
        <v>117</v>
      </c>
      <c r="H94" s="91" t="str">
        <f t="shared" si="4"/>
        <v>0301515210</v>
      </c>
      <c r="I94" s="60" t="s">
        <v>528</v>
      </c>
      <c r="J94" s="61">
        <v>26773262</v>
      </c>
      <c r="K94" s="53">
        <v>0.1</v>
      </c>
      <c r="L94" s="61">
        <v>2677326</v>
      </c>
      <c r="M94" s="62">
        <v>4</v>
      </c>
      <c r="N94" s="54"/>
      <c r="O94" s="55"/>
    </row>
    <row r="95" spans="2:15" s="36" customFormat="1" ht="21.75" hidden="1" customHeight="1">
      <c r="B95" s="47">
        <f t="shared" si="5"/>
        <v>79</v>
      </c>
      <c r="C95" s="63"/>
      <c r="D95" s="58" t="str">
        <f t="shared" si="3"/>
        <v>PN/11P</v>
      </c>
      <c r="E95" s="57" t="s">
        <v>434</v>
      </c>
      <c r="F95" s="89">
        <v>41013</v>
      </c>
      <c r="G95" s="60" t="s">
        <v>117</v>
      </c>
      <c r="H95" s="91" t="str">
        <f t="shared" si="4"/>
        <v>0301515210</v>
      </c>
      <c r="I95" s="60" t="s">
        <v>528</v>
      </c>
      <c r="J95" s="61">
        <v>47352300</v>
      </c>
      <c r="K95" s="53">
        <v>0.1</v>
      </c>
      <c r="L95" s="61">
        <v>4735230</v>
      </c>
      <c r="M95" s="62">
        <v>4</v>
      </c>
      <c r="N95" s="54"/>
      <c r="O95" s="55"/>
    </row>
    <row r="96" spans="2:15" s="36" customFormat="1" ht="21.75" hidden="1" customHeight="1">
      <c r="B96" s="47">
        <f t="shared" si="5"/>
        <v>80</v>
      </c>
      <c r="C96" s="63"/>
      <c r="D96" s="58" t="str">
        <f t="shared" si="3"/>
        <v>PN/11P</v>
      </c>
      <c r="E96" s="57" t="s">
        <v>435</v>
      </c>
      <c r="F96" s="89">
        <v>41024</v>
      </c>
      <c r="G96" s="60" t="s">
        <v>117</v>
      </c>
      <c r="H96" s="91" t="str">
        <f t="shared" si="4"/>
        <v>0301515210</v>
      </c>
      <c r="I96" s="60" t="s">
        <v>528</v>
      </c>
      <c r="J96" s="61">
        <v>15945022</v>
      </c>
      <c r="K96" s="53">
        <v>0.1</v>
      </c>
      <c r="L96" s="61">
        <v>1594502</v>
      </c>
      <c r="M96" s="62">
        <v>4</v>
      </c>
      <c r="N96" s="54"/>
      <c r="O96" s="55"/>
    </row>
    <row r="97" spans="2:15" s="36" customFormat="1" ht="21.75" hidden="1" customHeight="1">
      <c r="B97" s="47">
        <f t="shared" si="5"/>
        <v>81</v>
      </c>
      <c r="C97" s="63"/>
      <c r="D97" s="58" t="str">
        <f t="shared" si="3"/>
        <v>PN/11P</v>
      </c>
      <c r="E97" s="57" t="s">
        <v>436</v>
      </c>
      <c r="F97" s="89">
        <v>41024</v>
      </c>
      <c r="G97" s="60" t="s">
        <v>117</v>
      </c>
      <c r="H97" s="91" t="str">
        <f t="shared" si="4"/>
        <v>0301515210</v>
      </c>
      <c r="I97" s="60" t="s">
        <v>528</v>
      </c>
      <c r="J97" s="61">
        <v>18603792</v>
      </c>
      <c r="K97" s="53">
        <v>0.1</v>
      </c>
      <c r="L97" s="61">
        <v>1860379</v>
      </c>
      <c r="M97" s="62">
        <v>4</v>
      </c>
      <c r="N97" s="54"/>
      <c r="O97" s="55"/>
    </row>
    <row r="98" spans="2:15" s="36" customFormat="1" ht="21.75" hidden="1" customHeight="1">
      <c r="B98" s="47">
        <f t="shared" si="5"/>
        <v>82</v>
      </c>
      <c r="C98" s="63"/>
      <c r="D98" s="58" t="str">
        <f t="shared" si="3"/>
        <v>PN/11P</v>
      </c>
      <c r="E98" s="57" t="s">
        <v>437</v>
      </c>
      <c r="F98" s="89">
        <v>41027</v>
      </c>
      <c r="G98" s="60" t="s">
        <v>117</v>
      </c>
      <c r="H98" s="91" t="str">
        <f t="shared" si="4"/>
        <v>0301515210</v>
      </c>
      <c r="I98" s="60" t="s">
        <v>528</v>
      </c>
      <c r="J98" s="61">
        <v>21759757</v>
      </c>
      <c r="K98" s="53">
        <v>0.1</v>
      </c>
      <c r="L98" s="61">
        <v>2175976</v>
      </c>
      <c r="M98" s="62">
        <v>4</v>
      </c>
      <c r="N98" s="54"/>
      <c r="O98" s="55"/>
    </row>
    <row r="99" spans="2:15" s="36" customFormat="1" ht="21.75" hidden="1" customHeight="1">
      <c r="B99" s="47">
        <f t="shared" si="5"/>
        <v>83</v>
      </c>
      <c r="C99" s="63"/>
      <c r="D99" s="58" t="str">
        <f t="shared" si="3"/>
        <v>PN/11P</v>
      </c>
      <c r="E99" s="57" t="s">
        <v>438</v>
      </c>
      <c r="F99" s="89">
        <v>41027</v>
      </c>
      <c r="G99" s="60" t="s">
        <v>117</v>
      </c>
      <c r="H99" s="91" t="str">
        <f t="shared" si="4"/>
        <v>0301515210</v>
      </c>
      <c r="I99" s="60" t="s">
        <v>528</v>
      </c>
      <c r="J99" s="61">
        <v>30223716</v>
      </c>
      <c r="K99" s="53">
        <v>0.1</v>
      </c>
      <c r="L99" s="61">
        <v>3022372</v>
      </c>
      <c r="M99" s="62">
        <v>4</v>
      </c>
      <c r="N99" s="54"/>
      <c r="O99" s="55"/>
    </row>
    <row r="100" spans="2:15" s="36" customFormat="1" ht="21.75" hidden="1" customHeight="1">
      <c r="B100" s="47">
        <f t="shared" si="5"/>
        <v>84</v>
      </c>
      <c r="C100" s="63"/>
      <c r="D100" s="58" t="str">
        <f t="shared" si="3"/>
        <v>PN/11P</v>
      </c>
      <c r="E100" s="57" t="s">
        <v>439</v>
      </c>
      <c r="F100" s="89">
        <v>41027</v>
      </c>
      <c r="G100" s="60" t="s">
        <v>117</v>
      </c>
      <c r="H100" s="91" t="str">
        <f t="shared" si="4"/>
        <v>0301515210</v>
      </c>
      <c r="I100" s="60" t="s">
        <v>528</v>
      </c>
      <c r="J100" s="61">
        <v>13705391</v>
      </c>
      <c r="K100" s="53">
        <v>0.1</v>
      </c>
      <c r="L100" s="61">
        <v>1370539</v>
      </c>
      <c r="M100" s="62">
        <v>4</v>
      </c>
      <c r="N100" s="54"/>
      <c r="O100" s="55"/>
    </row>
    <row r="101" spans="2:15" s="36" customFormat="1" ht="21.75" hidden="1" customHeight="1">
      <c r="B101" s="47">
        <f t="shared" si="5"/>
        <v>85</v>
      </c>
      <c r="C101" s="63"/>
      <c r="D101" s="58" t="str">
        <f t="shared" si="3"/>
        <v>PN/11P</v>
      </c>
      <c r="E101" s="57" t="s">
        <v>440</v>
      </c>
      <c r="F101" s="89">
        <v>41027</v>
      </c>
      <c r="G101" s="60" t="s">
        <v>117</v>
      </c>
      <c r="H101" s="91" t="str">
        <f t="shared" si="4"/>
        <v>0301515210</v>
      </c>
      <c r="I101" s="60" t="s">
        <v>528</v>
      </c>
      <c r="J101" s="61">
        <v>27748600</v>
      </c>
      <c r="K101" s="53">
        <v>0.1</v>
      </c>
      <c r="L101" s="61">
        <v>2774860</v>
      </c>
      <c r="M101" s="62">
        <v>4</v>
      </c>
      <c r="N101" s="54"/>
      <c r="O101" s="55"/>
    </row>
    <row r="102" spans="2:15" s="36" customFormat="1" ht="21.75" hidden="1" customHeight="1">
      <c r="B102" s="47">
        <f t="shared" si="5"/>
        <v>86</v>
      </c>
      <c r="C102" s="63"/>
      <c r="D102" s="58" t="str">
        <f t="shared" si="3"/>
        <v>PN/11P</v>
      </c>
      <c r="E102" s="57" t="s">
        <v>441</v>
      </c>
      <c r="F102" s="89">
        <v>41039</v>
      </c>
      <c r="G102" s="60" t="s">
        <v>117</v>
      </c>
      <c r="H102" s="91" t="str">
        <f t="shared" si="4"/>
        <v>0301515210</v>
      </c>
      <c r="I102" s="60" t="s">
        <v>528</v>
      </c>
      <c r="J102" s="61">
        <v>25186350</v>
      </c>
      <c r="K102" s="53">
        <v>0.1</v>
      </c>
      <c r="L102" s="61">
        <v>2518635</v>
      </c>
      <c r="M102" s="62">
        <v>5</v>
      </c>
      <c r="N102" s="54"/>
      <c r="O102" s="55"/>
    </row>
    <row r="103" spans="2:15" s="36" customFormat="1" ht="21.75" hidden="1" customHeight="1">
      <c r="B103" s="47">
        <f t="shared" si="5"/>
        <v>87</v>
      </c>
      <c r="C103" s="63"/>
      <c r="D103" s="58" t="str">
        <f t="shared" si="3"/>
        <v>PN/11P</v>
      </c>
      <c r="E103" s="57" t="s">
        <v>442</v>
      </c>
      <c r="F103" s="89">
        <v>41039</v>
      </c>
      <c r="G103" s="60" t="s">
        <v>117</v>
      </c>
      <c r="H103" s="91" t="str">
        <f t="shared" si="4"/>
        <v>0301515210</v>
      </c>
      <c r="I103" s="60" t="s">
        <v>528</v>
      </c>
      <c r="J103" s="61">
        <v>22671550</v>
      </c>
      <c r="K103" s="53">
        <v>0.1</v>
      </c>
      <c r="L103" s="61">
        <v>2267155</v>
      </c>
      <c r="M103" s="62">
        <v>5</v>
      </c>
      <c r="N103" s="54"/>
      <c r="O103" s="55"/>
    </row>
    <row r="104" spans="2:15" s="36" customFormat="1" ht="21.75" hidden="1" customHeight="1">
      <c r="B104" s="47">
        <f t="shared" si="5"/>
        <v>88</v>
      </c>
      <c r="C104" s="63"/>
      <c r="D104" s="58" t="str">
        <f t="shared" si="3"/>
        <v>PN/11P</v>
      </c>
      <c r="E104" s="57" t="s">
        <v>443</v>
      </c>
      <c r="F104" s="89">
        <v>41040</v>
      </c>
      <c r="G104" s="60" t="s">
        <v>117</v>
      </c>
      <c r="H104" s="91" t="str">
        <f t="shared" si="4"/>
        <v>0301515210</v>
      </c>
      <c r="I104" s="60" t="s">
        <v>528</v>
      </c>
      <c r="J104" s="61">
        <v>15145100</v>
      </c>
      <c r="K104" s="53">
        <v>0.1</v>
      </c>
      <c r="L104" s="61">
        <v>1514510</v>
      </c>
      <c r="M104" s="62">
        <v>5</v>
      </c>
      <c r="N104" s="54"/>
      <c r="O104" s="55"/>
    </row>
    <row r="105" spans="2:15" s="36" customFormat="1" ht="21.75" hidden="1" customHeight="1">
      <c r="B105" s="47">
        <f t="shared" si="5"/>
        <v>89</v>
      </c>
      <c r="C105" s="63"/>
      <c r="D105" s="58" t="str">
        <f t="shared" si="3"/>
        <v>PN/11P</v>
      </c>
      <c r="E105" s="57" t="s">
        <v>444</v>
      </c>
      <c r="F105" s="89">
        <v>41040</v>
      </c>
      <c r="G105" s="60" t="s">
        <v>117</v>
      </c>
      <c r="H105" s="91" t="str">
        <f t="shared" si="4"/>
        <v>0301515210</v>
      </c>
      <c r="I105" s="60" t="s">
        <v>528</v>
      </c>
      <c r="J105" s="61">
        <v>12921100</v>
      </c>
      <c r="K105" s="53">
        <v>0.1</v>
      </c>
      <c r="L105" s="61">
        <v>1292110</v>
      </c>
      <c r="M105" s="62">
        <v>5</v>
      </c>
      <c r="N105" s="54"/>
      <c r="O105" s="55"/>
    </row>
    <row r="106" spans="2:15" s="36" customFormat="1" ht="21.75" hidden="1" customHeight="1">
      <c r="B106" s="47">
        <f t="shared" si="5"/>
        <v>90</v>
      </c>
      <c r="C106" s="63"/>
      <c r="D106" s="58" t="str">
        <f t="shared" si="3"/>
        <v>PN/11P</v>
      </c>
      <c r="E106" s="57" t="s">
        <v>445</v>
      </c>
      <c r="F106" s="89">
        <v>41041</v>
      </c>
      <c r="G106" s="60" t="s">
        <v>117</v>
      </c>
      <c r="H106" s="91" t="str">
        <f t="shared" si="4"/>
        <v>0301515210</v>
      </c>
      <c r="I106" s="60" t="s">
        <v>528</v>
      </c>
      <c r="J106" s="61">
        <v>20524060</v>
      </c>
      <c r="K106" s="53">
        <v>0.1</v>
      </c>
      <c r="L106" s="61">
        <v>2052406</v>
      </c>
      <c r="M106" s="62">
        <v>5</v>
      </c>
      <c r="N106" s="54"/>
      <c r="O106" s="55"/>
    </row>
    <row r="107" spans="2:15" s="36" customFormat="1" ht="21.75" hidden="1" customHeight="1">
      <c r="B107" s="47">
        <f t="shared" si="5"/>
        <v>91</v>
      </c>
      <c r="C107" s="63"/>
      <c r="D107" s="58" t="str">
        <f t="shared" si="3"/>
        <v>PN/11P</v>
      </c>
      <c r="E107" s="57" t="s">
        <v>446</v>
      </c>
      <c r="F107" s="89">
        <v>41043</v>
      </c>
      <c r="G107" s="60" t="s">
        <v>117</v>
      </c>
      <c r="H107" s="91" t="str">
        <f t="shared" si="4"/>
        <v>0301515210</v>
      </c>
      <c r="I107" s="60" t="s">
        <v>528</v>
      </c>
      <c r="J107" s="61">
        <v>47822388</v>
      </c>
      <c r="K107" s="53">
        <v>0.1</v>
      </c>
      <c r="L107" s="61">
        <v>4782239</v>
      </c>
      <c r="M107" s="62">
        <v>5</v>
      </c>
      <c r="N107" s="54"/>
      <c r="O107" s="55"/>
    </row>
    <row r="108" spans="2:15" s="36" customFormat="1" ht="21.75" hidden="1" customHeight="1">
      <c r="B108" s="47">
        <f t="shared" si="5"/>
        <v>92</v>
      </c>
      <c r="C108" s="63"/>
      <c r="D108" s="58" t="str">
        <f t="shared" si="3"/>
        <v>PN/11P</v>
      </c>
      <c r="E108" s="57" t="s">
        <v>447</v>
      </c>
      <c r="F108" s="89">
        <v>41044</v>
      </c>
      <c r="G108" s="60" t="s">
        <v>117</v>
      </c>
      <c r="H108" s="91" t="str">
        <f t="shared" si="4"/>
        <v>0301515210</v>
      </c>
      <c r="I108" s="60" t="s">
        <v>528</v>
      </c>
      <c r="J108" s="61">
        <v>12559574</v>
      </c>
      <c r="K108" s="53">
        <v>0.1</v>
      </c>
      <c r="L108" s="61">
        <v>1255957</v>
      </c>
      <c r="M108" s="62">
        <v>5</v>
      </c>
      <c r="N108" s="54"/>
      <c r="O108" s="55"/>
    </row>
    <row r="109" spans="2:15" s="36" customFormat="1" ht="21.75" hidden="1" customHeight="1">
      <c r="B109" s="47">
        <f t="shared" si="5"/>
        <v>93</v>
      </c>
      <c r="C109" s="63"/>
      <c r="D109" s="58" t="str">
        <f t="shared" si="3"/>
        <v>PN/11P</v>
      </c>
      <c r="E109" s="57" t="s">
        <v>448</v>
      </c>
      <c r="F109" s="89">
        <v>41045</v>
      </c>
      <c r="G109" s="60" t="s">
        <v>117</v>
      </c>
      <c r="H109" s="91" t="str">
        <f t="shared" si="4"/>
        <v>0301515210</v>
      </c>
      <c r="I109" s="60" t="s">
        <v>528</v>
      </c>
      <c r="J109" s="61">
        <v>12367500</v>
      </c>
      <c r="K109" s="53">
        <v>0.1</v>
      </c>
      <c r="L109" s="61">
        <v>1236750</v>
      </c>
      <c r="M109" s="62">
        <v>5</v>
      </c>
      <c r="N109" s="54"/>
      <c r="O109" s="55"/>
    </row>
    <row r="110" spans="2:15" s="36" customFormat="1" ht="21.75" hidden="1" customHeight="1">
      <c r="B110" s="47">
        <f t="shared" si="5"/>
        <v>94</v>
      </c>
      <c r="C110" s="63"/>
      <c r="D110" s="58" t="str">
        <f t="shared" si="3"/>
        <v>PN/11P</v>
      </c>
      <c r="E110" s="57" t="s">
        <v>449</v>
      </c>
      <c r="F110" s="89">
        <v>41047</v>
      </c>
      <c r="G110" s="60" t="s">
        <v>117</v>
      </c>
      <c r="H110" s="91" t="str">
        <f t="shared" si="4"/>
        <v>0301515210</v>
      </c>
      <c r="I110" s="60" t="s">
        <v>528</v>
      </c>
      <c r="J110" s="61">
        <v>20530140</v>
      </c>
      <c r="K110" s="53">
        <v>0.1</v>
      </c>
      <c r="L110" s="61">
        <v>2053014</v>
      </c>
      <c r="M110" s="62">
        <v>5</v>
      </c>
      <c r="N110" s="54"/>
      <c r="O110" s="55"/>
    </row>
    <row r="111" spans="2:15" s="36" customFormat="1" ht="21.75" hidden="1" customHeight="1">
      <c r="B111" s="47">
        <f t="shared" si="5"/>
        <v>95</v>
      </c>
      <c r="C111" s="63"/>
      <c r="D111" s="58" t="str">
        <f t="shared" si="3"/>
        <v>PN/11P</v>
      </c>
      <c r="E111" s="57" t="s">
        <v>450</v>
      </c>
      <c r="F111" s="89">
        <v>41048</v>
      </c>
      <c r="G111" s="60" t="s">
        <v>117</v>
      </c>
      <c r="H111" s="91" t="str">
        <f t="shared" si="4"/>
        <v>0301515210</v>
      </c>
      <c r="I111" s="60" t="s">
        <v>528</v>
      </c>
      <c r="J111" s="61">
        <v>32142850</v>
      </c>
      <c r="K111" s="53">
        <v>0.1</v>
      </c>
      <c r="L111" s="61">
        <v>3214285</v>
      </c>
      <c r="M111" s="62">
        <v>5</v>
      </c>
      <c r="N111" s="54"/>
      <c r="O111" s="55"/>
    </row>
    <row r="112" spans="2:15" s="36" customFormat="1" ht="21.75" hidden="1" customHeight="1">
      <c r="B112" s="47">
        <f t="shared" si="5"/>
        <v>96</v>
      </c>
      <c r="C112" s="63"/>
      <c r="D112" s="58" t="str">
        <f t="shared" si="3"/>
        <v>PN/11P</v>
      </c>
      <c r="E112" s="57" t="s">
        <v>451</v>
      </c>
      <c r="F112" s="89">
        <v>41051</v>
      </c>
      <c r="G112" s="60" t="s">
        <v>117</v>
      </c>
      <c r="H112" s="91" t="str">
        <f t="shared" si="4"/>
        <v>0301515210</v>
      </c>
      <c r="I112" s="60" t="s">
        <v>528</v>
      </c>
      <c r="J112" s="61">
        <v>8489115</v>
      </c>
      <c r="K112" s="53">
        <v>0.1</v>
      </c>
      <c r="L112" s="61">
        <v>848912</v>
      </c>
      <c r="M112" s="62">
        <v>5</v>
      </c>
      <c r="N112" s="54"/>
      <c r="O112" s="55"/>
    </row>
    <row r="113" spans="2:15" s="36" customFormat="1" ht="21.75" hidden="1" customHeight="1">
      <c r="B113" s="47">
        <f t="shared" si="5"/>
        <v>97</v>
      </c>
      <c r="C113" s="63"/>
      <c r="D113" s="58" t="str">
        <f t="shared" si="3"/>
        <v>PN/11P</v>
      </c>
      <c r="E113" s="57" t="s">
        <v>452</v>
      </c>
      <c r="F113" s="89">
        <v>41052</v>
      </c>
      <c r="G113" s="60" t="s">
        <v>117</v>
      </c>
      <c r="H113" s="91" t="str">
        <f t="shared" si="4"/>
        <v>0301515210</v>
      </c>
      <c r="I113" s="60" t="s">
        <v>528</v>
      </c>
      <c r="J113" s="61">
        <v>11157250</v>
      </c>
      <c r="K113" s="53">
        <v>0.1</v>
      </c>
      <c r="L113" s="61">
        <v>1115725</v>
      </c>
      <c r="M113" s="62">
        <v>5</v>
      </c>
      <c r="N113" s="54"/>
      <c r="O113" s="55"/>
    </row>
    <row r="114" spans="2:15" s="36" customFormat="1" ht="21.75" hidden="1" customHeight="1">
      <c r="B114" s="47">
        <f t="shared" si="5"/>
        <v>98</v>
      </c>
      <c r="C114" s="63"/>
      <c r="D114" s="58" t="str">
        <f t="shared" si="3"/>
        <v>PN/11P</v>
      </c>
      <c r="E114" s="57" t="s">
        <v>453</v>
      </c>
      <c r="F114" s="89">
        <v>41053</v>
      </c>
      <c r="G114" s="60" t="s">
        <v>117</v>
      </c>
      <c r="H114" s="91" t="str">
        <f t="shared" si="4"/>
        <v>0301515210</v>
      </c>
      <c r="I114" s="60" t="s">
        <v>528</v>
      </c>
      <c r="J114" s="61">
        <v>19157320</v>
      </c>
      <c r="K114" s="53">
        <v>0.1</v>
      </c>
      <c r="L114" s="61">
        <v>1915732</v>
      </c>
      <c r="M114" s="62">
        <v>5</v>
      </c>
      <c r="N114" s="54"/>
      <c r="O114" s="55"/>
    </row>
    <row r="115" spans="2:15" s="36" customFormat="1" ht="21.75" hidden="1" customHeight="1">
      <c r="B115" s="47">
        <f t="shared" si="5"/>
        <v>99</v>
      </c>
      <c r="C115" s="63"/>
      <c r="D115" s="58" t="str">
        <f t="shared" si="3"/>
        <v>PN/11P</v>
      </c>
      <c r="E115" s="57" t="s">
        <v>454</v>
      </c>
      <c r="F115" s="89">
        <v>41054</v>
      </c>
      <c r="G115" s="60" t="s">
        <v>117</v>
      </c>
      <c r="H115" s="91" t="str">
        <f t="shared" si="4"/>
        <v>0301515210</v>
      </c>
      <c r="I115" s="60" t="s">
        <v>528</v>
      </c>
      <c r="J115" s="61">
        <v>56961495</v>
      </c>
      <c r="K115" s="53">
        <v>0.1</v>
      </c>
      <c r="L115" s="61">
        <v>5696150</v>
      </c>
      <c r="M115" s="62">
        <v>5</v>
      </c>
      <c r="N115" s="54"/>
      <c r="O115" s="55"/>
    </row>
    <row r="116" spans="2:15" s="36" customFormat="1" ht="21.75" hidden="1" customHeight="1">
      <c r="B116" s="47">
        <f t="shared" si="5"/>
        <v>100</v>
      </c>
      <c r="C116" s="63"/>
      <c r="D116" s="58" t="str">
        <f t="shared" si="3"/>
        <v>PN/11P</v>
      </c>
      <c r="E116" s="57" t="s">
        <v>455</v>
      </c>
      <c r="F116" s="89">
        <v>41055</v>
      </c>
      <c r="G116" s="60" t="s">
        <v>117</v>
      </c>
      <c r="H116" s="91" t="str">
        <f t="shared" si="4"/>
        <v>0301515210</v>
      </c>
      <c r="I116" s="60" t="s">
        <v>528</v>
      </c>
      <c r="J116" s="61">
        <v>13394200</v>
      </c>
      <c r="K116" s="53">
        <v>0.1</v>
      </c>
      <c r="L116" s="61">
        <v>1339420</v>
      </c>
      <c r="M116" s="62">
        <v>5</v>
      </c>
      <c r="N116" s="54"/>
      <c r="O116" s="55"/>
    </row>
    <row r="117" spans="2:15" s="36" customFormat="1" ht="21.75" hidden="1" customHeight="1">
      <c r="B117" s="47">
        <f t="shared" si="5"/>
        <v>101</v>
      </c>
      <c r="C117" s="63"/>
      <c r="D117" s="58" t="str">
        <f t="shared" si="3"/>
        <v>PN/11P</v>
      </c>
      <c r="E117" s="57" t="s">
        <v>456</v>
      </c>
      <c r="F117" s="89">
        <v>41057</v>
      </c>
      <c r="G117" s="60" t="s">
        <v>117</v>
      </c>
      <c r="H117" s="91" t="str">
        <f t="shared" si="4"/>
        <v>0301515210</v>
      </c>
      <c r="I117" s="60" t="s">
        <v>528</v>
      </c>
      <c r="J117" s="61">
        <v>5332700</v>
      </c>
      <c r="K117" s="53">
        <v>0.1</v>
      </c>
      <c r="L117" s="61">
        <v>533270</v>
      </c>
      <c r="M117" s="62">
        <v>5</v>
      </c>
      <c r="N117" s="54"/>
      <c r="O117" s="55"/>
    </row>
    <row r="118" spans="2:15" s="36" customFormat="1" ht="21.75" hidden="1" customHeight="1">
      <c r="B118" s="47">
        <f t="shared" si="5"/>
        <v>102</v>
      </c>
      <c r="C118" s="63"/>
      <c r="D118" s="58" t="str">
        <f t="shared" si="3"/>
        <v>TP/11P</v>
      </c>
      <c r="E118" s="57" t="s">
        <v>457</v>
      </c>
      <c r="F118" s="89">
        <v>41059</v>
      </c>
      <c r="G118" s="60" t="s">
        <v>524</v>
      </c>
      <c r="H118" s="91" t="str">
        <f t="shared" si="4"/>
        <v>0310520827</v>
      </c>
      <c r="I118" s="60" t="s">
        <v>530</v>
      </c>
      <c r="J118" s="61">
        <v>17947800</v>
      </c>
      <c r="K118" s="53">
        <v>0.1</v>
      </c>
      <c r="L118" s="61">
        <v>1794780</v>
      </c>
      <c r="M118" s="62">
        <v>5</v>
      </c>
      <c r="N118" s="54"/>
      <c r="O118" s="55"/>
    </row>
    <row r="119" spans="2:15" s="36" customFormat="1" ht="21.75" hidden="1" customHeight="1">
      <c r="B119" s="47">
        <f t="shared" si="5"/>
        <v>103</v>
      </c>
      <c r="C119" s="63"/>
      <c r="D119" s="58" t="str">
        <f t="shared" si="3"/>
        <v>PN/11P</v>
      </c>
      <c r="E119" s="57" t="s">
        <v>458</v>
      </c>
      <c r="F119" s="89">
        <v>41059</v>
      </c>
      <c r="G119" s="60" t="s">
        <v>117</v>
      </c>
      <c r="H119" s="91" t="str">
        <f t="shared" si="4"/>
        <v>0301515210</v>
      </c>
      <c r="I119" s="60" t="s">
        <v>528</v>
      </c>
      <c r="J119" s="61">
        <v>42264220</v>
      </c>
      <c r="K119" s="53">
        <v>0.1</v>
      </c>
      <c r="L119" s="61">
        <v>4226422</v>
      </c>
      <c r="M119" s="62">
        <v>5</v>
      </c>
      <c r="N119" s="54"/>
      <c r="O119" s="55"/>
    </row>
    <row r="120" spans="2:15" s="36" customFormat="1" ht="21.75" hidden="1" customHeight="1">
      <c r="B120" s="47">
        <f t="shared" si="5"/>
        <v>104</v>
      </c>
      <c r="C120" s="63"/>
      <c r="D120" s="58" t="str">
        <f t="shared" si="3"/>
        <v>PN/11P</v>
      </c>
      <c r="E120" s="57" t="s">
        <v>459</v>
      </c>
      <c r="F120" s="89">
        <v>41059</v>
      </c>
      <c r="G120" s="60" t="s">
        <v>117</v>
      </c>
      <c r="H120" s="91" t="str">
        <f t="shared" si="4"/>
        <v>0301515210</v>
      </c>
      <c r="I120" s="60" t="s">
        <v>528</v>
      </c>
      <c r="J120" s="61">
        <v>19201712</v>
      </c>
      <c r="K120" s="53">
        <v>0.1</v>
      </c>
      <c r="L120" s="61">
        <v>1920171</v>
      </c>
      <c r="M120" s="62">
        <v>5</v>
      </c>
      <c r="N120" s="54"/>
      <c r="O120" s="55"/>
    </row>
    <row r="121" spans="2:15" s="36" customFormat="1" ht="21.75" hidden="1" customHeight="1">
      <c r="B121" s="47">
        <f t="shared" si="5"/>
        <v>105</v>
      </c>
      <c r="C121" s="63"/>
      <c r="D121" s="58" t="str">
        <f t="shared" si="3"/>
        <v>TP/11P</v>
      </c>
      <c r="E121" s="57" t="s">
        <v>460</v>
      </c>
      <c r="F121" s="89">
        <v>41060</v>
      </c>
      <c r="G121" s="60" t="s">
        <v>524</v>
      </c>
      <c r="H121" s="91" t="str">
        <f t="shared" si="4"/>
        <v>0310520827</v>
      </c>
      <c r="I121" s="60" t="s">
        <v>118</v>
      </c>
      <c r="J121" s="61">
        <v>18142470</v>
      </c>
      <c r="K121" s="53">
        <v>0.1</v>
      </c>
      <c r="L121" s="61">
        <v>1814247</v>
      </c>
      <c r="M121" s="62">
        <v>5</v>
      </c>
      <c r="N121" s="54"/>
      <c r="O121" s="55"/>
    </row>
    <row r="122" spans="2:15" s="36" customFormat="1" ht="21.75" hidden="1" customHeight="1">
      <c r="B122" s="47">
        <f t="shared" si="5"/>
        <v>106</v>
      </c>
      <c r="C122" s="63"/>
      <c r="D122" s="58" t="str">
        <f t="shared" si="3"/>
        <v>PN/11P</v>
      </c>
      <c r="E122" s="57" t="s">
        <v>461</v>
      </c>
      <c r="F122" s="89">
        <v>41064</v>
      </c>
      <c r="G122" s="60" t="s">
        <v>117</v>
      </c>
      <c r="H122" s="91" t="str">
        <f t="shared" si="4"/>
        <v>0301515210</v>
      </c>
      <c r="I122" s="60" t="s">
        <v>528</v>
      </c>
      <c r="J122" s="61">
        <v>4430500</v>
      </c>
      <c r="K122" s="53">
        <v>0.1</v>
      </c>
      <c r="L122" s="61">
        <v>443050</v>
      </c>
      <c r="M122" s="62">
        <v>6</v>
      </c>
      <c r="N122" s="54"/>
      <c r="O122" s="55"/>
    </row>
    <row r="123" spans="2:15" s="36" customFormat="1" ht="21.75" hidden="1" customHeight="1">
      <c r="B123" s="47">
        <f t="shared" ref="B123:B163" si="6">IF(G123&lt;&gt;"",ROW()-16,"")</f>
        <v>107</v>
      </c>
      <c r="C123" s="63"/>
      <c r="D123" s="58" t="str">
        <f t="shared" ref="D123:D163" si="7">IF(ISNA(VLOOKUP(G123,DSMV,3,0)),"",VLOOKUP(G123,DSMV,3,0))</f>
        <v>BR/12P</v>
      </c>
      <c r="E123" s="57" t="s">
        <v>235</v>
      </c>
      <c r="F123" s="89">
        <v>41066</v>
      </c>
      <c r="G123" s="60" t="s">
        <v>525</v>
      </c>
      <c r="H123" s="91" t="str">
        <f t="shared" ref="H123:H163" si="8">IF(ISNA(VLOOKUP(G123,DSMV,2,0)),"",VLOOKUP(G123,DSMV,2,0))</f>
        <v>3700482844</v>
      </c>
      <c r="I123" s="60" t="s">
        <v>531</v>
      </c>
      <c r="J123" s="61">
        <v>12597600</v>
      </c>
      <c r="K123" s="53">
        <v>0.1</v>
      </c>
      <c r="L123" s="61">
        <v>1259760</v>
      </c>
      <c r="M123" s="62">
        <v>6</v>
      </c>
      <c r="N123" s="54"/>
      <c r="O123" s="55"/>
    </row>
    <row r="124" spans="2:15" s="36" customFormat="1" ht="21.75" hidden="1" customHeight="1">
      <c r="B124" s="47">
        <f t="shared" si="6"/>
        <v>108</v>
      </c>
      <c r="C124" s="63"/>
      <c r="D124" s="58" t="str">
        <f t="shared" si="7"/>
        <v>PN/11P</v>
      </c>
      <c r="E124" s="57" t="s">
        <v>462</v>
      </c>
      <c r="F124" s="89">
        <v>41066</v>
      </c>
      <c r="G124" s="60" t="s">
        <v>117</v>
      </c>
      <c r="H124" s="91" t="str">
        <f t="shared" si="8"/>
        <v>0301515210</v>
      </c>
      <c r="I124" s="60" t="s">
        <v>528</v>
      </c>
      <c r="J124" s="61">
        <v>26086400</v>
      </c>
      <c r="K124" s="53">
        <v>0.1</v>
      </c>
      <c r="L124" s="61">
        <v>2608640</v>
      </c>
      <c r="M124" s="62">
        <v>6</v>
      </c>
      <c r="N124" s="54"/>
      <c r="O124" s="55"/>
    </row>
    <row r="125" spans="2:15" s="36" customFormat="1" ht="21.75" hidden="1" customHeight="1">
      <c r="B125" s="47">
        <f t="shared" si="6"/>
        <v>109</v>
      </c>
      <c r="C125" s="63"/>
      <c r="D125" s="58" t="str">
        <f t="shared" si="7"/>
        <v>PN/11P</v>
      </c>
      <c r="E125" s="57" t="s">
        <v>463</v>
      </c>
      <c r="F125" s="89">
        <v>41068</v>
      </c>
      <c r="G125" s="60" t="s">
        <v>117</v>
      </c>
      <c r="H125" s="91" t="str">
        <f t="shared" si="8"/>
        <v>0301515210</v>
      </c>
      <c r="I125" s="60" t="s">
        <v>528</v>
      </c>
      <c r="J125" s="61">
        <v>15791545</v>
      </c>
      <c r="K125" s="53">
        <v>0.1</v>
      </c>
      <c r="L125" s="61">
        <v>1579155</v>
      </c>
      <c r="M125" s="62">
        <v>6</v>
      </c>
      <c r="N125" s="54"/>
      <c r="O125" s="55"/>
    </row>
    <row r="126" spans="2:15" s="36" customFormat="1" ht="21.75" hidden="1" customHeight="1">
      <c r="B126" s="47">
        <f t="shared" si="6"/>
        <v>110</v>
      </c>
      <c r="C126" s="63"/>
      <c r="D126" s="58" t="str">
        <f t="shared" si="7"/>
        <v>PN/11P</v>
      </c>
      <c r="E126" s="57" t="s">
        <v>464</v>
      </c>
      <c r="F126" s="89">
        <v>41068</v>
      </c>
      <c r="G126" s="60" t="s">
        <v>117</v>
      </c>
      <c r="H126" s="91" t="str">
        <f t="shared" si="8"/>
        <v>0301515210</v>
      </c>
      <c r="I126" s="60" t="s">
        <v>528</v>
      </c>
      <c r="J126" s="61">
        <v>34543350</v>
      </c>
      <c r="K126" s="53">
        <v>0.1</v>
      </c>
      <c r="L126" s="61">
        <v>3454335</v>
      </c>
      <c r="M126" s="62">
        <v>6</v>
      </c>
      <c r="N126" s="54"/>
      <c r="O126" s="55"/>
    </row>
    <row r="127" spans="2:15" s="36" customFormat="1" ht="21.75" hidden="1" customHeight="1">
      <c r="B127" s="47">
        <f t="shared" si="6"/>
        <v>111</v>
      </c>
      <c r="C127" s="63"/>
      <c r="D127" s="58" t="str">
        <f t="shared" si="7"/>
        <v>PN/11P</v>
      </c>
      <c r="E127" s="57" t="s">
        <v>465</v>
      </c>
      <c r="F127" s="89">
        <v>41071</v>
      </c>
      <c r="G127" s="60" t="s">
        <v>117</v>
      </c>
      <c r="H127" s="91" t="str">
        <f t="shared" si="8"/>
        <v>0301515210</v>
      </c>
      <c r="I127" s="60" t="s">
        <v>528</v>
      </c>
      <c r="J127" s="61">
        <v>32285530</v>
      </c>
      <c r="K127" s="53">
        <v>0.1</v>
      </c>
      <c r="L127" s="61">
        <v>3228553</v>
      </c>
      <c r="M127" s="62">
        <v>6</v>
      </c>
      <c r="N127" s="54"/>
      <c r="O127" s="55"/>
    </row>
    <row r="128" spans="2:15" s="36" customFormat="1" ht="21.75" hidden="1" customHeight="1">
      <c r="B128" s="47">
        <f t="shared" si="6"/>
        <v>112</v>
      </c>
      <c r="C128" s="63"/>
      <c r="D128" s="58" t="str">
        <f t="shared" si="7"/>
        <v>PN/11P</v>
      </c>
      <c r="E128" s="57" t="s">
        <v>466</v>
      </c>
      <c r="F128" s="89">
        <v>41071</v>
      </c>
      <c r="G128" s="60" t="s">
        <v>117</v>
      </c>
      <c r="H128" s="91" t="str">
        <f t="shared" si="8"/>
        <v>0301515210</v>
      </c>
      <c r="I128" s="60" t="s">
        <v>528</v>
      </c>
      <c r="J128" s="61">
        <v>29814990</v>
      </c>
      <c r="K128" s="53">
        <v>0.1</v>
      </c>
      <c r="L128" s="61">
        <v>2981499</v>
      </c>
      <c r="M128" s="62">
        <v>6</v>
      </c>
      <c r="N128" s="54"/>
      <c r="O128" s="55"/>
    </row>
    <row r="129" spans="2:15" s="36" customFormat="1" ht="21.75" hidden="1" customHeight="1">
      <c r="B129" s="47">
        <f t="shared" si="6"/>
        <v>113</v>
      </c>
      <c r="C129" s="63"/>
      <c r="D129" s="58" t="str">
        <f t="shared" si="7"/>
        <v>PN/11P</v>
      </c>
      <c r="E129" s="57" t="s">
        <v>467</v>
      </c>
      <c r="F129" s="89">
        <v>41073</v>
      </c>
      <c r="G129" s="60" t="s">
        <v>117</v>
      </c>
      <c r="H129" s="91" t="str">
        <f t="shared" si="8"/>
        <v>0301515210</v>
      </c>
      <c r="I129" s="60" t="s">
        <v>528</v>
      </c>
      <c r="J129" s="61">
        <v>6574750</v>
      </c>
      <c r="K129" s="53">
        <v>0.1</v>
      </c>
      <c r="L129" s="61">
        <v>657475</v>
      </c>
      <c r="M129" s="62">
        <v>6</v>
      </c>
      <c r="N129" s="54"/>
      <c r="O129" s="55"/>
    </row>
    <row r="130" spans="2:15" s="36" customFormat="1" ht="21.75" hidden="1" customHeight="1">
      <c r="B130" s="47">
        <f t="shared" si="6"/>
        <v>114</v>
      </c>
      <c r="C130" s="63"/>
      <c r="D130" s="58" t="str">
        <f t="shared" si="7"/>
        <v>PN/11P</v>
      </c>
      <c r="E130" s="57" t="s">
        <v>468</v>
      </c>
      <c r="F130" s="89">
        <v>41076</v>
      </c>
      <c r="G130" s="60" t="s">
        <v>117</v>
      </c>
      <c r="H130" s="91" t="str">
        <f t="shared" si="8"/>
        <v>0301515210</v>
      </c>
      <c r="I130" s="60" t="s">
        <v>528</v>
      </c>
      <c r="J130" s="61">
        <v>9153000</v>
      </c>
      <c r="K130" s="53">
        <v>0.1</v>
      </c>
      <c r="L130" s="61">
        <v>915300</v>
      </c>
      <c r="M130" s="62">
        <v>6</v>
      </c>
      <c r="N130" s="54"/>
      <c r="O130" s="55"/>
    </row>
    <row r="131" spans="2:15" s="36" customFormat="1" ht="21.75" hidden="1" customHeight="1">
      <c r="B131" s="47">
        <f t="shared" si="6"/>
        <v>115</v>
      </c>
      <c r="C131" s="63"/>
      <c r="D131" s="58" t="str">
        <f t="shared" si="7"/>
        <v>PN/11P</v>
      </c>
      <c r="E131" s="57" t="s">
        <v>469</v>
      </c>
      <c r="F131" s="89">
        <v>41081</v>
      </c>
      <c r="G131" s="60" t="s">
        <v>117</v>
      </c>
      <c r="H131" s="91" t="str">
        <f t="shared" si="8"/>
        <v>0301515210</v>
      </c>
      <c r="I131" s="60" t="s">
        <v>528</v>
      </c>
      <c r="J131" s="61">
        <v>36438990</v>
      </c>
      <c r="K131" s="53">
        <v>0.1</v>
      </c>
      <c r="L131" s="61">
        <v>3643899</v>
      </c>
      <c r="M131" s="62">
        <v>6</v>
      </c>
      <c r="N131" s="54"/>
      <c r="O131" s="55"/>
    </row>
    <row r="132" spans="2:15" s="36" customFormat="1" ht="21.75" hidden="1" customHeight="1">
      <c r="B132" s="47">
        <f t="shared" si="6"/>
        <v>116</v>
      </c>
      <c r="C132" s="63"/>
      <c r="D132" s="58" t="str">
        <f t="shared" si="7"/>
        <v>PN/11P</v>
      </c>
      <c r="E132" s="57" t="s">
        <v>470</v>
      </c>
      <c r="F132" s="89">
        <v>41082</v>
      </c>
      <c r="G132" s="60" t="s">
        <v>117</v>
      </c>
      <c r="H132" s="91" t="str">
        <f t="shared" si="8"/>
        <v>0301515210</v>
      </c>
      <c r="I132" s="60" t="s">
        <v>528</v>
      </c>
      <c r="J132" s="61">
        <v>9085050</v>
      </c>
      <c r="K132" s="53">
        <v>0.1</v>
      </c>
      <c r="L132" s="61">
        <v>908505</v>
      </c>
      <c r="M132" s="62">
        <v>6</v>
      </c>
      <c r="N132" s="54"/>
      <c r="O132" s="55"/>
    </row>
    <row r="133" spans="2:15" s="36" customFormat="1" ht="21.75" hidden="1" customHeight="1">
      <c r="B133" s="47">
        <f t="shared" si="6"/>
        <v>117</v>
      </c>
      <c r="C133" s="63"/>
      <c r="D133" s="58" t="str">
        <f t="shared" si="7"/>
        <v>TP/11P</v>
      </c>
      <c r="E133" s="57" t="s">
        <v>471</v>
      </c>
      <c r="F133" s="89">
        <v>41085</v>
      </c>
      <c r="G133" s="60" t="s">
        <v>524</v>
      </c>
      <c r="H133" s="91" t="str">
        <f t="shared" si="8"/>
        <v>0310520827</v>
      </c>
      <c r="I133" s="60" t="s">
        <v>118</v>
      </c>
      <c r="J133" s="61">
        <v>13257940</v>
      </c>
      <c r="K133" s="53">
        <v>0.1</v>
      </c>
      <c r="L133" s="61">
        <v>1325794</v>
      </c>
      <c r="M133" s="62">
        <v>6</v>
      </c>
      <c r="N133" s="54"/>
      <c r="O133" s="55"/>
    </row>
    <row r="134" spans="2:15" s="36" customFormat="1" ht="21.75" hidden="1" customHeight="1">
      <c r="B134" s="47">
        <f t="shared" si="6"/>
        <v>118</v>
      </c>
      <c r="C134" s="63"/>
      <c r="D134" s="58" t="str">
        <f t="shared" si="7"/>
        <v>PN/11P</v>
      </c>
      <c r="E134" s="57" t="s">
        <v>472</v>
      </c>
      <c r="F134" s="89">
        <v>41086</v>
      </c>
      <c r="G134" s="60" t="s">
        <v>117</v>
      </c>
      <c r="H134" s="91" t="str">
        <f t="shared" si="8"/>
        <v>0301515210</v>
      </c>
      <c r="I134" s="60" t="s">
        <v>528</v>
      </c>
      <c r="J134" s="61">
        <v>11943880</v>
      </c>
      <c r="K134" s="53">
        <v>0.1</v>
      </c>
      <c r="L134" s="61">
        <v>1194388</v>
      </c>
      <c r="M134" s="62">
        <v>6</v>
      </c>
      <c r="N134" s="54"/>
      <c r="O134" s="55"/>
    </row>
    <row r="135" spans="2:15" s="36" customFormat="1" ht="21.75" hidden="1" customHeight="1">
      <c r="B135" s="47">
        <f t="shared" si="6"/>
        <v>119</v>
      </c>
      <c r="C135" s="63"/>
      <c r="D135" s="58" t="str">
        <f t="shared" si="7"/>
        <v>PN/11P</v>
      </c>
      <c r="E135" s="57" t="s">
        <v>473</v>
      </c>
      <c r="F135" s="89">
        <v>41086</v>
      </c>
      <c r="G135" s="60" t="s">
        <v>117</v>
      </c>
      <c r="H135" s="91" t="str">
        <f t="shared" si="8"/>
        <v>0301515210</v>
      </c>
      <c r="I135" s="60" t="s">
        <v>528</v>
      </c>
      <c r="J135" s="61">
        <v>48847020</v>
      </c>
      <c r="K135" s="53">
        <v>0.1</v>
      </c>
      <c r="L135" s="61">
        <v>4884702</v>
      </c>
      <c r="M135" s="62">
        <v>6</v>
      </c>
      <c r="N135" s="54"/>
      <c r="O135" s="55"/>
    </row>
    <row r="136" spans="2:15" s="36" customFormat="1" ht="21.75" hidden="1" customHeight="1">
      <c r="B136" s="47">
        <f t="shared" si="6"/>
        <v>120</v>
      </c>
      <c r="C136" s="63"/>
      <c r="D136" s="58" t="str">
        <f t="shared" si="7"/>
        <v>PN/11P</v>
      </c>
      <c r="E136" s="57" t="s">
        <v>474</v>
      </c>
      <c r="F136" s="89">
        <v>41087</v>
      </c>
      <c r="G136" s="60" t="s">
        <v>117</v>
      </c>
      <c r="H136" s="91" t="str">
        <f t="shared" si="8"/>
        <v>0301515210</v>
      </c>
      <c r="I136" s="60" t="s">
        <v>528</v>
      </c>
      <c r="J136" s="61">
        <v>12175000</v>
      </c>
      <c r="K136" s="53">
        <v>0.1</v>
      </c>
      <c r="L136" s="61">
        <v>1217500</v>
      </c>
      <c r="M136" s="62">
        <v>6</v>
      </c>
      <c r="N136" s="54"/>
      <c r="O136" s="55"/>
    </row>
    <row r="137" spans="2:15" s="36" customFormat="1" ht="21.75" hidden="1" customHeight="1">
      <c r="B137" s="47">
        <f t="shared" si="6"/>
        <v>121</v>
      </c>
      <c r="C137" s="63"/>
      <c r="D137" s="58" t="str">
        <f t="shared" si="7"/>
        <v>PN/11P</v>
      </c>
      <c r="E137" s="57" t="s">
        <v>475</v>
      </c>
      <c r="F137" s="89">
        <v>41090</v>
      </c>
      <c r="G137" s="60" t="s">
        <v>117</v>
      </c>
      <c r="H137" s="91" t="str">
        <f t="shared" si="8"/>
        <v>0301515210</v>
      </c>
      <c r="I137" s="60" t="s">
        <v>528</v>
      </c>
      <c r="J137" s="61">
        <v>16789120</v>
      </c>
      <c r="K137" s="53">
        <v>0.1</v>
      </c>
      <c r="L137" s="61">
        <v>1678912</v>
      </c>
      <c r="M137" s="62">
        <v>6</v>
      </c>
      <c r="N137" s="54"/>
      <c r="O137" s="55"/>
    </row>
    <row r="138" spans="2:15" s="36" customFormat="1" ht="21.75" hidden="1" customHeight="1">
      <c r="B138" s="47">
        <f t="shared" si="6"/>
        <v>122</v>
      </c>
      <c r="C138" s="63"/>
      <c r="D138" s="58" t="str">
        <f t="shared" si="7"/>
        <v>PN/11P</v>
      </c>
      <c r="E138" s="57" t="s">
        <v>476</v>
      </c>
      <c r="F138" s="89">
        <v>41092</v>
      </c>
      <c r="G138" s="60" t="s">
        <v>117</v>
      </c>
      <c r="H138" s="91" t="str">
        <f t="shared" si="8"/>
        <v>0301515210</v>
      </c>
      <c r="I138" s="60" t="s">
        <v>528</v>
      </c>
      <c r="J138" s="61">
        <v>15313245</v>
      </c>
      <c r="K138" s="53">
        <v>0.1</v>
      </c>
      <c r="L138" s="61">
        <v>1531325</v>
      </c>
      <c r="M138" s="62">
        <v>7</v>
      </c>
      <c r="N138" s="54"/>
      <c r="O138" s="55"/>
    </row>
    <row r="139" spans="2:15" s="36" customFormat="1" ht="21.75" hidden="1" customHeight="1">
      <c r="B139" s="47">
        <f t="shared" si="6"/>
        <v>123</v>
      </c>
      <c r="C139" s="63"/>
      <c r="D139" s="58" t="str">
        <f t="shared" si="7"/>
        <v>PN/11P</v>
      </c>
      <c r="E139" s="57" t="s">
        <v>477</v>
      </c>
      <c r="F139" s="89">
        <v>41093</v>
      </c>
      <c r="G139" s="60" t="s">
        <v>117</v>
      </c>
      <c r="H139" s="91" t="str">
        <f t="shared" si="8"/>
        <v>0301515210</v>
      </c>
      <c r="I139" s="60" t="s">
        <v>528</v>
      </c>
      <c r="J139" s="61">
        <v>11964100</v>
      </c>
      <c r="K139" s="53">
        <v>0.1</v>
      </c>
      <c r="L139" s="61">
        <v>1196410</v>
      </c>
      <c r="M139" s="62">
        <v>7</v>
      </c>
      <c r="N139" s="54"/>
      <c r="O139" s="55"/>
    </row>
    <row r="140" spans="2:15" s="36" customFormat="1" ht="21.75" hidden="1" customHeight="1">
      <c r="B140" s="47">
        <f t="shared" si="6"/>
        <v>124</v>
      </c>
      <c r="C140" s="63"/>
      <c r="D140" s="58" t="str">
        <f t="shared" si="7"/>
        <v>PN/11P</v>
      </c>
      <c r="E140" s="57" t="s">
        <v>478</v>
      </c>
      <c r="F140" s="89">
        <v>41095</v>
      </c>
      <c r="G140" s="60" t="s">
        <v>117</v>
      </c>
      <c r="H140" s="91" t="str">
        <f t="shared" si="8"/>
        <v>0301515210</v>
      </c>
      <c r="I140" s="60" t="s">
        <v>528</v>
      </c>
      <c r="J140" s="61">
        <v>16398370</v>
      </c>
      <c r="K140" s="53">
        <v>0.1</v>
      </c>
      <c r="L140" s="61">
        <v>1639837</v>
      </c>
      <c r="M140" s="62">
        <v>7</v>
      </c>
      <c r="N140" s="54"/>
      <c r="O140" s="55"/>
    </row>
    <row r="141" spans="2:15" s="36" customFormat="1" ht="21.75" hidden="1" customHeight="1">
      <c r="B141" s="47">
        <f t="shared" si="6"/>
        <v>125</v>
      </c>
      <c r="C141" s="63"/>
      <c r="D141" s="58" t="str">
        <f t="shared" si="7"/>
        <v>PN/11P</v>
      </c>
      <c r="E141" s="57" t="s">
        <v>479</v>
      </c>
      <c r="F141" s="89">
        <v>41099</v>
      </c>
      <c r="G141" s="60" t="s">
        <v>117</v>
      </c>
      <c r="H141" s="91" t="str">
        <f t="shared" si="8"/>
        <v>0301515210</v>
      </c>
      <c r="I141" s="60" t="s">
        <v>528</v>
      </c>
      <c r="J141" s="61">
        <v>26972070</v>
      </c>
      <c r="K141" s="53">
        <v>0.1</v>
      </c>
      <c r="L141" s="61">
        <v>2697207</v>
      </c>
      <c r="M141" s="62">
        <v>7</v>
      </c>
      <c r="N141" s="54"/>
      <c r="O141" s="55"/>
    </row>
    <row r="142" spans="2:15" s="36" customFormat="1" ht="21.75" hidden="1" customHeight="1">
      <c r="B142" s="47">
        <f t="shared" si="6"/>
        <v>126</v>
      </c>
      <c r="C142" s="63"/>
      <c r="D142" s="58" t="str">
        <f t="shared" si="7"/>
        <v>PN/11P</v>
      </c>
      <c r="E142" s="57" t="s">
        <v>480</v>
      </c>
      <c r="F142" s="89">
        <v>41101</v>
      </c>
      <c r="G142" s="60" t="s">
        <v>117</v>
      </c>
      <c r="H142" s="91" t="str">
        <f t="shared" si="8"/>
        <v>0301515210</v>
      </c>
      <c r="I142" s="60" t="s">
        <v>528</v>
      </c>
      <c r="J142" s="61">
        <v>23497500</v>
      </c>
      <c r="K142" s="53">
        <v>0.1</v>
      </c>
      <c r="L142" s="61">
        <v>2349750</v>
      </c>
      <c r="M142" s="62">
        <v>7</v>
      </c>
      <c r="N142" s="54"/>
      <c r="O142" s="55"/>
    </row>
    <row r="143" spans="2:15" s="36" customFormat="1" ht="21.75" hidden="1" customHeight="1">
      <c r="B143" s="47">
        <f t="shared" si="6"/>
        <v>127</v>
      </c>
      <c r="C143" s="63"/>
      <c r="D143" s="58" t="str">
        <f t="shared" si="7"/>
        <v>PN/11P</v>
      </c>
      <c r="E143" s="57" t="s">
        <v>481</v>
      </c>
      <c r="F143" s="89">
        <v>41103</v>
      </c>
      <c r="G143" s="60" t="s">
        <v>117</v>
      </c>
      <c r="H143" s="91" t="str">
        <f t="shared" si="8"/>
        <v>0301515210</v>
      </c>
      <c r="I143" s="60" t="s">
        <v>528</v>
      </c>
      <c r="J143" s="61">
        <v>12599600</v>
      </c>
      <c r="K143" s="53">
        <v>0.1</v>
      </c>
      <c r="L143" s="61">
        <v>1259960</v>
      </c>
      <c r="M143" s="62">
        <v>7</v>
      </c>
      <c r="N143" s="54"/>
      <c r="O143" s="55"/>
    </row>
    <row r="144" spans="2:15" s="36" customFormat="1" ht="21.75" hidden="1" customHeight="1">
      <c r="B144" s="47">
        <f t="shared" si="6"/>
        <v>128</v>
      </c>
      <c r="C144" s="63"/>
      <c r="D144" s="58" t="str">
        <f t="shared" si="7"/>
        <v>PN/11P</v>
      </c>
      <c r="E144" s="57" t="s">
        <v>482</v>
      </c>
      <c r="F144" s="89">
        <v>41104</v>
      </c>
      <c r="G144" s="60" t="s">
        <v>117</v>
      </c>
      <c r="H144" s="91" t="str">
        <f t="shared" si="8"/>
        <v>0301515210</v>
      </c>
      <c r="I144" s="60" t="s">
        <v>528</v>
      </c>
      <c r="J144" s="61">
        <v>7390920</v>
      </c>
      <c r="K144" s="53">
        <v>0.1</v>
      </c>
      <c r="L144" s="61">
        <v>739092</v>
      </c>
      <c r="M144" s="62">
        <v>7</v>
      </c>
      <c r="N144" s="54"/>
      <c r="O144" s="55"/>
    </row>
    <row r="145" spans="2:15" s="36" customFormat="1" ht="21.75" hidden="1" customHeight="1">
      <c r="B145" s="47">
        <f t="shared" si="6"/>
        <v>129</v>
      </c>
      <c r="C145" s="63"/>
      <c r="D145" s="58" t="str">
        <f t="shared" si="7"/>
        <v>PN/11P</v>
      </c>
      <c r="E145" s="57" t="s">
        <v>483</v>
      </c>
      <c r="F145" s="89">
        <v>41107</v>
      </c>
      <c r="G145" s="60" t="s">
        <v>117</v>
      </c>
      <c r="H145" s="91" t="str">
        <f t="shared" si="8"/>
        <v>0301515210</v>
      </c>
      <c r="I145" s="60" t="s">
        <v>528</v>
      </c>
      <c r="J145" s="61">
        <v>7181250</v>
      </c>
      <c r="K145" s="53">
        <v>0.1</v>
      </c>
      <c r="L145" s="61">
        <v>718125</v>
      </c>
      <c r="M145" s="62">
        <v>7</v>
      </c>
      <c r="N145" s="54"/>
      <c r="O145" s="55"/>
    </row>
    <row r="146" spans="2:15" s="36" customFormat="1" ht="21.75" hidden="1" customHeight="1">
      <c r="B146" s="47">
        <f t="shared" si="6"/>
        <v>130</v>
      </c>
      <c r="C146" s="63"/>
      <c r="D146" s="58" t="str">
        <f t="shared" si="7"/>
        <v>PN/11P</v>
      </c>
      <c r="E146" s="57" t="s">
        <v>484</v>
      </c>
      <c r="F146" s="89">
        <v>41108</v>
      </c>
      <c r="G146" s="60" t="s">
        <v>117</v>
      </c>
      <c r="H146" s="91" t="str">
        <f t="shared" si="8"/>
        <v>0301515210</v>
      </c>
      <c r="I146" s="60" t="s">
        <v>528</v>
      </c>
      <c r="J146" s="61">
        <v>13218750</v>
      </c>
      <c r="K146" s="53">
        <v>0.1</v>
      </c>
      <c r="L146" s="61">
        <v>1321875</v>
      </c>
      <c r="M146" s="62">
        <v>7</v>
      </c>
      <c r="N146" s="54"/>
      <c r="O146" s="55"/>
    </row>
    <row r="147" spans="2:15" s="36" customFormat="1" ht="21.75" hidden="1" customHeight="1">
      <c r="B147" s="47">
        <f t="shared" si="6"/>
        <v>131</v>
      </c>
      <c r="C147" s="63"/>
      <c r="D147" s="58" t="str">
        <f t="shared" si="7"/>
        <v>PN/11P</v>
      </c>
      <c r="E147" s="57" t="s">
        <v>485</v>
      </c>
      <c r="F147" s="89">
        <v>41109</v>
      </c>
      <c r="G147" s="60" t="s">
        <v>117</v>
      </c>
      <c r="H147" s="91" t="str">
        <f t="shared" si="8"/>
        <v>0301515210</v>
      </c>
      <c r="I147" s="60" t="s">
        <v>528</v>
      </c>
      <c r="J147" s="61">
        <v>62613470</v>
      </c>
      <c r="K147" s="53">
        <v>0.1</v>
      </c>
      <c r="L147" s="61">
        <v>6261347</v>
      </c>
      <c r="M147" s="62">
        <v>7</v>
      </c>
      <c r="N147" s="54"/>
      <c r="O147" s="55"/>
    </row>
    <row r="148" spans="2:15" s="36" customFormat="1" ht="21.75" hidden="1" customHeight="1">
      <c r="B148" s="47">
        <f t="shared" si="6"/>
        <v>132</v>
      </c>
      <c r="C148" s="63"/>
      <c r="D148" s="58" t="str">
        <f t="shared" si="7"/>
        <v>CL/12P</v>
      </c>
      <c r="E148" s="57" t="s">
        <v>486</v>
      </c>
      <c r="F148" s="89">
        <v>41110</v>
      </c>
      <c r="G148" s="60" t="s">
        <v>526</v>
      </c>
      <c r="H148" s="91" t="str">
        <f t="shared" si="8"/>
        <v>0310686815</v>
      </c>
      <c r="I148" s="60" t="s">
        <v>532</v>
      </c>
      <c r="J148" s="61">
        <v>7881850</v>
      </c>
      <c r="K148" s="53">
        <v>0.1</v>
      </c>
      <c r="L148" s="61">
        <v>788185</v>
      </c>
      <c r="M148" s="62">
        <v>8</v>
      </c>
      <c r="N148" s="54"/>
      <c r="O148" s="55"/>
    </row>
    <row r="149" spans="2:15" s="36" customFormat="1" ht="21.75" hidden="1" customHeight="1">
      <c r="B149" s="47">
        <f t="shared" si="6"/>
        <v>133</v>
      </c>
      <c r="C149" s="63"/>
      <c r="D149" s="58" t="str">
        <f t="shared" si="7"/>
        <v>PN/11P</v>
      </c>
      <c r="E149" s="57" t="s">
        <v>487</v>
      </c>
      <c r="F149" s="89">
        <v>41115</v>
      </c>
      <c r="G149" s="60" t="s">
        <v>117</v>
      </c>
      <c r="H149" s="91" t="str">
        <f t="shared" si="8"/>
        <v>0301515210</v>
      </c>
      <c r="I149" s="60" t="s">
        <v>528</v>
      </c>
      <c r="J149" s="61">
        <v>27300870</v>
      </c>
      <c r="K149" s="53">
        <v>0.1</v>
      </c>
      <c r="L149" s="61">
        <v>2730087</v>
      </c>
      <c r="M149" s="62">
        <v>7</v>
      </c>
      <c r="N149" s="54"/>
      <c r="O149" s="55"/>
    </row>
    <row r="150" spans="2:15" s="36" customFormat="1" ht="21.75" hidden="1" customHeight="1">
      <c r="B150" s="47">
        <f t="shared" si="6"/>
        <v>134</v>
      </c>
      <c r="C150" s="63"/>
      <c r="D150" s="58" t="str">
        <f t="shared" si="7"/>
        <v>PN/11P</v>
      </c>
      <c r="E150" s="57" t="s">
        <v>488</v>
      </c>
      <c r="F150" s="89">
        <v>41117</v>
      </c>
      <c r="G150" s="60" t="s">
        <v>117</v>
      </c>
      <c r="H150" s="91" t="str">
        <f t="shared" si="8"/>
        <v>0301515210</v>
      </c>
      <c r="I150" s="60" t="s">
        <v>528</v>
      </c>
      <c r="J150" s="61">
        <v>26559800</v>
      </c>
      <c r="K150" s="53">
        <v>0.1</v>
      </c>
      <c r="L150" s="61">
        <v>2655980</v>
      </c>
      <c r="M150" s="62">
        <v>7</v>
      </c>
      <c r="N150" s="54"/>
      <c r="O150" s="55"/>
    </row>
    <row r="151" spans="2:15" s="36" customFormat="1" ht="21.75" hidden="1" customHeight="1">
      <c r="B151" s="47">
        <f t="shared" si="6"/>
        <v>135</v>
      </c>
      <c r="C151" s="63"/>
      <c r="D151" s="58" t="str">
        <f t="shared" si="7"/>
        <v>PN/11P</v>
      </c>
      <c r="E151" s="57" t="s">
        <v>489</v>
      </c>
      <c r="F151" s="89">
        <v>41118</v>
      </c>
      <c r="G151" s="60" t="s">
        <v>117</v>
      </c>
      <c r="H151" s="91" t="str">
        <f t="shared" si="8"/>
        <v>0301515210</v>
      </c>
      <c r="I151" s="60" t="s">
        <v>528</v>
      </c>
      <c r="J151" s="61">
        <v>44538040</v>
      </c>
      <c r="K151" s="53">
        <v>0.1</v>
      </c>
      <c r="L151" s="61">
        <v>4453804</v>
      </c>
      <c r="M151" s="62">
        <v>7</v>
      </c>
      <c r="N151" s="54"/>
      <c r="O151" s="55"/>
    </row>
    <row r="152" spans="2:15" s="36" customFormat="1" ht="21.75" hidden="1" customHeight="1">
      <c r="B152" s="47">
        <f t="shared" si="6"/>
        <v>136</v>
      </c>
      <c r="C152" s="63"/>
      <c r="D152" s="58" t="str">
        <f t="shared" si="7"/>
        <v>CL/12P</v>
      </c>
      <c r="E152" s="57" t="s">
        <v>490</v>
      </c>
      <c r="F152" s="89">
        <v>41120</v>
      </c>
      <c r="G152" s="60" t="s">
        <v>526</v>
      </c>
      <c r="H152" s="91" t="str">
        <f t="shared" si="8"/>
        <v>0310686815</v>
      </c>
      <c r="I152" s="60" t="s">
        <v>532</v>
      </c>
      <c r="J152" s="61">
        <v>6746040</v>
      </c>
      <c r="K152" s="53">
        <v>0.1</v>
      </c>
      <c r="L152" s="61">
        <v>674604</v>
      </c>
      <c r="M152" s="62">
        <v>7</v>
      </c>
      <c r="N152" s="54"/>
      <c r="O152" s="55"/>
    </row>
    <row r="153" spans="2:15" s="36" customFormat="1" ht="21.75" hidden="1" customHeight="1">
      <c r="B153" s="47">
        <f t="shared" si="6"/>
        <v>137</v>
      </c>
      <c r="C153" s="63"/>
      <c r="D153" s="58" t="str">
        <f t="shared" si="7"/>
        <v>PN/11P</v>
      </c>
      <c r="E153" s="57" t="s">
        <v>491</v>
      </c>
      <c r="F153" s="89">
        <v>41120</v>
      </c>
      <c r="G153" s="60" t="s">
        <v>117</v>
      </c>
      <c r="H153" s="91" t="str">
        <f t="shared" si="8"/>
        <v>0301515210</v>
      </c>
      <c r="I153" s="60" t="s">
        <v>528</v>
      </c>
      <c r="J153" s="61">
        <v>1025640</v>
      </c>
      <c r="K153" s="53">
        <v>0.1</v>
      </c>
      <c r="L153" s="61">
        <v>102564</v>
      </c>
      <c r="M153" s="62">
        <v>7</v>
      </c>
      <c r="N153" s="54"/>
      <c r="O153" s="55"/>
    </row>
    <row r="154" spans="2:15" s="36" customFormat="1" ht="21.75" hidden="1" customHeight="1">
      <c r="B154" s="47">
        <f t="shared" si="6"/>
        <v>138</v>
      </c>
      <c r="C154" s="63"/>
      <c r="D154" s="58" t="str">
        <f t="shared" si="7"/>
        <v>PN/11P</v>
      </c>
      <c r="E154" s="57" t="s">
        <v>492</v>
      </c>
      <c r="F154" s="89">
        <v>41125</v>
      </c>
      <c r="G154" s="60" t="s">
        <v>117</v>
      </c>
      <c r="H154" s="91" t="str">
        <f t="shared" si="8"/>
        <v>0301515210</v>
      </c>
      <c r="I154" s="60" t="s">
        <v>528</v>
      </c>
      <c r="J154" s="61">
        <v>31040980</v>
      </c>
      <c r="K154" s="53">
        <v>0.1</v>
      </c>
      <c r="L154" s="61">
        <v>3104098</v>
      </c>
      <c r="M154" s="62">
        <v>8</v>
      </c>
      <c r="N154" s="54"/>
      <c r="O154" s="55"/>
    </row>
    <row r="155" spans="2:15" s="36" customFormat="1" ht="21.75" hidden="1" customHeight="1">
      <c r="B155" s="47">
        <f t="shared" si="6"/>
        <v>139</v>
      </c>
      <c r="C155" s="63"/>
      <c r="D155" s="58" t="str">
        <f t="shared" si="7"/>
        <v>PN/11P</v>
      </c>
      <c r="E155" s="57" t="s">
        <v>493</v>
      </c>
      <c r="F155" s="89">
        <v>41130</v>
      </c>
      <c r="G155" s="60" t="s">
        <v>117</v>
      </c>
      <c r="H155" s="91" t="str">
        <f t="shared" si="8"/>
        <v>0301515210</v>
      </c>
      <c r="I155" s="60" t="s">
        <v>528</v>
      </c>
      <c r="J155" s="61">
        <v>13814050</v>
      </c>
      <c r="K155" s="53">
        <v>0.1</v>
      </c>
      <c r="L155" s="61">
        <v>1381405</v>
      </c>
      <c r="M155" s="62">
        <v>8</v>
      </c>
      <c r="N155" s="54"/>
      <c r="O155" s="55"/>
    </row>
    <row r="156" spans="2:15" s="36" customFormat="1" ht="21.75" hidden="1" customHeight="1">
      <c r="B156" s="47">
        <f t="shared" si="6"/>
        <v>140</v>
      </c>
      <c r="C156" s="63"/>
      <c r="D156" s="58" t="str">
        <f t="shared" si="7"/>
        <v>PN/11P</v>
      </c>
      <c r="E156" s="57" t="s">
        <v>494</v>
      </c>
      <c r="F156" s="89">
        <v>41131</v>
      </c>
      <c r="G156" s="60" t="s">
        <v>117</v>
      </c>
      <c r="H156" s="91" t="str">
        <f t="shared" si="8"/>
        <v>0301515210</v>
      </c>
      <c r="I156" s="60" t="s">
        <v>528</v>
      </c>
      <c r="J156" s="61">
        <v>21023000</v>
      </c>
      <c r="K156" s="53">
        <v>0.1</v>
      </c>
      <c r="L156" s="61">
        <v>2102300</v>
      </c>
      <c r="M156" s="62">
        <v>8</v>
      </c>
      <c r="N156" s="54"/>
      <c r="O156" s="55"/>
    </row>
    <row r="157" spans="2:15" s="36" customFormat="1" ht="21.75" hidden="1" customHeight="1">
      <c r="B157" s="47">
        <f t="shared" si="6"/>
        <v>141</v>
      </c>
      <c r="C157" s="63"/>
      <c r="D157" s="58" t="str">
        <f t="shared" si="7"/>
        <v>PN/11P</v>
      </c>
      <c r="E157" s="57" t="s">
        <v>495</v>
      </c>
      <c r="F157" s="89">
        <v>41134</v>
      </c>
      <c r="G157" s="60" t="s">
        <v>117</v>
      </c>
      <c r="H157" s="91" t="str">
        <f t="shared" si="8"/>
        <v>0301515210</v>
      </c>
      <c r="I157" s="60" t="s">
        <v>528</v>
      </c>
      <c r="J157" s="61">
        <v>1234440</v>
      </c>
      <c r="K157" s="53">
        <v>0.1</v>
      </c>
      <c r="L157" s="61">
        <v>123444</v>
      </c>
      <c r="M157" s="62">
        <v>8</v>
      </c>
      <c r="N157" s="54"/>
      <c r="O157" s="55"/>
    </row>
    <row r="158" spans="2:15" s="36" customFormat="1" ht="21.75" hidden="1" customHeight="1">
      <c r="B158" s="47">
        <f t="shared" si="6"/>
        <v>142</v>
      </c>
      <c r="C158" s="63"/>
      <c r="D158" s="58" t="str">
        <f t="shared" si="7"/>
        <v>PN/11P</v>
      </c>
      <c r="E158" s="57" t="s">
        <v>496</v>
      </c>
      <c r="F158" s="89">
        <v>41136</v>
      </c>
      <c r="G158" s="60" t="s">
        <v>117</v>
      </c>
      <c r="H158" s="91" t="str">
        <f t="shared" si="8"/>
        <v>0301515210</v>
      </c>
      <c r="I158" s="60" t="s">
        <v>528</v>
      </c>
      <c r="J158" s="61">
        <v>12259840</v>
      </c>
      <c r="K158" s="53">
        <v>0.1</v>
      </c>
      <c r="L158" s="61">
        <v>1225984</v>
      </c>
      <c r="M158" s="62">
        <v>8</v>
      </c>
      <c r="N158" s="54"/>
      <c r="O158" s="55"/>
    </row>
    <row r="159" spans="2:15" s="36" customFormat="1" ht="21.75" hidden="1" customHeight="1">
      <c r="B159" s="47">
        <f t="shared" si="6"/>
        <v>143</v>
      </c>
      <c r="C159" s="63"/>
      <c r="D159" s="58" t="str">
        <f t="shared" si="7"/>
        <v>AA/11P</v>
      </c>
      <c r="E159" s="57" t="s">
        <v>115</v>
      </c>
      <c r="F159" s="89">
        <v>41137</v>
      </c>
      <c r="G159" s="60" t="s">
        <v>527</v>
      </c>
      <c r="H159" s="91" t="str">
        <f t="shared" si="8"/>
        <v>3700257510</v>
      </c>
      <c r="I159" s="60" t="s">
        <v>533</v>
      </c>
      <c r="J159" s="61">
        <v>16594000</v>
      </c>
      <c r="K159" s="53">
        <v>0.1</v>
      </c>
      <c r="L159" s="61">
        <v>1659400</v>
      </c>
      <c r="M159" s="62">
        <v>9</v>
      </c>
      <c r="N159" s="54"/>
      <c r="O159" s="55"/>
    </row>
    <row r="160" spans="2:15" s="36" customFormat="1" ht="21.75" hidden="1" customHeight="1">
      <c r="B160" s="47">
        <f t="shared" si="6"/>
        <v>144</v>
      </c>
      <c r="C160" s="63"/>
      <c r="D160" s="58" t="str">
        <f t="shared" si="7"/>
        <v>PN/11P</v>
      </c>
      <c r="E160" s="57" t="s">
        <v>497</v>
      </c>
      <c r="F160" s="89">
        <v>41139</v>
      </c>
      <c r="G160" s="60" t="s">
        <v>117</v>
      </c>
      <c r="H160" s="91" t="str">
        <f t="shared" si="8"/>
        <v>0301515210</v>
      </c>
      <c r="I160" s="60" t="s">
        <v>528</v>
      </c>
      <c r="J160" s="61">
        <v>39481030</v>
      </c>
      <c r="K160" s="53">
        <v>0.1</v>
      </c>
      <c r="L160" s="61">
        <v>3948103</v>
      </c>
      <c r="M160" s="62">
        <v>8</v>
      </c>
      <c r="N160" s="54"/>
      <c r="O160" s="55"/>
    </row>
    <row r="161" spans="2:15" s="36" customFormat="1" ht="21.75" hidden="1" customHeight="1">
      <c r="B161" s="47">
        <f t="shared" si="6"/>
        <v>145</v>
      </c>
      <c r="C161" s="63"/>
      <c r="D161" s="58" t="str">
        <f t="shared" si="7"/>
        <v>PN/11P</v>
      </c>
      <c r="E161" s="57" t="s">
        <v>498</v>
      </c>
      <c r="F161" s="89">
        <v>41144</v>
      </c>
      <c r="G161" s="60" t="s">
        <v>117</v>
      </c>
      <c r="H161" s="91" t="str">
        <f t="shared" si="8"/>
        <v>0301515210</v>
      </c>
      <c r="I161" s="60" t="s">
        <v>528</v>
      </c>
      <c r="J161" s="61">
        <v>60249500</v>
      </c>
      <c r="K161" s="53">
        <v>0.1</v>
      </c>
      <c r="L161" s="61">
        <v>6024950</v>
      </c>
      <c r="M161" s="62">
        <v>8</v>
      </c>
      <c r="N161" s="54"/>
      <c r="O161" s="55"/>
    </row>
    <row r="162" spans="2:15" s="36" customFormat="1" ht="21.75" hidden="1" customHeight="1">
      <c r="B162" s="47">
        <f t="shared" si="6"/>
        <v>146</v>
      </c>
      <c r="C162" s="63"/>
      <c r="D162" s="58" t="str">
        <f t="shared" si="7"/>
        <v>PN/11P</v>
      </c>
      <c r="E162" s="57" t="s">
        <v>499</v>
      </c>
      <c r="F162" s="89">
        <v>41145</v>
      </c>
      <c r="G162" s="60" t="s">
        <v>117</v>
      </c>
      <c r="H162" s="91" t="str">
        <f t="shared" si="8"/>
        <v>0301515210</v>
      </c>
      <c r="I162" s="60" t="s">
        <v>528</v>
      </c>
      <c r="J162" s="61">
        <v>46298000</v>
      </c>
      <c r="K162" s="53">
        <v>0.1</v>
      </c>
      <c r="L162" s="61">
        <v>4629800</v>
      </c>
      <c r="M162" s="62">
        <v>8</v>
      </c>
      <c r="N162" s="54"/>
      <c r="O162" s="55"/>
    </row>
    <row r="163" spans="2:15" s="36" customFormat="1" ht="21.75" hidden="1" customHeight="1">
      <c r="B163" s="47">
        <f t="shared" si="6"/>
        <v>147</v>
      </c>
      <c r="C163" s="63"/>
      <c r="D163" s="58" t="str">
        <f t="shared" si="7"/>
        <v>PN/11P</v>
      </c>
      <c r="E163" s="57" t="s">
        <v>500</v>
      </c>
      <c r="F163" s="89">
        <v>41146</v>
      </c>
      <c r="G163" s="60" t="s">
        <v>117</v>
      </c>
      <c r="H163" s="91" t="str">
        <f t="shared" si="8"/>
        <v>0301515210</v>
      </c>
      <c r="I163" s="60" t="s">
        <v>528</v>
      </c>
      <c r="J163" s="61">
        <v>7605000</v>
      </c>
      <c r="K163" s="53">
        <v>0.1</v>
      </c>
      <c r="L163" s="61">
        <v>760500</v>
      </c>
      <c r="M163" s="62">
        <v>8</v>
      </c>
      <c r="N163" s="54"/>
      <c r="O163" s="55"/>
    </row>
    <row r="164" spans="2:15" s="36" customFormat="1" ht="21.75" hidden="1" customHeight="1">
      <c r="B164" s="47">
        <f t="shared" ref="B164:B185" si="9">IF(G164&lt;&gt;"",ROW()-16,"")</f>
        <v>148</v>
      </c>
      <c r="C164" s="63"/>
      <c r="D164" s="58" t="str">
        <f t="shared" si="3"/>
        <v>PN/11P</v>
      </c>
      <c r="E164" s="57" t="s">
        <v>501</v>
      </c>
      <c r="F164" s="89">
        <v>41148</v>
      </c>
      <c r="G164" s="60" t="s">
        <v>117</v>
      </c>
      <c r="H164" s="91" t="str">
        <f t="shared" si="4"/>
        <v>0301515210</v>
      </c>
      <c r="I164" s="60" t="s">
        <v>528</v>
      </c>
      <c r="J164" s="61">
        <v>12306910</v>
      </c>
      <c r="K164" s="53">
        <v>0.1</v>
      </c>
      <c r="L164" s="61">
        <v>1230691</v>
      </c>
      <c r="M164" s="62">
        <v>8</v>
      </c>
      <c r="N164" s="54"/>
      <c r="O164" s="55"/>
    </row>
    <row r="165" spans="2:15" s="36" customFormat="1" ht="21.75" hidden="1" customHeight="1">
      <c r="B165" s="47">
        <f t="shared" ref="B165:B176" si="10">IF(G165&lt;&gt;"",ROW()-16,"")</f>
        <v>149</v>
      </c>
      <c r="C165" s="63"/>
      <c r="D165" s="58" t="str">
        <f t="shared" ref="D165:D185" si="11">IF(ISNA(VLOOKUP(G165,DSMV,3,0)),"",VLOOKUP(G165,DSMV,3,0))</f>
        <v>PN/11P</v>
      </c>
      <c r="E165" s="57" t="s">
        <v>502</v>
      </c>
      <c r="F165" s="89">
        <v>41150</v>
      </c>
      <c r="G165" s="60" t="s">
        <v>117</v>
      </c>
      <c r="H165" s="91" t="str">
        <f t="shared" si="4"/>
        <v>0301515210</v>
      </c>
      <c r="I165" s="60" t="s">
        <v>528</v>
      </c>
      <c r="J165" s="61">
        <v>21314650</v>
      </c>
      <c r="K165" s="53">
        <v>0.1</v>
      </c>
      <c r="L165" s="61">
        <v>2131465</v>
      </c>
      <c r="M165" s="62">
        <v>8</v>
      </c>
      <c r="N165" s="54"/>
      <c r="O165" s="55"/>
    </row>
    <row r="166" spans="2:15" s="36" customFormat="1" ht="21.75" hidden="1" customHeight="1">
      <c r="B166" s="47">
        <f t="shared" si="10"/>
        <v>150</v>
      </c>
      <c r="C166" s="63"/>
      <c r="D166" s="58" t="str">
        <f t="shared" si="11"/>
        <v>PN/11P</v>
      </c>
      <c r="E166" s="57" t="s">
        <v>503</v>
      </c>
      <c r="F166" s="89">
        <v>41151</v>
      </c>
      <c r="G166" s="60" t="s">
        <v>117</v>
      </c>
      <c r="H166" s="91" t="str">
        <f t="shared" si="4"/>
        <v>0301515210</v>
      </c>
      <c r="I166" s="60" t="s">
        <v>528</v>
      </c>
      <c r="J166" s="61">
        <v>29494080</v>
      </c>
      <c r="K166" s="53">
        <v>0.1</v>
      </c>
      <c r="L166" s="61">
        <v>2949408</v>
      </c>
      <c r="M166" s="62">
        <v>8</v>
      </c>
      <c r="N166" s="54"/>
      <c r="O166" s="55"/>
    </row>
    <row r="167" spans="2:15" s="36" customFormat="1" ht="21.75" hidden="1" customHeight="1">
      <c r="B167" s="47">
        <f t="shared" si="10"/>
        <v>151</v>
      </c>
      <c r="C167" s="63"/>
      <c r="D167" s="58" t="str">
        <f t="shared" si="11"/>
        <v>PN/11P</v>
      </c>
      <c r="E167" s="57" t="s">
        <v>504</v>
      </c>
      <c r="F167" s="89">
        <v>41152</v>
      </c>
      <c r="G167" s="60" t="s">
        <v>117</v>
      </c>
      <c r="H167" s="91" t="str">
        <f t="shared" ref="H167:H185" si="12">IF(ISNA(VLOOKUP(G167,DSMV,2,0)),"",VLOOKUP(G167,DSMV,2,0))</f>
        <v>0301515210</v>
      </c>
      <c r="I167" s="60" t="s">
        <v>528</v>
      </c>
      <c r="J167" s="61">
        <v>12460890</v>
      </c>
      <c r="K167" s="53">
        <v>0.1</v>
      </c>
      <c r="L167" s="61">
        <v>1246089</v>
      </c>
      <c r="M167" s="62">
        <v>8</v>
      </c>
      <c r="N167" s="54"/>
      <c r="O167" s="55"/>
    </row>
    <row r="168" spans="2:15" s="36" customFormat="1" ht="21.75" hidden="1" customHeight="1">
      <c r="B168" s="47">
        <f t="shared" si="10"/>
        <v>152</v>
      </c>
      <c r="C168" s="63"/>
      <c r="D168" s="58" t="str">
        <f t="shared" si="11"/>
        <v>PN/11P</v>
      </c>
      <c r="E168" s="57" t="s">
        <v>505</v>
      </c>
      <c r="F168" s="89">
        <v>41157</v>
      </c>
      <c r="G168" s="60" t="s">
        <v>117</v>
      </c>
      <c r="H168" s="91" t="str">
        <f t="shared" si="12"/>
        <v>0301515210</v>
      </c>
      <c r="I168" s="60" t="s">
        <v>528</v>
      </c>
      <c r="J168" s="61">
        <v>7336200</v>
      </c>
      <c r="K168" s="53">
        <v>0.1</v>
      </c>
      <c r="L168" s="61">
        <v>733620</v>
      </c>
      <c r="M168" s="62">
        <v>9</v>
      </c>
      <c r="N168" s="54"/>
      <c r="O168" s="55"/>
    </row>
    <row r="169" spans="2:15" s="36" customFormat="1" ht="21.75" hidden="1" customHeight="1">
      <c r="B169" s="47">
        <f t="shared" si="10"/>
        <v>153</v>
      </c>
      <c r="C169" s="63"/>
      <c r="D169" s="58" t="str">
        <f t="shared" si="11"/>
        <v>PN/11P</v>
      </c>
      <c r="E169" s="57" t="s">
        <v>506</v>
      </c>
      <c r="F169" s="89">
        <v>41160</v>
      </c>
      <c r="G169" s="60" t="s">
        <v>117</v>
      </c>
      <c r="H169" s="91" t="str">
        <f t="shared" si="12"/>
        <v>0301515210</v>
      </c>
      <c r="I169" s="60" t="s">
        <v>528</v>
      </c>
      <c r="J169" s="61">
        <v>8334200</v>
      </c>
      <c r="K169" s="53">
        <v>0.1</v>
      </c>
      <c r="L169" s="61">
        <v>833420</v>
      </c>
      <c r="M169" s="62">
        <v>9</v>
      </c>
      <c r="N169" s="54"/>
      <c r="O169" s="55"/>
    </row>
    <row r="170" spans="2:15" s="36" customFormat="1" ht="21.75" hidden="1" customHeight="1">
      <c r="B170" s="47">
        <f t="shared" si="10"/>
        <v>154</v>
      </c>
      <c r="C170" s="63"/>
      <c r="D170" s="58" t="str">
        <f t="shared" si="11"/>
        <v>PN/11P</v>
      </c>
      <c r="E170" s="57" t="s">
        <v>507</v>
      </c>
      <c r="F170" s="89">
        <v>41160</v>
      </c>
      <c r="G170" s="60" t="s">
        <v>117</v>
      </c>
      <c r="H170" s="91" t="str">
        <f t="shared" si="12"/>
        <v>0301515210</v>
      </c>
      <c r="I170" s="60" t="s">
        <v>528</v>
      </c>
      <c r="J170" s="61">
        <v>26302500</v>
      </c>
      <c r="K170" s="53">
        <v>0.1</v>
      </c>
      <c r="L170" s="61">
        <v>2630250</v>
      </c>
      <c r="M170" s="62">
        <v>9</v>
      </c>
      <c r="N170" s="54"/>
      <c r="O170" s="55"/>
    </row>
    <row r="171" spans="2:15" s="36" customFormat="1" ht="21.75" hidden="1" customHeight="1">
      <c r="B171" s="47">
        <f t="shared" si="10"/>
        <v>155</v>
      </c>
      <c r="C171" s="63"/>
      <c r="D171" s="58" t="str">
        <f t="shared" si="11"/>
        <v>PN/11P</v>
      </c>
      <c r="E171" s="57" t="s">
        <v>508</v>
      </c>
      <c r="F171" s="89">
        <v>41173</v>
      </c>
      <c r="G171" s="60" t="s">
        <v>117</v>
      </c>
      <c r="H171" s="91" t="str">
        <f t="shared" si="12"/>
        <v>0301515210</v>
      </c>
      <c r="I171" s="60" t="s">
        <v>528</v>
      </c>
      <c r="J171" s="61">
        <v>29668815</v>
      </c>
      <c r="K171" s="53">
        <v>0.1</v>
      </c>
      <c r="L171" s="61">
        <v>2966882</v>
      </c>
      <c r="M171" s="62">
        <v>9</v>
      </c>
      <c r="N171" s="54"/>
      <c r="O171" s="55"/>
    </row>
    <row r="172" spans="2:15" s="36" customFormat="1" ht="21.75" hidden="1" customHeight="1">
      <c r="B172" s="47">
        <f t="shared" si="10"/>
        <v>156</v>
      </c>
      <c r="C172" s="63"/>
      <c r="D172" s="58" t="str">
        <f t="shared" si="11"/>
        <v>PN/11P</v>
      </c>
      <c r="E172" s="57" t="s">
        <v>509</v>
      </c>
      <c r="F172" s="89">
        <v>41179</v>
      </c>
      <c r="G172" s="60" t="s">
        <v>117</v>
      </c>
      <c r="H172" s="91" t="str">
        <f t="shared" si="12"/>
        <v>0301515210</v>
      </c>
      <c r="I172" s="60" t="s">
        <v>528</v>
      </c>
      <c r="J172" s="61">
        <v>19979000</v>
      </c>
      <c r="K172" s="53">
        <v>0.1</v>
      </c>
      <c r="L172" s="61">
        <v>1997900</v>
      </c>
      <c r="M172" s="62">
        <v>9</v>
      </c>
      <c r="N172" s="54"/>
      <c r="O172" s="55"/>
    </row>
    <row r="173" spans="2:15" s="36" customFormat="1" ht="21.75" hidden="1" customHeight="1">
      <c r="B173" s="47">
        <f t="shared" si="10"/>
        <v>157</v>
      </c>
      <c r="C173" s="63"/>
      <c r="D173" s="58" t="str">
        <f t="shared" si="11"/>
        <v>PN/11P</v>
      </c>
      <c r="E173" s="57" t="s">
        <v>510</v>
      </c>
      <c r="F173" s="89">
        <v>41185</v>
      </c>
      <c r="G173" s="60" t="s">
        <v>117</v>
      </c>
      <c r="H173" s="91" t="str">
        <f t="shared" si="12"/>
        <v>0301515210</v>
      </c>
      <c r="I173" s="60" t="s">
        <v>528</v>
      </c>
      <c r="J173" s="61">
        <v>59937000</v>
      </c>
      <c r="K173" s="53">
        <v>0.1</v>
      </c>
      <c r="L173" s="61">
        <v>5993700</v>
      </c>
      <c r="M173" s="62">
        <v>10</v>
      </c>
      <c r="N173" s="54"/>
      <c r="O173" s="55"/>
    </row>
    <row r="174" spans="2:15" s="36" customFormat="1" ht="21.75" hidden="1" customHeight="1">
      <c r="B174" s="47">
        <f t="shared" si="10"/>
        <v>158</v>
      </c>
      <c r="C174" s="63"/>
      <c r="D174" s="58" t="str">
        <f t="shared" si="11"/>
        <v>PN/11P</v>
      </c>
      <c r="E174" s="57" t="s">
        <v>511</v>
      </c>
      <c r="F174" s="89">
        <v>41197</v>
      </c>
      <c r="G174" s="60" t="s">
        <v>117</v>
      </c>
      <c r="H174" s="91" t="str">
        <f t="shared" si="12"/>
        <v>0301515210</v>
      </c>
      <c r="I174" s="60" t="s">
        <v>528</v>
      </c>
      <c r="J174" s="61">
        <v>32576420</v>
      </c>
      <c r="K174" s="53">
        <v>0.1</v>
      </c>
      <c r="L174" s="61">
        <v>3257642</v>
      </c>
      <c r="M174" s="62">
        <v>10</v>
      </c>
      <c r="N174" s="54"/>
      <c r="O174" s="55"/>
    </row>
    <row r="175" spans="2:15" s="36" customFormat="1" ht="21.75" hidden="1" customHeight="1">
      <c r="B175" s="47">
        <f t="shared" si="10"/>
        <v>159</v>
      </c>
      <c r="C175" s="63"/>
      <c r="D175" s="58" t="str">
        <f t="shared" si="11"/>
        <v>PN/11P</v>
      </c>
      <c r="E175" s="57" t="s">
        <v>512</v>
      </c>
      <c r="F175" s="89">
        <v>41204</v>
      </c>
      <c r="G175" s="60" t="s">
        <v>117</v>
      </c>
      <c r="H175" s="91" t="str">
        <f t="shared" si="12"/>
        <v>0301515210</v>
      </c>
      <c r="I175" s="60" t="s">
        <v>528</v>
      </c>
      <c r="J175" s="61">
        <v>86814600</v>
      </c>
      <c r="K175" s="53">
        <v>0.1</v>
      </c>
      <c r="L175" s="61">
        <v>8681460</v>
      </c>
      <c r="M175" s="62">
        <v>10</v>
      </c>
      <c r="N175" s="54"/>
      <c r="O175" s="55"/>
    </row>
    <row r="176" spans="2:15" s="36" customFormat="1" ht="21.75" hidden="1" customHeight="1">
      <c r="B176" s="47">
        <f t="shared" si="10"/>
        <v>160</v>
      </c>
      <c r="C176" s="63"/>
      <c r="D176" s="58" t="str">
        <f t="shared" si="11"/>
        <v>PN/11P</v>
      </c>
      <c r="E176" s="57" t="s">
        <v>513</v>
      </c>
      <c r="F176" s="89">
        <v>41205</v>
      </c>
      <c r="G176" s="60" t="s">
        <v>117</v>
      </c>
      <c r="H176" s="91" t="str">
        <f t="shared" si="12"/>
        <v>0301515210</v>
      </c>
      <c r="I176" s="60" t="s">
        <v>528</v>
      </c>
      <c r="J176" s="61">
        <v>10387860</v>
      </c>
      <c r="K176" s="53">
        <v>0.1</v>
      </c>
      <c r="L176" s="61">
        <v>1038786</v>
      </c>
      <c r="M176" s="62">
        <v>10</v>
      </c>
      <c r="N176" s="54"/>
      <c r="O176" s="55"/>
    </row>
    <row r="177" spans="2:15" s="36" customFormat="1" ht="21.75" hidden="1" customHeight="1">
      <c r="B177" s="47">
        <f t="shared" si="9"/>
        <v>161</v>
      </c>
      <c r="C177" s="63"/>
      <c r="D177" s="58" t="str">
        <f t="shared" si="11"/>
        <v>PN/11P</v>
      </c>
      <c r="E177" s="57" t="s">
        <v>514</v>
      </c>
      <c r="F177" s="89">
        <v>41206</v>
      </c>
      <c r="G177" s="60" t="s">
        <v>117</v>
      </c>
      <c r="H177" s="91" t="str">
        <f t="shared" si="12"/>
        <v>0301515210</v>
      </c>
      <c r="I177" s="60" t="s">
        <v>528</v>
      </c>
      <c r="J177" s="61">
        <v>4589250</v>
      </c>
      <c r="K177" s="53">
        <v>0.1</v>
      </c>
      <c r="L177" s="61">
        <v>458925</v>
      </c>
      <c r="M177" s="62">
        <v>10</v>
      </c>
      <c r="N177" s="54"/>
      <c r="O177" s="55"/>
    </row>
    <row r="178" spans="2:15" s="36" customFormat="1" ht="21.75" hidden="1" customHeight="1">
      <c r="B178" s="47">
        <f t="shared" si="9"/>
        <v>162</v>
      </c>
      <c r="C178" s="63"/>
      <c r="D178" s="58" t="str">
        <f t="shared" si="11"/>
        <v>PN/11P</v>
      </c>
      <c r="E178" s="57" t="s">
        <v>515</v>
      </c>
      <c r="F178" s="89">
        <v>41213</v>
      </c>
      <c r="G178" s="60" t="s">
        <v>117</v>
      </c>
      <c r="H178" s="91" t="str">
        <f t="shared" si="12"/>
        <v>0301515210</v>
      </c>
      <c r="I178" s="60" t="s">
        <v>528</v>
      </c>
      <c r="J178" s="61">
        <v>3725600</v>
      </c>
      <c r="K178" s="53">
        <v>0.1</v>
      </c>
      <c r="L178" s="61">
        <v>372560</v>
      </c>
      <c r="M178" s="62">
        <v>10</v>
      </c>
      <c r="N178" s="54"/>
      <c r="O178" s="55"/>
    </row>
    <row r="179" spans="2:15" s="36" customFormat="1" ht="21.75" customHeight="1">
      <c r="B179" s="47">
        <f t="shared" si="9"/>
        <v>163</v>
      </c>
      <c r="C179" s="63"/>
      <c r="D179" s="58" t="str">
        <f t="shared" si="11"/>
        <v>CH/11P</v>
      </c>
      <c r="E179" s="57" t="s">
        <v>516</v>
      </c>
      <c r="F179" s="89">
        <v>41251</v>
      </c>
      <c r="G179" s="60" t="s">
        <v>116</v>
      </c>
      <c r="H179" s="91" t="str">
        <f t="shared" si="12"/>
        <v>0303836890</v>
      </c>
      <c r="I179" s="60" t="s">
        <v>119</v>
      </c>
      <c r="J179" s="61">
        <v>18136978</v>
      </c>
      <c r="K179" s="53">
        <v>0.1</v>
      </c>
      <c r="L179" s="61">
        <v>1813698</v>
      </c>
      <c r="M179" s="62">
        <v>12</v>
      </c>
      <c r="N179" s="54"/>
      <c r="O179" s="55"/>
    </row>
    <row r="180" spans="2:15" s="36" customFormat="1" ht="21.75" customHeight="1">
      <c r="B180" s="47">
        <f t="shared" si="9"/>
        <v>164</v>
      </c>
      <c r="C180" s="63"/>
      <c r="D180" s="58" t="str">
        <f t="shared" si="11"/>
        <v>CH/11P</v>
      </c>
      <c r="E180" s="57" t="s">
        <v>517</v>
      </c>
      <c r="F180" s="89">
        <v>41253</v>
      </c>
      <c r="G180" s="60" t="s">
        <v>116</v>
      </c>
      <c r="H180" s="91" t="str">
        <f t="shared" si="12"/>
        <v>0303836890</v>
      </c>
      <c r="I180" s="60" t="s">
        <v>119</v>
      </c>
      <c r="J180" s="61">
        <v>18142150</v>
      </c>
      <c r="K180" s="53">
        <v>0.1</v>
      </c>
      <c r="L180" s="61">
        <v>1814215</v>
      </c>
      <c r="M180" s="62">
        <v>12</v>
      </c>
      <c r="N180" s="54"/>
      <c r="O180" s="55"/>
    </row>
    <row r="181" spans="2:15" s="36" customFormat="1" ht="21.75" customHeight="1">
      <c r="B181" s="47">
        <f t="shared" si="9"/>
        <v>165</v>
      </c>
      <c r="C181" s="63"/>
      <c r="D181" s="58" t="str">
        <f t="shared" si="11"/>
        <v>CH/11P</v>
      </c>
      <c r="E181" s="57" t="s">
        <v>518</v>
      </c>
      <c r="F181" s="89">
        <v>41254</v>
      </c>
      <c r="G181" s="60" t="s">
        <v>116</v>
      </c>
      <c r="H181" s="91" t="str">
        <f t="shared" si="12"/>
        <v>0303836890</v>
      </c>
      <c r="I181" s="60" t="s">
        <v>119</v>
      </c>
      <c r="J181" s="61">
        <v>18165514</v>
      </c>
      <c r="K181" s="53">
        <v>0.1</v>
      </c>
      <c r="L181" s="61">
        <v>1816551</v>
      </c>
      <c r="M181" s="62">
        <v>12</v>
      </c>
      <c r="N181" s="54"/>
      <c r="O181" s="55"/>
    </row>
    <row r="182" spans="2:15" s="36" customFormat="1" ht="21.75" customHeight="1">
      <c r="B182" s="47">
        <f t="shared" si="9"/>
        <v>166</v>
      </c>
      <c r="C182" s="63"/>
      <c r="D182" s="58" t="str">
        <f t="shared" si="11"/>
        <v>TD/11P</v>
      </c>
      <c r="E182" s="57" t="s">
        <v>519</v>
      </c>
      <c r="F182" s="89">
        <v>41268</v>
      </c>
      <c r="G182" s="60" t="s">
        <v>523</v>
      </c>
      <c r="H182" s="91" t="str">
        <f t="shared" si="12"/>
        <v>3701797847</v>
      </c>
      <c r="I182" s="60" t="s">
        <v>529</v>
      </c>
      <c r="J182" s="61">
        <v>16301690</v>
      </c>
      <c r="K182" s="53">
        <v>0.1</v>
      </c>
      <c r="L182" s="61">
        <v>1630169</v>
      </c>
      <c r="M182" s="62">
        <v>12</v>
      </c>
      <c r="N182" s="54"/>
      <c r="O182" s="55"/>
    </row>
    <row r="183" spans="2:15" s="36" customFormat="1" ht="21.75" customHeight="1">
      <c r="B183" s="47">
        <f t="shared" si="9"/>
        <v>167</v>
      </c>
      <c r="C183" s="63"/>
      <c r="D183" s="58" t="str">
        <f t="shared" si="11"/>
        <v>TD/11P</v>
      </c>
      <c r="E183" s="57" t="s">
        <v>520</v>
      </c>
      <c r="F183" s="89">
        <v>41268</v>
      </c>
      <c r="G183" s="60" t="s">
        <v>523</v>
      </c>
      <c r="H183" s="91" t="str">
        <f t="shared" si="12"/>
        <v>3701797847</v>
      </c>
      <c r="I183" s="60" t="s">
        <v>529</v>
      </c>
      <c r="J183" s="61">
        <v>10330694</v>
      </c>
      <c r="K183" s="53">
        <v>0.1</v>
      </c>
      <c r="L183" s="61">
        <v>1033069</v>
      </c>
      <c r="M183" s="62">
        <v>12</v>
      </c>
      <c r="N183" s="54"/>
      <c r="O183" s="55"/>
    </row>
    <row r="184" spans="2:15" s="36" customFormat="1" ht="21.75" customHeight="1">
      <c r="B184" s="47">
        <f t="shared" si="9"/>
        <v>168</v>
      </c>
      <c r="C184" s="63"/>
      <c r="D184" s="58" t="str">
        <f t="shared" si="11"/>
        <v>TD/11P</v>
      </c>
      <c r="E184" s="57" t="s">
        <v>521</v>
      </c>
      <c r="F184" s="89">
        <v>41270</v>
      </c>
      <c r="G184" s="60" t="s">
        <v>523</v>
      </c>
      <c r="H184" s="91" t="str">
        <f t="shared" si="12"/>
        <v>3701797847</v>
      </c>
      <c r="I184" s="60" t="s">
        <v>529</v>
      </c>
      <c r="J184" s="61">
        <v>7660094</v>
      </c>
      <c r="K184" s="53">
        <v>0.1</v>
      </c>
      <c r="L184" s="61">
        <v>766009</v>
      </c>
      <c r="M184" s="62">
        <v>12</v>
      </c>
      <c r="N184" s="54"/>
      <c r="O184" s="55"/>
    </row>
    <row r="185" spans="2:15" s="36" customFormat="1" ht="21.75" customHeight="1">
      <c r="B185" s="47">
        <f t="shared" si="9"/>
        <v>169</v>
      </c>
      <c r="C185" s="63"/>
      <c r="D185" s="58" t="str">
        <f t="shared" si="11"/>
        <v>TD/11P</v>
      </c>
      <c r="E185" s="57" t="s">
        <v>522</v>
      </c>
      <c r="F185" s="89">
        <v>41271</v>
      </c>
      <c r="G185" s="60" t="s">
        <v>523</v>
      </c>
      <c r="H185" s="91" t="str">
        <f t="shared" si="12"/>
        <v>3701797847</v>
      </c>
      <c r="I185" s="60" t="s">
        <v>529</v>
      </c>
      <c r="J185" s="61">
        <v>9146919</v>
      </c>
      <c r="K185" s="53">
        <v>0.1</v>
      </c>
      <c r="L185" s="61">
        <v>914692</v>
      </c>
      <c r="M185" s="62">
        <v>12</v>
      </c>
      <c r="N185" s="54"/>
      <c r="O185" s="55"/>
    </row>
    <row r="186" spans="2:15" s="36" customFormat="1" ht="21.75" hidden="1" customHeight="1">
      <c r="B186" s="47" t="str">
        <f t="shared" ref="B186" si="13">IF(G186&lt;&gt;"",ROW()-16,"")</f>
        <v/>
      </c>
      <c r="C186" s="63"/>
      <c r="D186" s="58"/>
      <c r="E186" s="57"/>
      <c r="F186" s="89"/>
      <c r="G186" s="60"/>
      <c r="H186" s="91"/>
      <c r="I186" s="60"/>
      <c r="J186" s="61"/>
      <c r="K186" s="53"/>
      <c r="L186" s="61"/>
      <c r="M186" s="64"/>
      <c r="N186" s="54"/>
      <c r="O186" s="55"/>
    </row>
    <row r="187" spans="2:15" s="65" customFormat="1" ht="21.75" customHeight="1">
      <c r="B187" s="66" t="s">
        <v>11</v>
      </c>
      <c r="C187" s="67"/>
      <c r="D187" s="68"/>
      <c r="E187" s="69"/>
      <c r="F187" s="68"/>
      <c r="G187" s="68"/>
      <c r="H187" s="68"/>
      <c r="I187" s="68"/>
      <c r="J187" s="70">
        <f>SUBTOTAL(9,J17:J186)</f>
        <v>104198699</v>
      </c>
      <c r="K187" s="70"/>
      <c r="L187" s="70">
        <f>SUBTOTAL(9,L17:L186)</f>
        <v>10419869</v>
      </c>
      <c r="M187" s="68"/>
      <c r="N187" s="55"/>
    </row>
    <row r="188" spans="2:15" s="65" customFormat="1" ht="21.75" hidden="1" customHeight="1">
      <c r="B188" s="71"/>
      <c r="C188" s="72"/>
      <c r="D188" s="73"/>
      <c r="E188" s="74"/>
      <c r="F188" s="73"/>
      <c r="G188" s="73"/>
      <c r="H188" s="73"/>
      <c r="I188" s="73"/>
      <c r="J188" s="75"/>
      <c r="K188" s="75"/>
      <c r="L188" s="75"/>
      <c r="M188" s="76"/>
      <c r="N188" s="55"/>
    </row>
    <row r="189" spans="2:15" s="36" customFormat="1" ht="21.75" customHeight="1">
      <c r="B189" s="77" t="s">
        <v>70</v>
      </c>
      <c r="C189" s="78"/>
      <c r="D189" s="78"/>
      <c r="E189" s="78"/>
      <c r="F189" s="78"/>
      <c r="G189" s="78"/>
      <c r="H189" s="78"/>
      <c r="I189" s="78"/>
      <c r="J189" s="79"/>
      <c r="K189" s="80"/>
      <c r="L189" s="79"/>
      <c r="M189" s="81"/>
      <c r="N189" s="55"/>
    </row>
    <row r="190" spans="2:15" s="65" customFormat="1" ht="21.75" customHeight="1">
      <c r="B190" s="66" t="s">
        <v>11</v>
      </c>
      <c r="C190" s="67"/>
      <c r="D190" s="68"/>
      <c r="E190" s="69"/>
      <c r="F190" s="68"/>
      <c r="G190" s="68"/>
      <c r="H190" s="68"/>
      <c r="I190" s="68"/>
      <c r="J190" s="82"/>
      <c r="K190" s="82"/>
      <c r="L190" s="82"/>
      <c r="M190" s="68"/>
      <c r="N190" s="55"/>
    </row>
    <row r="191" spans="2:15" s="36" customFormat="1" ht="21.75" customHeight="1">
      <c r="B191" s="77" t="s">
        <v>71</v>
      </c>
      <c r="C191" s="78"/>
      <c r="D191" s="78"/>
      <c r="E191" s="78"/>
      <c r="F191" s="78"/>
      <c r="G191" s="78"/>
      <c r="H191" s="78"/>
      <c r="I191" s="78"/>
      <c r="J191" s="79"/>
      <c r="K191" s="80"/>
      <c r="L191" s="79"/>
      <c r="M191" s="81"/>
      <c r="N191" s="55"/>
    </row>
    <row r="192" spans="2:15" s="36" customFormat="1" ht="21.75" customHeight="1">
      <c r="B192" s="46"/>
      <c r="C192" s="83"/>
      <c r="D192" s="83"/>
      <c r="E192" s="43"/>
      <c r="F192" s="84"/>
      <c r="G192" s="83"/>
      <c r="H192" s="43"/>
      <c r="I192" s="83"/>
      <c r="J192" s="85"/>
      <c r="K192" s="83"/>
      <c r="L192" s="85"/>
      <c r="M192" s="83"/>
      <c r="N192" s="55"/>
    </row>
    <row r="193" spans="2:14" s="65" customFormat="1" ht="21.75" customHeight="1">
      <c r="B193" s="66" t="s">
        <v>11</v>
      </c>
      <c r="C193" s="67"/>
      <c r="D193" s="68"/>
      <c r="E193" s="69"/>
      <c r="F193" s="68"/>
      <c r="G193" s="68"/>
      <c r="H193" s="68"/>
      <c r="I193" s="68"/>
      <c r="J193" s="82"/>
      <c r="K193" s="68"/>
      <c r="L193" s="82"/>
      <c r="M193" s="68"/>
      <c r="N193" s="55"/>
    </row>
    <row r="194" spans="2:14" s="65" customFormat="1" ht="21.75" customHeight="1">
      <c r="B194" s="77" t="s">
        <v>72</v>
      </c>
      <c r="C194" s="78"/>
      <c r="D194" s="78"/>
      <c r="E194" s="78"/>
      <c r="F194" s="78"/>
      <c r="G194" s="78"/>
      <c r="H194" s="78"/>
      <c r="I194" s="78"/>
      <c r="J194" s="79"/>
      <c r="K194" s="80"/>
      <c r="L194" s="79"/>
      <c r="M194" s="81"/>
      <c r="N194" s="55"/>
    </row>
    <row r="195" spans="2:14" s="65" customFormat="1" ht="21.75" customHeight="1">
      <c r="B195" s="46"/>
      <c r="C195" s="83"/>
      <c r="D195" s="83"/>
      <c r="E195" s="43"/>
      <c r="F195" s="84"/>
      <c r="G195" s="83"/>
      <c r="H195" s="43"/>
      <c r="I195" s="83"/>
      <c r="J195" s="85"/>
      <c r="K195" s="83"/>
      <c r="L195" s="85"/>
      <c r="M195" s="83"/>
      <c r="N195" s="55"/>
    </row>
    <row r="196" spans="2:14" s="65" customFormat="1" ht="21.75" customHeight="1">
      <c r="B196" s="66" t="s">
        <v>11</v>
      </c>
      <c r="C196" s="67"/>
      <c r="D196" s="68"/>
      <c r="E196" s="69"/>
      <c r="F196" s="68"/>
      <c r="G196" s="68"/>
      <c r="H196" s="68"/>
      <c r="I196" s="68"/>
      <c r="J196" s="82"/>
      <c r="K196" s="68"/>
      <c r="L196" s="82"/>
      <c r="M196" s="68"/>
      <c r="N196" s="55"/>
    </row>
    <row r="197" spans="2:14" s="36" customFormat="1" ht="21.75" customHeight="1">
      <c r="B197" s="77" t="s">
        <v>40</v>
      </c>
      <c r="C197" s="78"/>
      <c r="D197" s="78"/>
      <c r="E197" s="78"/>
      <c r="F197" s="78"/>
      <c r="G197" s="78"/>
      <c r="H197" s="78"/>
      <c r="I197" s="78"/>
      <c r="J197" s="79"/>
      <c r="K197" s="80"/>
      <c r="L197" s="79"/>
      <c r="M197" s="81"/>
      <c r="N197" s="55"/>
    </row>
    <row r="198" spans="2:14" s="36" customFormat="1" ht="21.75" customHeight="1">
      <c r="B198" s="46"/>
      <c r="C198" s="83"/>
      <c r="D198" s="83"/>
      <c r="E198" s="43"/>
      <c r="F198" s="84"/>
      <c r="G198" s="83"/>
      <c r="H198" s="43"/>
      <c r="I198" s="83"/>
      <c r="J198" s="85"/>
      <c r="K198" s="83"/>
      <c r="L198" s="85"/>
      <c r="M198" s="83"/>
      <c r="N198" s="55"/>
    </row>
    <row r="199" spans="2:14" s="65" customFormat="1" ht="21.75" customHeight="1">
      <c r="B199" s="66" t="s">
        <v>11</v>
      </c>
      <c r="C199" s="67"/>
      <c r="D199" s="68"/>
      <c r="E199" s="69"/>
      <c r="F199" s="68"/>
      <c r="G199" s="68"/>
      <c r="H199" s="68"/>
      <c r="I199" s="68"/>
      <c r="J199" s="82"/>
      <c r="K199" s="68"/>
      <c r="L199" s="82"/>
      <c r="M199" s="68"/>
      <c r="N199" s="86"/>
    </row>
    <row r="200" spans="2:14" s="36" customFormat="1">
      <c r="D200" s="37"/>
      <c r="E200" s="38"/>
      <c r="F200" s="36" t="s">
        <v>86</v>
      </c>
      <c r="G200" s="37"/>
      <c r="H200" s="86">
        <f>J187</f>
        <v>104198699</v>
      </c>
      <c r="I200" s="37"/>
      <c r="K200" s="39"/>
      <c r="M200" s="37"/>
      <c r="N200" s="55"/>
    </row>
    <row r="201" spans="2:14" s="36" customFormat="1">
      <c r="D201" s="37"/>
      <c r="E201" s="38"/>
      <c r="F201" s="36" t="s">
        <v>87</v>
      </c>
      <c r="G201" s="37"/>
      <c r="H201" s="86">
        <f>L187</f>
        <v>10419869</v>
      </c>
      <c r="I201" s="37"/>
      <c r="K201" s="39"/>
      <c r="M201" s="37"/>
      <c r="N201" s="55"/>
    </row>
    <row r="202" spans="2:14" s="36" customFormat="1">
      <c r="B202" s="87"/>
      <c r="C202" s="87"/>
      <c r="D202" s="37"/>
      <c r="E202" s="38"/>
      <c r="F202" s="37"/>
      <c r="G202" s="37"/>
      <c r="H202" s="37"/>
      <c r="I202" s="37"/>
      <c r="J202" s="113" t="str">
        <f>"Bình Chánh, Ngày  "&amp;N14&amp;"   Tháng   "&amp;O14&amp;"   Năm  "&amp;YEAR(F49)</f>
        <v>Bình Chánh, Ngày  28   Tháng   2   Năm  2012</v>
      </c>
      <c r="K202" s="113"/>
      <c r="N202" s="55"/>
    </row>
    <row r="203" spans="2:14" s="36" customFormat="1">
      <c r="D203" s="37"/>
      <c r="E203" s="38"/>
      <c r="F203" s="37"/>
      <c r="G203" s="37"/>
      <c r="H203" s="37"/>
      <c r="I203" s="37"/>
      <c r="J203" s="111" t="s">
        <v>15</v>
      </c>
      <c r="K203" s="111"/>
      <c r="L203" s="111"/>
      <c r="M203" s="111"/>
    </row>
    <row r="204" spans="2:14" s="36" customFormat="1">
      <c r="D204" s="37"/>
      <c r="E204" s="38"/>
      <c r="F204" s="37"/>
      <c r="G204" s="37"/>
      <c r="H204" s="37"/>
      <c r="I204" s="37"/>
      <c r="J204" s="111" t="s">
        <v>16</v>
      </c>
      <c r="K204" s="111"/>
      <c r="L204" s="111"/>
      <c r="M204" s="111"/>
    </row>
    <row r="205" spans="2:14" s="36" customFormat="1">
      <c r="D205" s="37"/>
      <c r="E205" s="38"/>
      <c r="F205" s="37"/>
      <c r="G205" s="37"/>
      <c r="H205" s="37"/>
      <c r="I205" s="37"/>
      <c r="J205" s="111" t="s">
        <v>17</v>
      </c>
      <c r="K205" s="111"/>
      <c r="L205" s="111"/>
      <c r="M205" s="111"/>
    </row>
    <row r="206" spans="2:14" s="36" customFormat="1">
      <c r="D206" s="37"/>
      <c r="E206" s="38"/>
      <c r="F206" s="37"/>
      <c r="G206" s="37"/>
      <c r="H206" s="37"/>
      <c r="I206" s="37"/>
      <c r="K206" s="39"/>
      <c r="M206" s="37"/>
    </row>
  </sheetData>
  <autoFilter ref="A16:Q186">
    <filterColumn colId="12">
      <filters>
        <filter val="12"/>
      </filters>
    </filterColumn>
  </autoFilter>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97"/>
  <sheetViews>
    <sheetView tabSelected="1" topLeftCell="A12" zoomScale="90" zoomScaleNormal="90" workbookViewId="0">
      <pane ySplit="4" topLeftCell="A25" activePane="bottomLeft" state="frozen"/>
      <selection activeCell="A12" sqref="A12"/>
      <selection pane="bottomLeft" activeCell="J151" sqref="J151"/>
    </sheetView>
  </sheetViews>
  <sheetFormatPr defaultRowHeight="15"/>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c r="B1" s="15"/>
      <c r="C1" s="15"/>
      <c r="D1" s="15"/>
      <c r="E1" s="15"/>
      <c r="F1" s="15"/>
      <c r="G1" s="15"/>
      <c r="H1" s="15"/>
      <c r="I1" s="15"/>
      <c r="L1" s="15"/>
    </row>
    <row r="2" spans="1:14">
      <c r="B2" s="15"/>
      <c r="C2" s="15"/>
      <c r="D2" s="15"/>
      <c r="E2" s="15"/>
      <c r="F2" s="15"/>
      <c r="G2" s="15"/>
      <c r="H2" s="15"/>
      <c r="I2" s="15"/>
      <c r="L2" s="15"/>
    </row>
    <row r="3" spans="1:14">
      <c r="B3" s="16"/>
      <c r="C3" s="16"/>
      <c r="D3" s="15"/>
      <c r="E3" s="15"/>
      <c r="F3" s="15"/>
      <c r="G3" s="15"/>
      <c r="H3" s="15"/>
      <c r="I3" s="15"/>
      <c r="L3" s="15"/>
    </row>
    <row r="4" spans="1:14" ht="28.5" customHeight="1">
      <c r="B4" s="133" t="s">
        <v>18</v>
      </c>
      <c r="C4" s="133"/>
      <c r="D4" s="133"/>
      <c r="E4" s="133"/>
      <c r="F4" s="133"/>
      <c r="G4" s="133"/>
      <c r="H4" s="133"/>
      <c r="I4" s="133"/>
      <c r="J4" s="133"/>
      <c r="K4" s="133"/>
      <c r="L4" s="133"/>
    </row>
    <row r="5" spans="1:14" hidden="1">
      <c r="A5" s="14" t="s">
        <v>31</v>
      </c>
      <c r="B5" s="134"/>
      <c r="C5" s="134"/>
      <c r="D5" s="134"/>
      <c r="E5" s="134"/>
      <c r="F5" s="134"/>
      <c r="G5" s="134"/>
      <c r="H5" s="134"/>
      <c r="I5" s="134"/>
      <c r="J5" s="134"/>
      <c r="K5" s="134"/>
      <c r="L5" s="134"/>
    </row>
    <row r="6" spans="1:14">
      <c r="B6" s="135" t="s">
        <v>0</v>
      </c>
      <c r="C6" s="135"/>
      <c r="D6" s="135"/>
      <c r="E6" s="135"/>
      <c r="F6" s="135"/>
      <c r="G6" s="135"/>
      <c r="H6" s="135"/>
      <c r="I6" s="135"/>
      <c r="J6" s="135"/>
      <c r="K6" s="135"/>
      <c r="L6" s="135"/>
    </row>
    <row r="7" spans="1:14">
      <c r="B7" s="135" t="str">
        <f>"Kỳ tính thuế: "&amp;IF(LEFT(N14,1)="Q","Quý "&amp;RIGHT(N14,1),"Tháng "&amp;N14)&amp;" Năm "&amp;YEAR(F28)</f>
        <v>Kỳ tính thuế: Tháng 2 Năm 2012</v>
      </c>
      <c r="C7" s="135"/>
      <c r="D7" s="135"/>
      <c r="E7" s="135"/>
      <c r="F7" s="135"/>
      <c r="G7" s="135"/>
      <c r="H7" s="135"/>
      <c r="I7" s="135"/>
      <c r="J7" s="135"/>
      <c r="K7" s="135"/>
      <c r="L7" s="135"/>
    </row>
    <row r="8" spans="1:14">
      <c r="B8" s="17"/>
      <c r="C8" s="17"/>
      <c r="D8" s="15"/>
      <c r="E8" s="15"/>
      <c r="F8" s="15"/>
      <c r="G8" s="15"/>
      <c r="H8" s="15"/>
      <c r="I8" s="15"/>
      <c r="L8" s="15"/>
    </row>
    <row r="9" spans="1:14">
      <c r="B9" s="14" t="s">
        <v>131</v>
      </c>
    </row>
    <row r="10" spans="1:14">
      <c r="B10" s="14" t="s">
        <v>132</v>
      </c>
    </row>
    <row r="11" spans="1:14">
      <c r="B11" s="131" t="s">
        <v>1</v>
      </c>
      <c r="C11" s="131"/>
      <c r="D11" s="131"/>
      <c r="E11" s="131"/>
      <c r="F11" s="131"/>
      <c r="G11" s="131"/>
      <c r="H11" s="131"/>
      <c r="I11" s="131"/>
      <c r="J11" s="131"/>
      <c r="K11" s="131"/>
      <c r="L11" s="131"/>
    </row>
    <row r="12" spans="1:14" ht="12.75" customHeight="1">
      <c r="B12" s="132" t="s">
        <v>2</v>
      </c>
      <c r="C12" s="132"/>
      <c r="D12" s="132"/>
      <c r="E12" s="132"/>
      <c r="F12" s="132"/>
      <c r="G12" s="132" t="s">
        <v>3</v>
      </c>
      <c r="H12" s="132" t="s">
        <v>29</v>
      </c>
      <c r="I12" s="132" t="s">
        <v>4</v>
      </c>
      <c r="J12" s="132" t="s">
        <v>30</v>
      </c>
      <c r="K12" s="132" t="s">
        <v>5</v>
      </c>
      <c r="L12" s="132" t="s">
        <v>6</v>
      </c>
    </row>
    <row r="13" spans="1:14" ht="4.5" customHeight="1">
      <c r="B13" s="132"/>
      <c r="C13" s="132"/>
      <c r="D13" s="132"/>
      <c r="E13" s="132"/>
      <c r="F13" s="132"/>
      <c r="G13" s="132"/>
      <c r="H13" s="132"/>
      <c r="I13" s="132"/>
      <c r="J13" s="132"/>
      <c r="K13" s="132"/>
      <c r="L13" s="132"/>
    </row>
    <row r="14" spans="1:14" ht="40.5" customHeight="1">
      <c r="B14" s="132"/>
      <c r="C14" s="112" t="s">
        <v>43</v>
      </c>
      <c r="D14" s="112" t="s">
        <v>7</v>
      </c>
      <c r="E14" s="112" t="s">
        <v>8</v>
      </c>
      <c r="F14" s="112" t="s">
        <v>9</v>
      </c>
      <c r="G14" s="132"/>
      <c r="H14" s="132"/>
      <c r="I14" s="132"/>
      <c r="J14" s="132"/>
      <c r="K14" s="132"/>
      <c r="L14" s="132"/>
      <c r="M14" s="117" t="str">
        <f>IF(OR($N$14=4,$N$14=6,$N$14=9,$N$14=11),"30",IF($N$14=2,"28","31"))</f>
        <v>28</v>
      </c>
      <c r="N14" s="116">
        <v>2</v>
      </c>
    </row>
    <row r="15" spans="1:14">
      <c r="B15" s="2" t="s">
        <v>19</v>
      </c>
      <c r="C15" s="2" t="s">
        <v>20</v>
      </c>
      <c r="D15" s="2" t="s">
        <v>21</v>
      </c>
      <c r="E15" s="2" t="s">
        <v>22</v>
      </c>
      <c r="F15" s="2" t="s">
        <v>23</v>
      </c>
      <c r="G15" s="2" t="s">
        <v>24</v>
      </c>
      <c r="H15" s="2" t="s">
        <v>25</v>
      </c>
      <c r="I15" s="18" t="s">
        <v>26</v>
      </c>
      <c r="J15" s="18" t="s">
        <v>27</v>
      </c>
      <c r="K15" s="2" t="s">
        <v>28</v>
      </c>
      <c r="L15" s="2" t="s">
        <v>44</v>
      </c>
    </row>
    <row r="16" spans="1:14" ht="21" customHeight="1">
      <c r="B16" s="129" t="s">
        <v>46</v>
      </c>
      <c r="C16" s="130"/>
      <c r="D16" s="130"/>
      <c r="E16" s="130"/>
      <c r="F16" s="130"/>
      <c r="G16" s="130"/>
      <c r="H16" s="130"/>
      <c r="I16" s="130"/>
      <c r="J16" s="19"/>
      <c r="K16" s="19"/>
      <c r="L16" s="20"/>
    </row>
    <row r="17" spans="2:12" ht="21" customHeight="1">
      <c r="B17" s="8"/>
      <c r="C17" s="8"/>
      <c r="D17" s="8"/>
      <c r="E17" s="8"/>
      <c r="F17" s="5"/>
      <c r="G17" s="8"/>
      <c r="H17" s="2"/>
      <c r="I17" s="8"/>
      <c r="J17" s="7"/>
      <c r="K17" s="7"/>
      <c r="L17" s="8"/>
    </row>
    <row r="18" spans="2:12" s="21" customFormat="1" ht="21" customHeight="1">
      <c r="B18" s="22" t="s">
        <v>11</v>
      </c>
      <c r="C18" s="22"/>
      <c r="D18" s="22"/>
      <c r="E18" s="22"/>
      <c r="F18" s="22"/>
      <c r="G18" s="22"/>
      <c r="H18" s="22"/>
      <c r="I18" s="22"/>
      <c r="J18" s="23"/>
      <c r="K18" s="23"/>
      <c r="L18" s="22"/>
    </row>
    <row r="19" spans="2:12" ht="21" customHeight="1">
      <c r="B19" s="129" t="s">
        <v>12</v>
      </c>
      <c r="C19" s="130"/>
      <c r="D19" s="130"/>
      <c r="E19" s="130"/>
      <c r="F19" s="130"/>
      <c r="G19" s="130"/>
      <c r="H19" s="130"/>
      <c r="I19" s="130"/>
      <c r="J19" s="19"/>
      <c r="K19" s="19"/>
      <c r="L19" s="24"/>
    </row>
    <row r="20" spans="2:12" ht="21" customHeight="1">
      <c r="B20" s="2"/>
      <c r="C20" s="3"/>
      <c r="D20" s="3"/>
      <c r="E20" s="4"/>
      <c r="F20" s="5"/>
      <c r="G20" s="6"/>
      <c r="H20" s="6"/>
      <c r="I20" s="6"/>
      <c r="J20" s="7"/>
      <c r="K20" s="7"/>
      <c r="L20" s="8"/>
    </row>
    <row r="21" spans="2:12" s="21" customFormat="1" ht="21" customHeight="1">
      <c r="B21" s="22" t="s">
        <v>11</v>
      </c>
      <c r="C21" s="22"/>
      <c r="D21" s="22"/>
      <c r="E21" s="22"/>
      <c r="F21" s="22"/>
      <c r="G21" s="22"/>
      <c r="H21" s="22"/>
      <c r="I21" s="22"/>
      <c r="J21" s="23"/>
      <c r="K21" s="23"/>
      <c r="L21" s="22"/>
    </row>
    <row r="22" spans="2:12" ht="21" customHeight="1">
      <c r="B22" s="129" t="s">
        <v>13</v>
      </c>
      <c r="C22" s="130"/>
      <c r="D22" s="130"/>
      <c r="E22" s="130"/>
      <c r="F22" s="130"/>
      <c r="G22" s="130"/>
      <c r="H22" s="130"/>
      <c r="I22" s="130"/>
      <c r="J22" s="19"/>
      <c r="K22" s="19"/>
      <c r="L22" s="24"/>
    </row>
    <row r="23" spans="2:12" ht="21" customHeight="1">
      <c r="B23" s="8"/>
      <c r="C23" s="8"/>
      <c r="D23" s="8"/>
      <c r="E23" s="8"/>
      <c r="F23" s="5"/>
      <c r="G23" s="8"/>
      <c r="H23" s="2"/>
      <c r="I23" s="8"/>
      <c r="J23" s="7"/>
      <c r="K23" s="7"/>
      <c r="L23" s="8"/>
    </row>
    <row r="24" spans="2:12" s="21" customFormat="1" ht="21" customHeight="1">
      <c r="B24" s="22" t="s">
        <v>11</v>
      </c>
      <c r="C24" s="22"/>
      <c r="D24" s="22"/>
      <c r="E24" s="22"/>
      <c r="F24" s="22"/>
      <c r="G24" s="22"/>
      <c r="H24" s="22"/>
      <c r="I24" s="22"/>
      <c r="J24" s="23"/>
      <c r="K24" s="23"/>
      <c r="L24" s="22"/>
    </row>
    <row r="25" spans="2:12" s="21" customFormat="1" ht="21" customHeight="1">
      <c r="B25" s="114" t="s">
        <v>14</v>
      </c>
      <c r="C25" s="115"/>
      <c r="D25" s="115"/>
      <c r="E25" s="115"/>
      <c r="F25" s="115"/>
      <c r="G25" s="115"/>
      <c r="H25" s="115"/>
      <c r="I25" s="115"/>
      <c r="J25" s="25"/>
      <c r="K25" s="25"/>
      <c r="L25" s="26"/>
    </row>
    <row r="26" spans="2:12" ht="21" hidden="1" customHeight="1">
      <c r="B26" s="9">
        <f>IF(G26&lt;&gt;"",ROW()-25,"")</f>
        <v>1</v>
      </c>
      <c r="C26" s="31" t="s">
        <v>534</v>
      </c>
      <c r="D26" s="31" t="s">
        <v>535</v>
      </c>
      <c r="E26" s="10" t="s">
        <v>133</v>
      </c>
      <c r="F26" s="32">
        <v>40915</v>
      </c>
      <c r="G26" s="11" t="s">
        <v>124</v>
      </c>
      <c r="H26" s="33" t="str">
        <f t="shared" ref="H26:H89" si="0">IF(ISNA(VLOOKUP(G26,DSBR,2,0)),"",VLOOKUP(G26,DSBR,2,0))</f>
        <v>0310777413</v>
      </c>
      <c r="I26" s="12" t="s">
        <v>128</v>
      </c>
      <c r="J26" s="13">
        <v>8055000</v>
      </c>
      <c r="K26" s="13">
        <v>805500</v>
      </c>
      <c r="L26" s="62">
        <v>1</v>
      </c>
    </row>
    <row r="27" spans="2:12" ht="21" hidden="1" customHeight="1">
      <c r="B27" s="9">
        <f t="shared" ref="B27:B90" si="1">IF(G27&lt;&gt;"",ROW()-25,"")</f>
        <v>2</v>
      </c>
      <c r="C27" s="31" t="s">
        <v>534</v>
      </c>
      <c r="D27" s="31" t="s">
        <v>535</v>
      </c>
      <c r="E27" s="10" t="s">
        <v>134</v>
      </c>
      <c r="F27" s="32">
        <v>40915</v>
      </c>
      <c r="G27" s="11" t="s">
        <v>124</v>
      </c>
      <c r="H27" s="33" t="str">
        <f t="shared" si="0"/>
        <v>0310777413</v>
      </c>
      <c r="I27" s="12" t="s">
        <v>128</v>
      </c>
      <c r="J27" s="13">
        <v>8704200</v>
      </c>
      <c r="K27" s="13">
        <v>870420</v>
      </c>
      <c r="L27" s="62">
        <v>1</v>
      </c>
    </row>
    <row r="28" spans="2:12" ht="21" hidden="1" customHeight="1">
      <c r="B28" s="9">
        <f t="shared" si="1"/>
        <v>3</v>
      </c>
      <c r="C28" s="31" t="s">
        <v>534</v>
      </c>
      <c r="D28" s="31" t="s">
        <v>535</v>
      </c>
      <c r="E28" s="10" t="s">
        <v>135</v>
      </c>
      <c r="F28" s="32">
        <v>40917</v>
      </c>
      <c r="G28" s="11" t="s">
        <v>283</v>
      </c>
      <c r="H28" s="33" t="str">
        <f t="shared" si="0"/>
        <v>0309937119</v>
      </c>
      <c r="I28" s="12" t="s">
        <v>128</v>
      </c>
      <c r="J28" s="13">
        <v>17368050</v>
      </c>
      <c r="K28" s="13">
        <v>1736805</v>
      </c>
      <c r="L28" s="62">
        <v>1</v>
      </c>
    </row>
    <row r="29" spans="2:12" ht="21" hidden="1" customHeight="1">
      <c r="B29" s="9">
        <f t="shared" si="1"/>
        <v>4</v>
      </c>
      <c r="C29" s="31" t="s">
        <v>534</v>
      </c>
      <c r="D29" s="31" t="s">
        <v>535</v>
      </c>
      <c r="E29" s="10" t="s">
        <v>136</v>
      </c>
      <c r="F29" s="32">
        <v>40917</v>
      </c>
      <c r="G29" s="11" t="s">
        <v>122</v>
      </c>
      <c r="H29" s="33" t="str">
        <f t="shared" si="0"/>
        <v>0310199748</v>
      </c>
      <c r="I29" s="12" t="s">
        <v>128</v>
      </c>
      <c r="J29" s="13">
        <v>10000000</v>
      </c>
      <c r="K29" s="13">
        <v>1000000</v>
      </c>
      <c r="L29" s="62">
        <v>1</v>
      </c>
    </row>
    <row r="30" spans="2:12" ht="21" hidden="1" customHeight="1">
      <c r="B30" s="9">
        <f t="shared" si="1"/>
        <v>5</v>
      </c>
      <c r="C30" s="31" t="s">
        <v>534</v>
      </c>
      <c r="D30" s="31" t="s">
        <v>535</v>
      </c>
      <c r="E30" s="10" t="s">
        <v>137</v>
      </c>
      <c r="F30" s="32">
        <v>40918</v>
      </c>
      <c r="G30" s="11" t="s">
        <v>122</v>
      </c>
      <c r="H30" s="33" t="str">
        <f t="shared" si="0"/>
        <v>0310199748</v>
      </c>
      <c r="I30" s="12" t="s">
        <v>128</v>
      </c>
      <c r="J30" s="13">
        <v>8847600</v>
      </c>
      <c r="K30" s="13">
        <v>884760</v>
      </c>
      <c r="L30" s="62">
        <v>1</v>
      </c>
    </row>
    <row r="31" spans="2:12" ht="21" hidden="1" customHeight="1">
      <c r="B31" s="9">
        <f t="shared" si="1"/>
        <v>6</v>
      </c>
      <c r="C31" s="31" t="s">
        <v>534</v>
      </c>
      <c r="D31" s="31" t="s">
        <v>535</v>
      </c>
      <c r="E31" s="10" t="s">
        <v>138</v>
      </c>
      <c r="F31" s="32">
        <v>40922</v>
      </c>
      <c r="G31" s="11" t="s">
        <v>123</v>
      </c>
      <c r="H31" s="33" t="str">
        <f t="shared" si="0"/>
        <v>0303530207</v>
      </c>
      <c r="I31" s="12" t="s">
        <v>128</v>
      </c>
      <c r="J31" s="13">
        <v>16938960</v>
      </c>
      <c r="K31" s="13">
        <v>1693896</v>
      </c>
      <c r="L31" s="62">
        <v>1</v>
      </c>
    </row>
    <row r="32" spans="2:12" ht="21" hidden="1" customHeight="1">
      <c r="B32" s="9">
        <f t="shared" si="1"/>
        <v>7</v>
      </c>
      <c r="C32" s="31" t="s">
        <v>534</v>
      </c>
      <c r="D32" s="31" t="s">
        <v>535</v>
      </c>
      <c r="E32" s="10" t="s">
        <v>139</v>
      </c>
      <c r="F32" s="32">
        <v>40924</v>
      </c>
      <c r="G32" s="11" t="s">
        <v>124</v>
      </c>
      <c r="H32" s="33" t="str">
        <f t="shared" si="0"/>
        <v>0310777413</v>
      </c>
      <c r="I32" s="12" t="s">
        <v>128</v>
      </c>
      <c r="J32" s="13">
        <v>11203000</v>
      </c>
      <c r="K32" s="13">
        <v>1120300</v>
      </c>
      <c r="L32" s="62">
        <v>1</v>
      </c>
    </row>
    <row r="33" spans="2:12" ht="21" hidden="1" customHeight="1">
      <c r="B33" s="9">
        <f t="shared" si="1"/>
        <v>8</v>
      </c>
      <c r="C33" s="31" t="s">
        <v>534</v>
      </c>
      <c r="D33" s="31" t="s">
        <v>535</v>
      </c>
      <c r="E33" s="10" t="s">
        <v>140</v>
      </c>
      <c r="F33" s="32">
        <v>40925</v>
      </c>
      <c r="G33" s="11" t="s">
        <v>121</v>
      </c>
      <c r="H33" s="33" t="str">
        <f t="shared" si="0"/>
        <v>0301436858-1</v>
      </c>
      <c r="I33" s="12" t="s">
        <v>128</v>
      </c>
      <c r="J33" s="13">
        <v>18073048</v>
      </c>
      <c r="K33" s="13">
        <v>1807305</v>
      </c>
      <c r="L33" s="62">
        <v>1</v>
      </c>
    </row>
    <row r="34" spans="2:12" ht="21" hidden="1" customHeight="1">
      <c r="B34" s="9">
        <f t="shared" si="1"/>
        <v>9</v>
      </c>
      <c r="C34" s="31" t="s">
        <v>534</v>
      </c>
      <c r="D34" s="31" t="s">
        <v>535</v>
      </c>
      <c r="E34" s="10" t="s">
        <v>141</v>
      </c>
      <c r="F34" s="32">
        <v>40926</v>
      </c>
      <c r="G34" s="11" t="s">
        <v>121</v>
      </c>
      <c r="H34" s="33" t="str">
        <f t="shared" si="0"/>
        <v>0301436858-1</v>
      </c>
      <c r="I34" s="12" t="s">
        <v>128</v>
      </c>
      <c r="J34" s="13">
        <v>29369175</v>
      </c>
      <c r="K34" s="13">
        <v>2936918</v>
      </c>
      <c r="L34" s="62">
        <v>1</v>
      </c>
    </row>
    <row r="35" spans="2:12" ht="21" hidden="1" customHeight="1">
      <c r="B35" s="9">
        <f t="shared" si="1"/>
        <v>10</v>
      </c>
      <c r="C35" s="31" t="s">
        <v>534</v>
      </c>
      <c r="D35" s="31" t="s">
        <v>535</v>
      </c>
      <c r="E35" s="10" t="s">
        <v>142</v>
      </c>
      <c r="F35" s="32">
        <v>40938</v>
      </c>
      <c r="G35" s="11" t="s">
        <v>121</v>
      </c>
      <c r="H35" s="33" t="str">
        <f t="shared" si="0"/>
        <v>0301436858-1</v>
      </c>
      <c r="I35" s="12" t="s">
        <v>128</v>
      </c>
      <c r="J35" s="13">
        <v>38424146</v>
      </c>
      <c r="K35" s="13">
        <v>3842415</v>
      </c>
      <c r="L35" s="62">
        <v>1</v>
      </c>
    </row>
    <row r="36" spans="2:12" ht="21" hidden="1" customHeight="1">
      <c r="B36" s="9">
        <f t="shared" si="1"/>
        <v>11</v>
      </c>
      <c r="C36" s="31" t="s">
        <v>534</v>
      </c>
      <c r="D36" s="31" t="s">
        <v>535</v>
      </c>
      <c r="E36" s="10" t="s">
        <v>143</v>
      </c>
      <c r="F36" s="32">
        <v>40939</v>
      </c>
      <c r="G36" s="11" t="s">
        <v>121</v>
      </c>
      <c r="H36" s="33" t="str">
        <f t="shared" si="0"/>
        <v>0301436858-1</v>
      </c>
      <c r="I36" s="12" t="s">
        <v>128</v>
      </c>
      <c r="J36" s="13">
        <v>28039719</v>
      </c>
      <c r="K36" s="13">
        <v>2803972</v>
      </c>
      <c r="L36" s="62">
        <v>1</v>
      </c>
    </row>
    <row r="37" spans="2:12" ht="21" hidden="1" customHeight="1">
      <c r="B37" s="9">
        <f t="shared" si="1"/>
        <v>12</v>
      </c>
      <c r="C37" s="31" t="s">
        <v>534</v>
      </c>
      <c r="D37" s="31" t="s">
        <v>535</v>
      </c>
      <c r="E37" s="10" t="s">
        <v>144</v>
      </c>
      <c r="F37" s="32">
        <v>40946</v>
      </c>
      <c r="G37" s="11" t="s">
        <v>284</v>
      </c>
      <c r="H37" s="33" t="str">
        <f t="shared" si="0"/>
        <v>0304733087</v>
      </c>
      <c r="I37" s="12" t="s">
        <v>128</v>
      </c>
      <c r="J37" s="13">
        <v>25709400</v>
      </c>
      <c r="K37" s="13">
        <v>2570940</v>
      </c>
      <c r="L37" s="62">
        <v>2</v>
      </c>
    </row>
    <row r="38" spans="2:12" ht="21" hidden="1" customHeight="1">
      <c r="B38" s="9">
        <f t="shared" si="1"/>
        <v>13</v>
      </c>
      <c r="C38" s="31" t="s">
        <v>534</v>
      </c>
      <c r="D38" s="31" t="s">
        <v>535</v>
      </c>
      <c r="E38" s="10" t="s">
        <v>145</v>
      </c>
      <c r="F38" s="32">
        <v>40953</v>
      </c>
      <c r="G38" s="11" t="s">
        <v>123</v>
      </c>
      <c r="H38" s="33" t="str">
        <f t="shared" si="0"/>
        <v>0303530207</v>
      </c>
      <c r="I38" s="12" t="s">
        <v>128</v>
      </c>
      <c r="J38" s="13">
        <v>3784800</v>
      </c>
      <c r="K38" s="13">
        <v>378480</v>
      </c>
      <c r="L38" s="62">
        <v>2</v>
      </c>
    </row>
    <row r="39" spans="2:12" ht="21" hidden="1" customHeight="1">
      <c r="B39" s="9">
        <f t="shared" si="1"/>
        <v>14</v>
      </c>
      <c r="C39" s="31" t="s">
        <v>534</v>
      </c>
      <c r="D39" s="31" t="s">
        <v>535</v>
      </c>
      <c r="E39" s="10" t="s">
        <v>146</v>
      </c>
      <c r="F39" s="32">
        <v>40953</v>
      </c>
      <c r="G39" s="11" t="s">
        <v>125</v>
      </c>
      <c r="H39" s="33" t="str">
        <f t="shared" si="0"/>
        <v>1100782190</v>
      </c>
      <c r="I39" s="12" t="s">
        <v>130</v>
      </c>
      <c r="J39" s="13">
        <v>9265000</v>
      </c>
      <c r="K39" s="13">
        <v>926500</v>
      </c>
      <c r="L39" s="62">
        <v>2</v>
      </c>
    </row>
    <row r="40" spans="2:12" ht="21" hidden="1" customHeight="1">
      <c r="B40" s="9">
        <f t="shared" si="1"/>
        <v>15</v>
      </c>
      <c r="C40" s="31" t="s">
        <v>534</v>
      </c>
      <c r="D40" s="31" t="s">
        <v>535</v>
      </c>
      <c r="E40" s="10" t="s">
        <v>147</v>
      </c>
      <c r="F40" s="32">
        <v>40956</v>
      </c>
      <c r="G40" s="11" t="s">
        <v>285</v>
      </c>
      <c r="H40" s="33" t="str">
        <f t="shared" si="0"/>
        <v>0100107518-005</v>
      </c>
      <c r="I40" s="12" t="s">
        <v>130</v>
      </c>
      <c r="J40" s="13">
        <v>5750000</v>
      </c>
      <c r="K40" s="13">
        <v>575000</v>
      </c>
      <c r="L40" s="62">
        <v>2</v>
      </c>
    </row>
    <row r="41" spans="2:12" ht="21" hidden="1" customHeight="1">
      <c r="B41" s="9">
        <f t="shared" si="1"/>
        <v>16</v>
      </c>
      <c r="C41" s="31" t="s">
        <v>534</v>
      </c>
      <c r="D41" s="31" t="s">
        <v>535</v>
      </c>
      <c r="E41" s="10" t="s">
        <v>148</v>
      </c>
      <c r="F41" s="32">
        <v>40959</v>
      </c>
      <c r="G41" s="11" t="s">
        <v>125</v>
      </c>
      <c r="H41" s="33" t="str">
        <f t="shared" si="0"/>
        <v>1100782190</v>
      </c>
      <c r="I41" s="12" t="s">
        <v>130</v>
      </c>
      <c r="J41" s="13">
        <v>27858000</v>
      </c>
      <c r="K41" s="13">
        <v>2785800</v>
      </c>
      <c r="L41" s="62">
        <v>2</v>
      </c>
    </row>
    <row r="42" spans="2:12" ht="21" hidden="1" customHeight="1">
      <c r="B42" s="9">
        <f t="shared" si="1"/>
        <v>17</v>
      </c>
      <c r="C42" s="31" t="s">
        <v>534</v>
      </c>
      <c r="D42" s="31" t="s">
        <v>535</v>
      </c>
      <c r="E42" s="10" t="s">
        <v>149</v>
      </c>
      <c r="F42" s="32">
        <v>40962</v>
      </c>
      <c r="G42" s="11" t="s">
        <v>286</v>
      </c>
      <c r="H42" s="33" t="str">
        <f t="shared" si="0"/>
        <v>0311006653</v>
      </c>
      <c r="I42" s="12" t="s">
        <v>130</v>
      </c>
      <c r="J42" s="13">
        <v>947000</v>
      </c>
      <c r="K42" s="13">
        <v>94700</v>
      </c>
      <c r="L42" s="62">
        <v>2</v>
      </c>
    </row>
    <row r="43" spans="2:12" ht="21" hidden="1" customHeight="1">
      <c r="B43" s="9">
        <f t="shared" si="1"/>
        <v>18</v>
      </c>
      <c r="C43" s="31" t="s">
        <v>534</v>
      </c>
      <c r="D43" s="31" t="s">
        <v>535</v>
      </c>
      <c r="E43" s="10" t="s">
        <v>150</v>
      </c>
      <c r="F43" s="32">
        <v>40963</v>
      </c>
      <c r="G43" s="11" t="s">
        <v>284</v>
      </c>
      <c r="H43" s="33" t="str">
        <f t="shared" si="0"/>
        <v>0304733087</v>
      </c>
      <c r="I43" s="12" t="s">
        <v>130</v>
      </c>
      <c r="J43" s="13">
        <v>3344000</v>
      </c>
      <c r="K43" s="13">
        <v>334400</v>
      </c>
      <c r="L43" s="62">
        <v>2</v>
      </c>
    </row>
    <row r="44" spans="2:12" ht="21" hidden="1" customHeight="1">
      <c r="B44" s="9">
        <f t="shared" si="1"/>
        <v>19</v>
      </c>
      <c r="C44" s="31" t="s">
        <v>534</v>
      </c>
      <c r="D44" s="31" t="s">
        <v>535</v>
      </c>
      <c r="E44" s="10" t="s">
        <v>151</v>
      </c>
      <c r="F44" s="32">
        <v>40965</v>
      </c>
      <c r="G44" s="11" t="s">
        <v>121</v>
      </c>
      <c r="H44" s="33" t="str">
        <f t="shared" si="0"/>
        <v>0301436858-1</v>
      </c>
      <c r="I44" s="12" t="s">
        <v>130</v>
      </c>
      <c r="J44" s="13">
        <v>37061804</v>
      </c>
      <c r="K44" s="13">
        <v>3706181</v>
      </c>
      <c r="L44" s="62">
        <v>2</v>
      </c>
    </row>
    <row r="45" spans="2:12" ht="21" hidden="1" customHeight="1">
      <c r="B45" s="9">
        <f t="shared" si="1"/>
        <v>20</v>
      </c>
      <c r="C45" s="31" t="s">
        <v>534</v>
      </c>
      <c r="D45" s="31" t="s">
        <v>535</v>
      </c>
      <c r="E45" s="10" t="s">
        <v>152</v>
      </c>
      <c r="F45" s="32">
        <v>40968</v>
      </c>
      <c r="G45" s="11" t="s">
        <v>121</v>
      </c>
      <c r="H45" s="33" t="str">
        <f t="shared" si="0"/>
        <v>0301436858-1</v>
      </c>
      <c r="I45" s="12" t="s">
        <v>130</v>
      </c>
      <c r="J45" s="13">
        <v>330073297</v>
      </c>
      <c r="K45" s="13">
        <v>3300731</v>
      </c>
      <c r="L45" s="62">
        <v>2</v>
      </c>
    </row>
    <row r="46" spans="2:12" ht="21" hidden="1" customHeight="1">
      <c r="B46" s="9">
        <f t="shared" si="1"/>
        <v>21</v>
      </c>
      <c r="C46" s="31" t="s">
        <v>534</v>
      </c>
      <c r="D46" s="31" t="s">
        <v>535</v>
      </c>
      <c r="E46" s="10" t="s">
        <v>153</v>
      </c>
      <c r="F46" s="32">
        <v>40971</v>
      </c>
      <c r="G46" s="11" t="s">
        <v>125</v>
      </c>
      <c r="H46" s="33" t="str">
        <f t="shared" si="0"/>
        <v>1100782190</v>
      </c>
      <c r="I46" s="12" t="s">
        <v>130</v>
      </c>
      <c r="J46" s="13">
        <v>6267100</v>
      </c>
      <c r="K46" s="13">
        <v>626710</v>
      </c>
      <c r="L46" s="62">
        <v>3</v>
      </c>
    </row>
    <row r="47" spans="2:12" ht="21" hidden="1" customHeight="1">
      <c r="B47" s="9">
        <f t="shared" si="1"/>
        <v>22</v>
      </c>
      <c r="C47" s="31" t="s">
        <v>534</v>
      </c>
      <c r="D47" s="31" t="s">
        <v>535</v>
      </c>
      <c r="E47" s="10" t="s">
        <v>154</v>
      </c>
      <c r="F47" s="32">
        <v>40971</v>
      </c>
      <c r="G47" s="11" t="s">
        <v>124</v>
      </c>
      <c r="H47" s="33" t="str">
        <f t="shared" si="0"/>
        <v>0310777413</v>
      </c>
      <c r="I47" s="12" t="s">
        <v>130</v>
      </c>
      <c r="J47" s="13">
        <v>20006100</v>
      </c>
      <c r="K47" s="13">
        <v>2000610</v>
      </c>
      <c r="L47" s="62">
        <v>3</v>
      </c>
    </row>
    <row r="48" spans="2:12" ht="21" hidden="1" customHeight="1">
      <c r="B48" s="9">
        <f t="shared" si="1"/>
        <v>23</v>
      </c>
      <c r="C48" s="31" t="s">
        <v>534</v>
      </c>
      <c r="D48" s="31" t="s">
        <v>535</v>
      </c>
      <c r="E48" s="10" t="s">
        <v>155</v>
      </c>
      <c r="F48" s="32">
        <v>40974</v>
      </c>
      <c r="G48" s="11" t="s">
        <v>286</v>
      </c>
      <c r="H48" s="33" t="str">
        <f t="shared" si="0"/>
        <v>0311006653</v>
      </c>
      <c r="I48" s="12" t="s">
        <v>130</v>
      </c>
      <c r="J48" s="13">
        <v>2178100</v>
      </c>
      <c r="K48" s="13">
        <v>217810</v>
      </c>
      <c r="L48" s="62">
        <v>3</v>
      </c>
    </row>
    <row r="49" spans="2:12" ht="21" hidden="1" customHeight="1">
      <c r="B49" s="9">
        <f t="shared" si="1"/>
        <v>24</v>
      </c>
      <c r="C49" s="31" t="s">
        <v>534</v>
      </c>
      <c r="D49" s="31" t="s">
        <v>535</v>
      </c>
      <c r="E49" s="10" t="s">
        <v>156</v>
      </c>
      <c r="F49" s="32">
        <v>40974</v>
      </c>
      <c r="G49" s="11" t="s">
        <v>286</v>
      </c>
      <c r="H49" s="33" t="str">
        <f t="shared" si="0"/>
        <v>0311006653</v>
      </c>
      <c r="I49" s="12" t="s">
        <v>130</v>
      </c>
      <c r="J49" s="13">
        <v>1800000</v>
      </c>
      <c r="K49" s="13">
        <v>180000</v>
      </c>
      <c r="L49" s="62">
        <v>3</v>
      </c>
    </row>
    <row r="50" spans="2:12" ht="21" hidden="1" customHeight="1">
      <c r="B50" s="9">
        <f t="shared" si="1"/>
        <v>25</v>
      </c>
      <c r="C50" s="31" t="s">
        <v>534</v>
      </c>
      <c r="D50" s="31" t="s">
        <v>535</v>
      </c>
      <c r="E50" s="10" t="s">
        <v>157</v>
      </c>
      <c r="F50" s="32">
        <v>40977</v>
      </c>
      <c r="G50" s="11" t="s">
        <v>287</v>
      </c>
      <c r="H50" s="33" t="str">
        <f t="shared" si="0"/>
        <v>0101564588</v>
      </c>
      <c r="I50" s="12" t="s">
        <v>130</v>
      </c>
      <c r="J50" s="13">
        <v>6808900</v>
      </c>
      <c r="K50" s="13">
        <v>680890</v>
      </c>
      <c r="L50" s="62">
        <v>3</v>
      </c>
    </row>
    <row r="51" spans="2:12" ht="21" hidden="1" customHeight="1">
      <c r="B51" s="9">
        <f t="shared" si="1"/>
        <v>26</v>
      </c>
      <c r="C51" s="31" t="s">
        <v>534</v>
      </c>
      <c r="D51" s="31" t="s">
        <v>535</v>
      </c>
      <c r="E51" s="10" t="s">
        <v>158</v>
      </c>
      <c r="F51" s="32">
        <v>40978</v>
      </c>
      <c r="G51" s="11" t="s">
        <v>93</v>
      </c>
      <c r="H51" s="33" t="str">
        <f t="shared" si="0"/>
        <v>0305135072</v>
      </c>
      <c r="I51" s="12" t="s">
        <v>130</v>
      </c>
      <c r="J51" s="13">
        <v>21568550</v>
      </c>
      <c r="K51" s="13">
        <v>2156855</v>
      </c>
      <c r="L51" s="62">
        <v>3</v>
      </c>
    </row>
    <row r="52" spans="2:12" ht="21" hidden="1" customHeight="1">
      <c r="B52" s="9">
        <f t="shared" si="1"/>
        <v>27</v>
      </c>
      <c r="C52" s="31" t="s">
        <v>534</v>
      </c>
      <c r="D52" s="31" t="s">
        <v>535</v>
      </c>
      <c r="E52" s="10" t="s">
        <v>159</v>
      </c>
      <c r="F52" s="32">
        <v>40980</v>
      </c>
      <c r="G52" s="11" t="s">
        <v>288</v>
      </c>
      <c r="H52" s="33" t="str">
        <f t="shared" si="0"/>
        <v>0307586024</v>
      </c>
      <c r="I52" s="12" t="s">
        <v>130</v>
      </c>
      <c r="J52" s="13">
        <v>11396500</v>
      </c>
      <c r="K52" s="13">
        <v>1139650</v>
      </c>
      <c r="L52" s="62">
        <v>3</v>
      </c>
    </row>
    <row r="53" spans="2:12" ht="21" hidden="1" customHeight="1">
      <c r="B53" s="9">
        <f t="shared" si="1"/>
        <v>28</v>
      </c>
      <c r="C53" s="31" t="s">
        <v>534</v>
      </c>
      <c r="D53" s="31" t="s">
        <v>535</v>
      </c>
      <c r="E53" s="10" t="s">
        <v>160</v>
      </c>
      <c r="F53" s="32">
        <v>40980</v>
      </c>
      <c r="G53" s="11" t="s">
        <v>289</v>
      </c>
      <c r="H53" s="33" t="str">
        <f t="shared" si="0"/>
        <v>0302561555</v>
      </c>
      <c r="I53" s="12" t="s">
        <v>130</v>
      </c>
      <c r="J53" s="13">
        <v>9078216</v>
      </c>
      <c r="K53" s="13">
        <v>907822</v>
      </c>
      <c r="L53" s="62">
        <v>3</v>
      </c>
    </row>
    <row r="54" spans="2:12" ht="21" hidden="1" customHeight="1">
      <c r="B54" s="9">
        <f t="shared" si="1"/>
        <v>29</v>
      </c>
      <c r="C54" s="31" t="s">
        <v>534</v>
      </c>
      <c r="D54" s="31" t="s">
        <v>535</v>
      </c>
      <c r="E54" s="10" t="s">
        <v>161</v>
      </c>
      <c r="F54" s="32">
        <v>40988</v>
      </c>
      <c r="G54" s="11" t="s">
        <v>93</v>
      </c>
      <c r="H54" s="33" t="str">
        <f t="shared" si="0"/>
        <v>0305135072</v>
      </c>
      <c r="I54" s="12" t="s">
        <v>130</v>
      </c>
      <c r="J54" s="13">
        <v>19886956</v>
      </c>
      <c r="K54" s="13">
        <v>1988695</v>
      </c>
      <c r="L54" s="62">
        <v>3</v>
      </c>
    </row>
    <row r="55" spans="2:12" ht="21" hidden="1" customHeight="1">
      <c r="B55" s="9">
        <f t="shared" si="1"/>
        <v>30</v>
      </c>
      <c r="C55" s="31" t="s">
        <v>534</v>
      </c>
      <c r="D55" s="31" t="s">
        <v>535</v>
      </c>
      <c r="E55" s="10" t="s">
        <v>162</v>
      </c>
      <c r="F55" s="32">
        <v>40989</v>
      </c>
      <c r="G55" s="11" t="s">
        <v>290</v>
      </c>
      <c r="H55" s="33" t="str">
        <f t="shared" si="0"/>
        <v>0304834649</v>
      </c>
      <c r="I55" s="12" t="s">
        <v>130</v>
      </c>
      <c r="J55" s="13">
        <v>12205500</v>
      </c>
      <c r="K55" s="13">
        <v>1220550</v>
      </c>
      <c r="L55" s="62">
        <v>3</v>
      </c>
    </row>
    <row r="56" spans="2:12" ht="21" hidden="1" customHeight="1">
      <c r="B56" s="9">
        <f t="shared" si="1"/>
        <v>31</v>
      </c>
      <c r="C56" s="31" t="s">
        <v>534</v>
      </c>
      <c r="D56" s="31" t="s">
        <v>535</v>
      </c>
      <c r="E56" s="10" t="s">
        <v>163</v>
      </c>
      <c r="F56" s="32">
        <v>40989</v>
      </c>
      <c r="G56" s="11" t="s">
        <v>291</v>
      </c>
      <c r="H56" s="33" t="str">
        <f t="shared" si="0"/>
        <v>0302378655</v>
      </c>
      <c r="I56" s="12" t="s">
        <v>130</v>
      </c>
      <c r="J56" s="13">
        <v>5539590</v>
      </c>
      <c r="K56" s="13">
        <v>553959</v>
      </c>
      <c r="L56" s="62">
        <v>3</v>
      </c>
    </row>
    <row r="57" spans="2:12" ht="21" hidden="1" customHeight="1">
      <c r="B57" s="9">
        <f t="shared" si="1"/>
        <v>32</v>
      </c>
      <c r="C57" s="31" t="s">
        <v>534</v>
      </c>
      <c r="D57" s="31" t="s">
        <v>535</v>
      </c>
      <c r="E57" s="10" t="s">
        <v>164</v>
      </c>
      <c r="F57" s="32">
        <v>40989</v>
      </c>
      <c r="G57" s="11" t="s">
        <v>284</v>
      </c>
      <c r="H57" s="33" t="str">
        <f t="shared" si="0"/>
        <v>0304733087</v>
      </c>
      <c r="I57" s="12" t="s">
        <v>130</v>
      </c>
      <c r="J57" s="13">
        <v>4841760</v>
      </c>
      <c r="K57" s="13">
        <v>484176</v>
      </c>
      <c r="L57" s="62">
        <v>3</v>
      </c>
    </row>
    <row r="58" spans="2:12" ht="21" hidden="1" customHeight="1">
      <c r="B58" s="9">
        <f t="shared" si="1"/>
        <v>33</v>
      </c>
      <c r="C58" s="31" t="s">
        <v>534</v>
      </c>
      <c r="D58" s="31" t="s">
        <v>535</v>
      </c>
      <c r="E58" s="10" t="s">
        <v>165</v>
      </c>
      <c r="F58" s="32">
        <v>40995</v>
      </c>
      <c r="G58" s="11" t="s">
        <v>289</v>
      </c>
      <c r="H58" s="33" t="str">
        <f t="shared" si="0"/>
        <v>0302561555</v>
      </c>
      <c r="I58" s="12" t="s">
        <v>130</v>
      </c>
      <c r="J58" s="13">
        <v>13139570</v>
      </c>
      <c r="K58" s="13">
        <v>1313957</v>
      </c>
      <c r="L58" s="62">
        <v>3</v>
      </c>
    </row>
    <row r="59" spans="2:12" ht="21" hidden="1" customHeight="1">
      <c r="B59" s="9">
        <f t="shared" si="1"/>
        <v>34</v>
      </c>
      <c r="C59" s="31" t="s">
        <v>534</v>
      </c>
      <c r="D59" s="31" t="s">
        <v>535</v>
      </c>
      <c r="E59" s="10" t="s">
        <v>166</v>
      </c>
      <c r="F59" s="32">
        <v>40996</v>
      </c>
      <c r="G59" s="11" t="s">
        <v>92</v>
      </c>
      <c r="H59" s="33" t="str">
        <f t="shared" si="0"/>
        <v>0302088113</v>
      </c>
      <c r="I59" s="12" t="s">
        <v>130</v>
      </c>
      <c r="J59" s="13">
        <v>8000000</v>
      </c>
      <c r="K59" s="13">
        <v>800000</v>
      </c>
      <c r="L59" s="62">
        <v>3</v>
      </c>
    </row>
    <row r="60" spans="2:12" ht="21" hidden="1" customHeight="1">
      <c r="B60" s="9">
        <f t="shared" si="1"/>
        <v>35</v>
      </c>
      <c r="C60" s="31" t="s">
        <v>534</v>
      </c>
      <c r="D60" s="31" t="s">
        <v>535</v>
      </c>
      <c r="E60" s="10" t="s">
        <v>167</v>
      </c>
      <c r="F60" s="32">
        <v>40998</v>
      </c>
      <c r="G60" s="11" t="s">
        <v>292</v>
      </c>
      <c r="H60" s="33" t="str">
        <f t="shared" si="0"/>
        <v>0304003531</v>
      </c>
      <c r="I60" s="12" t="s">
        <v>318</v>
      </c>
      <c r="J60" s="13">
        <v>950400</v>
      </c>
      <c r="K60" s="13">
        <v>95040</v>
      </c>
      <c r="L60" s="62">
        <v>3</v>
      </c>
    </row>
    <row r="61" spans="2:12" ht="21" hidden="1" customHeight="1">
      <c r="B61" s="9">
        <f t="shared" si="1"/>
        <v>36</v>
      </c>
      <c r="C61" s="31" t="s">
        <v>534</v>
      </c>
      <c r="D61" s="31" t="s">
        <v>535</v>
      </c>
      <c r="E61" s="10" t="s">
        <v>168</v>
      </c>
      <c r="F61" s="32">
        <v>40998</v>
      </c>
      <c r="G61" s="11" t="s">
        <v>289</v>
      </c>
      <c r="H61" s="33" t="str">
        <f t="shared" si="0"/>
        <v>0302561555</v>
      </c>
      <c r="I61" s="12" t="s">
        <v>130</v>
      </c>
      <c r="J61" s="13">
        <v>4166182</v>
      </c>
      <c r="K61" s="13">
        <v>416618</v>
      </c>
      <c r="L61" s="62">
        <v>3</v>
      </c>
    </row>
    <row r="62" spans="2:12" ht="21" hidden="1" customHeight="1">
      <c r="B62" s="9">
        <f t="shared" si="1"/>
        <v>37</v>
      </c>
      <c r="C62" s="31" t="s">
        <v>534</v>
      </c>
      <c r="D62" s="31" t="s">
        <v>535</v>
      </c>
      <c r="E62" s="10" t="s">
        <v>169</v>
      </c>
      <c r="F62" s="32">
        <v>40998</v>
      </c>
      <c r="G62" s="11" t="s">
        <v>121</v>
      </c>
      <c r="H62" s="33" t="str">
        <f t="shared" si="0"/>
        <v>0301436858-1</v>
      </c>
      <c r="I62" s="12" t="s">
        <v>130</v>
      </c>
      <c r="J62" s="13">
        <v>27864507</v>
      </c>
      <c r="K62" s="13">
        <v>2786451</v>
      </c>
      <c r="L62" s="62">
        <v>3</v>
      </c>
    </row>
    <row r="63" spans="2:12" ht="21" hidden="1" customHeight="1">
      <c r="B63" s="9">
        <f t="shared" si="1"/>
        <v>38</v>
      </c>
      <c r="C63" s="31" t="s">
        <v>534</v>
      </c>
      <c r="D63" s="31" t="s">
        <v>535</v>
      </c>
      <c r="E63" s="10" t="s">
        <v>170</v>
      </c>
      <c r="F63" s="32">
        <v>40998</v>
      </c>
      <c r="G63" s="11" t="s">
        <v>121</v>
      </c>
      <c r="H63" s="33" t="str">
        <f t="shared" si="0"/>
        <v>0301436858-1</v>
      </c>
      <c r="I63" s="12" t="s">
        <v>130</v>
      </c>
      <c r="J63" s="13">
        <v>24097346</v>
      </c>
      <c r="K63" s="13">
        <v>2409735</v>
      </c>
      <c r="L63" s="62">
        <v>3</v>
      </c>
    </row>
    <row r="64" spans="2:12" ht="21" hidden="1" customHeight="1">
      <c r="B64" s="9">
        <f t="shared" si="1"/>
        <v>39</v>
      </c>
      <c r="C64" s="31" t="s">
        <v>534</v>
      </c>
      <c r="D64" s="31" t="s">
        <v>535</v>
      </c>
      <c r="E64" s="10" t="s">
        <v>171</v>
      </c>
      <c r="F64" s="32">
        <v>40998</v>
      </c>
      <c r="G64" s="11" t="s">
        <v>293</v>
      </c>
      <c r="H64" s="33" t="str">
        <f t="shared" si="0"/>
        <v>0310678363</v>
      </c>
      <c r="I64" s="12" t="s">
        <v>130</v>
      </c>
      <c r="J64" s="13">
        <v>3952500</v>
      </c>
      <c r="K64" s="13">
        <v>395250</v>
      </c>
      <c r="L64" s="62">
        <v>3</v>
      </c>
    </row>
    <row r="65" spans="2:12" ht="21" hidden="1" customHeight="1">
      <c r="B65" s="9">
        <f t="shared" si="1"/>
        <v>40</v>
      </c>
      <c r="C65" s="31" t="s">
        <v>534</v>
      </c>
      <c r="D65" s="31" t="s">
        <v>535</v>
      </c>
      <c r="E65" s="10" t="s">
        <v>172</v>
      </c>
      <c r="F65" s="32">
        <v>40998</v>
      </c>
      <c r="G65" s="11" t="s">
        <v>124</v>
      </c>
      <c r="H65" s="33" t="str">
        <f t="shared" si="0"/>
        <v>0310777413</v>
      </c>
      <c r="I65" s="12" t="s">
        <v>130</v>
      </c>
      <c r="J65" s="13">
        <v>10049700</v>
      </c>
      <c r="K65" s="13">
        <v>1004970</v>
      </c>
      <c r="L65" s="62">
        <v>3</v>
      </c>
    </row>
    <row r="66" spans="2:12" ht="21" hidden="1" customHeight="1">
      <c r="B66" s="9">
        <f t="shared" si="1"/>
        <v>41</v>
      </c>
      <c r="C66" s="31" t="s">
        <v>534</v>
      </c>
      <c r="D66" s="31" t="s">
        <v>535</v>
      </c>
      <c r="E66" s="10" t="s">
        <v>173</v>
      </c>
      <c r="F66" s="32">
        <v>41003</v>
      </c>
      <c r="G66" s="11" t="s">
        <v>294</v>
      </c>
      <c r="H66" s="33" t="str">
        <f t="shared" si="0"/>
        <v>0305929759</v>
      </c>
      <c r="I66" s="12" t="s">
        <v>130</v>
      </c>
      <c r="J66" s="13">
        <v>6957000</v>
      </c>
      <c r="K66" s="13">
        <v>695700</v>
      </c>
      <c r="L66" s="62">
        <v>4</v>
      </c>
    </row>
    <row r="67" spans="2:12" ht="21" hidden="1" customHeight="1">
      <c r="B67" s="9">
        <f t="shared" si="1"/>
        <v>42</v>
      </c>
      <c r="C67" s="31" t="s">
        <v>534</v>
      </c>
      <c r="D67" s="31" t="s">
        <v>535</v>
      </c>
      <c r="E67" s="10" t="s">
        <v>174</v>
      </c>
      <c r="F67" s="32">
        <v>41003</v>
      </c>
      <c r="G67" s="11" t="s">
        <v>123</v>
      </c>
      <c r="H67" s="33" t="str">
        <f t="shared" si="0"/>
        <v>0303530207</v>
      </c>
      <c r="I67" s="12" t="s">
        <v>130</v>
      </c>
      <c r="J67" s="13">
        <v>3768024</v>
      </c>
      <c r="K67" s="13">
        <v>376802</v>
      </c>
      <c r="L67" s="62">
        <v>4</v>
      </c>
    </row>
    <row r="68" spans="2:12" ht="21" hidden="1" customHeight="1">
      <c r="B68" s="9">
        <f t="shared" si="1"/>
        <v>43</v>
      </c>
      <c r="C68" s="31" t="s">
        <v>534</v>
      </c>
      <c r="D68" s="31" t="s">
        <v>535</v>
      </c>
      <c r="E68" s="10" t="s">
        <v>175</v>
      </c>
      <c r="F68" s="32">
        <v>41004</v>
      </c>
      <c r="G68" s="11" t="s">
        <v>125</v>
      </c>
      <c r="H68" s="33" t="str">
        <f t="shared" si="0"/>
        <v>1100782190</v>
      </c>
      <c r="I68" s="12" t="s">
        <v>130</v>
      </c>
      <c r="J68" s="13">
        <v>16219200</v>
      </c>
      <c r="K68" s="13">
        <v>1621920</v>
      </c>
      <c r="L68" s="62">
        <v>4</v>
      </c>
    </row>
    <row r="69" spans="2:12" ht="21" hidden="1" customHeight="1">
      <c r="B69" s="9">
        <f t="shared" si="1"/>
        <v>44</v>
      </c>
      <c r="C69" s="31" t="s">
        <v>534</v>
      </c>
      <c r="D69" s="31" t="s">
        <v>535</v>
      </c>
      <c r="E69" s="10" t="s">
        <v>176</v>
      </c>
      <c r="F69" s="32">
        <v>41009</v>
      </c>
      <c r="G69" s="11" t="s">
        <v>92</v>
      </c>
      <c r="H69" s="33" t="str">
        <f t="shared" si="0"/>
        <v>0302088113</v>
      </c>
      <c r="I69" s="12" t="s">
        <v>130</v>
      </c>
      <c r="J69" s="13">
        <v>6804320</v>
      </c>
      <c r="K69" s="13">
        <v>680432</v>
      </c>
      <c r="L69" s="62">
        <v>4</v>
      </c>
    </row>
    <row r="70" spans="2:12" ht="21" hidden="1" customHeight="1">
      <c r="B70" s="9">
        <f t="shared" si="1"/>
        <v>45</v>
      </c>
      <c r="C70" s="31" t="s">
        <v>534</v>
      </c>
      <c r="D70" s="31" t="s">
        <v>535</v>
      </c>
      <c r="E70" s="10" t="s">
        <v>177</v>
      </c>
      <c r="F70" s="32">
        <v>41009</v>
      </c>
      <c r="G70" s="11" t="s">
        <v>284</v>
      </c>
      <c r="H70" s="33" t="str">
        <f t="shared" si="0"/>
        <v>0304733087</v>
      </c>
      <c r="I70" s="12" t="s">
        <v>130</v>
      </c>
      <c r="J70" s="13">
        <v>3500000</v>
      </c>
      <c r="K70" s="13">
        <v>350000</v>
      </c>
      <c r="L70" s="62">
        <v>4</v>
      </c>
    </row>
    <row r="71" spans="2:12" ht="21" hidden="1" customHeight="1">
      <c r="B71" s="9">
        <f t="shared" si="1"/>
        <v>46</v>
      </c>
      <c r="C71" s="31" t="s">
        <v>534</v>
      </c>
      <c r="D71" s="31" t="s">
        <v>535</v>
      </c>
      <c r="E71" s="10" t="s">
        <v>178</v>
      </c>
      <c r="F71" s="32">
        <v>41010</v>
      </c>
      <c r="G71" s="11" t="s">
        <v>292</v>
      </c>
      <c r="H71" s="33" t="str">
        <f t="shared" si="0"/>
        <v>0304003531</v>
      </c>
      <c r="I71" s="12" t="s">
        <v>319</v>
      </c>
      <c r="J71" s="13">
        <v>1477980</v>
      </c>
      <c r="K71" s="13">
        <v>147798</v>
      </c>
      <c r="L71" s="62">
        <v>4</v>
      </c>
    </row>
    <row r="72" spans="2:12" ht="21" hidden="1" customHeight="1">
      <c r="B72" s="9">
        <f t="shared" si="1"/>
        <v>47</v>
      </c>
      <c r="C72" s="31" t="s">
        <v>534</v>
      </c>
      <c r="D72" s="31" t="s">
        <v>535</v>
      </c>
      <c r="E72" s="10" t="s">
        <v>179</v>
      </c>
      <c r="F72" s="32">
        <v>41016</v>
      </c>
      <c r="G72" s="11" t="s">
        <v>123</v>
      </c>
      <c r="H72" s="33" t="str">
        <f t="shared" si="0"/>
        <v>0303530207</v>
      </c>
      <c r="I72" s="12" t="s">
        <v>130</v>
      </c>
      <c r="J72" s="13">
        <v>8930000</v>
      </c>
      <c r="K72" s="13">
        <v>893000</v>
      </c>
      <c r="L72" s="62">
        <v>4</v>
      </c>
    </row>
    <row r="73" spans="2:12" ht="21" hidden="1" customHeight="1">
      <c r="B73" s="9">
        <f t="shared" si="1"/>
        <v>48</v>
      </c>
      <c r="C73" s="31" t="s">
        <v>534</v>
      </c>
      <c r="D73" s="31" t="s">
        <v>535</v>
      </c>
      <c r="E73" s="10" t="s">
        <v>180</v>
      </c>
      <c r="F73" s="32">
        <v>41016</v>
      </c>
      <c r="G73" s="11" t="s">
        <v>122</v>
      </c>
      <c r="H73" s="33" t="str">
        <f t="shared" si="0"/>
        <v>0310199748</v>
      </c>
      <c r="I73" s="12" t="s">
        <v>130</v>
      </c>
      <c r="J73" s="13">
        <v>10353020</v>
      </c>
      <c r="K73" s="13">
        <v>1035302</v>
      </c>
      <c r="L73" s="62">
        <v>4</v>
      </c>
    </row>
    <row r="74" spans="2:12" ht="21" hidden="1" customHeight="1">
      <c r="B74" s="9">
        <f t="shared" si="1"/>
        <v>49</v>
      </c>
      <c r="C74" s="31" t="s">
        <v>534</v>
      </c>
      <c r="D74" s="31" t="s">
        <v>535</v>
      </c>
      <c r="E74" s="10" t="s">
        <v>181</v>
      </c>
      <c r="F74" s="32">
        <v>41016</v>
      </c>
      <c r="G74" s="11" t="s">
        <v>295</v>
      </c>
      <c r="H74" s="33" t="str">
        <f t="shared" si="0"/>
        <v>0302644145</v>
      </c>
      <c r="I74" s="12" t="s">
        <v>130</v>
      </c>
      <c r="J74" s="13">
        <v>12470625</v>
      </c>
      <c r="K74" s="13">
        <v>1247063</v>
      </c>
      <c r="L74" s="62">
        <v>4</v>
      </c>
    </row>
    <row r="75" spans="2:12" ht="21" hidden="1" customHeight="1">
      <c r="B75" s="9">
        <f t="shared" si="1"/>
        <v>50</v>
      </c>
      <c r="C75" s="31" t="s">
        <v>534</v>
      </c>
      <c r="D75" s="31" t="s">
        <v>535</v>
      </c>
      <c r="E75" s="10" t="s">
        <v>182</v>
      </c>
      <c r="F75" s="32">
        <v>41020</v>
      </c>
      <c r="G75" s="11" t="s">
        <v>284</v>
      </c>
      <c r="H75" s="33" t="str">
        <f t="shared" si="0"/>
        <v>0304733087</v>
      </c>
      <c r="I75" s="12" t="s">
        <v>130</v>
      </c>
      <c r="J75" s="13">
        <v>920000</v>
      </c>
      <c r="K75" s="13">
        <v>92000</v>
      </c>
      <c r="L75" s="62">
        <v>4</v>
      </c>
    </row>
    <row r="76" spans="2:12" ht="21" hidden="1" customHeight="1">
      <c r="B76" s="9">
        <f t="shared" si="1"/>
        <v>51</v>
      </c>
      <c r="C76" s="31" t="s">
        <v>534</v>
      </c>
      <c r="D76" s="31" t="s">
        <v>535</v>
      </c>
      <c r="E76" s="10" t="s">
        <v>183</v>
      </c>
      <c r="F76" s="32">
        <v>41023</v>
      </c>
      <c r="G76" s="11" t="s">
        <v>296</v>
      </c>
      <c r="H76" s="33" t="str">
        <f t="shared" si="0"/>
        <v>0311475542</v>
      </c>
      <c r="I76" s="12" t="s">
        <v>130</v>
      </c>
      <c r="J76" s="13">
        <v>11201520</v>
      </c>
      <c r="K76" s="13">
        <v>1120152</v>
      </c>
      <c r="L76" s="62">
        <v>4</v>
      </c>
    </row>
    <row r="77" spans="2:12" ht="21" hidden="1" customHeight="1">
      <c r="B77" s="9">
        <f t="shared" si="1"/>
        <v>52</v>
      </c>
      <c r="C77" s="31" t="s">
        <v>534</v>
      </c>
      <c r="D77" s="31" t="s">
        <v>535</v>
      </c>
      <c r="E77" s="10" t="s">
        <v>184</v>
      </c>
      <c r="F77" s="32">
        <v>41023</v>
      </c>
      <c r="G77" s="11" t="s">
        <v>123</v>
      </c>
      <c r="H77" s="33" t="str">
        <f t="shared" si="0"/>
        <v>0303530207</v>
      </c>
      <c r="I77" s="12" t="s">
        <v>130</v>
      </c>
      <c r="J77" s="13">
        <v>2900000</v>
      </c>
      <c r="K77" s="13">
        <v>290000</v>
      </c>
      <c r="L77" s="62">
        <v>4</v>
      </c>
    </row>
    <row r="78" spans="2:12" ht="21" hidden="1" customHeight="1">
      <c r="B78" s="9">
        <f t="shared" si="1"/>
        <v>53</v>
      </c>
      <c r="C78" s="31" t="s">
        <v>534</v>
      </c>
      <c r="D78" s="31" t="s">
        <v>535</v>
      </c>
      <c r="E78" s="10" t="s">
        <v>185</v>
      </c>
      <c r="F78" s="32">
        <v>41025</v>
      </c>
      <c r="G78" s="11" t="s">
        <v>289</v>
      </c>
      <c r="H78" s="33" t="str">
        <f t="shared" si="0"/>
        <v>0302561555</v>
      </c>
      <c r="I78" s="12" t="s">
        <v>130</v>
      </c>
      <c r="J78" s="13">
        <v>6021550</v>
      </c>
      <c r="K78" s="13">
        <v>602155</v>
      </c>
      <c r="L78" s="62">
        <v>4</v>
      </c>
    </row>
    <row r="79" spans="2:12" ht="21" hidden="1" customHeight="1">
      <c r="B79" s="9">
        <f t="shared" si="1"/>
        <v>54</v>
      </c>
      <c r="C79" s="31" t="s">
        <v>534</v>
      </c>
      <c r="D79" s="31" t="s">
        <v>535</v>
      </c>
      <c r="E79" s="10" t="s">
        <v>186</v>
      </c>
      <c r="F79" s="32">
        <v>41025</v>
      </c>
      <c r="G79" s="11" t="s">
        <v>124</v>
      </c>
      <c r="H79" s="33" t="str">
        <f t="shared" si="0"/>
        <v>0310777413</v>
      </c>
      <c r="I79" s="12" t="s">
        <v>130</v>
      </c>
      <c r="J79" s="13">
        <v>36621396</v>
      </c>
      <c r="K79" s="13">
        <v>3662140</v>
      </c>
      <c r="L79" s="62">
        <v>4</v>
      </c>
    </row>
    <row r="80" spans="2:12" ht="21" hidden="1" customHeight="1">
      <c r="B80" s="9">
        <f t="shared" si="1"/>
        <v>55</v>
      </c>
      <c r="C80" s="31" t="s">
        <v>534</v>
      </c>
      <c r="D80" s="31" t="s">
        <v>535</v>
      </c>
      <c r="E80" s="10" t="s">
        <v>187</v>
      </c>
      <c r="F80" s="32">
        <v>41025</v>
      </c>
      <c r="G80" s="11" t="s">
        <v>121</v>
      </c>
      <c r="H80" s="33" t="str">
        <f t="shared" si="0"/>
        <v>0301436858-1</v>
      </c>
      <c r="I80" s="12" t="s">
        <v>130</v>
      </c>
      <c r="J80" s="13">
        <v>65447866</v>
      </c>
      <c r="K80" s="13">
        <v>6544787</v>
      </c>
      <c r="L80" s="62">
        <v>4</v>
      </c>
    </row>
    <row r="81" spans="2:12" ht="21" hidden="1" customHeight="1">
      <c r="B81" s="9">
        <f t="shared" si="1"/>
        <v>56</v>
      </c>
      <c r="C81" s="31" t="s">
        <v>534</v>
      </c>
      <c r="D81" s="31" t="s">
        <v>535</v>
      </c>
      <c r="E81" s="10" t="s">
        <v>188</v>
      </c>
      <c r="F81" s="32">
        <v>41028</v>
      </c>
      <c r="G81" s="11" t="s">
        <v>121</v>
      </c>
      <c r="H81" s="33" t="str">
        <f t="shared" si="0"/>
        <v>0301436858-1</v>
      </c>
      <c r="I81" s="12" t="s">
        <v>130</v>
      </c>
      <c r="J81" s="13">
        <v>86995180</v>
      </c>
      <c r="K81" s="13">
        <v>8699518</v>
      </c>
      <c r="L81" s="62">
        <v>4</v>
      </c>
    </row>
    <row r="82" spans="2:12" ht="21" hidden="1" customHeight="1">
      <c r="B82" s="9">
        <f t="shared" si="1"/>
        <v>57</v>
      </c>
      <c r="C82" s="31" t="s">
        <v>534</v>
      </c>
      <c r="D82" s="31" t="s">
        <v>535</v>
      </c>
      <c r="E82" s="10" t="s">
        <v>189</v>
      </c>
      <c r="F82" s="32">
        <v>41031</v>
      </c>
      <c r="G82" s="11" t="s">
        <v>297</v>
      </c>
      <c r="H82" s="33" t="str">
        <f t="shared" si="0"/>
        <v>0305474808</v>
      </c>
      <c r="I82" s="12" t="s">
        <v>130</v>
      </c>
      <c r="J82" s="13">
        <v>5021600</v>
      </c>
      <c r="K82" s="13">
        <v>502160</v>
      </c>
      <c r="L82" s="62">
        <v>5</v>
      </c>
    </row>
    <row r="83" spans="2:12" ht="21" hidden="1" customHeight="1">
      <c r="B83" s="9">
        <f t="shared" si="1"/>
        <v>58</v>
      </c>
      <c r="C83" s="31" t="s">
        <v>534</v>
      </c>
      <c r="D83" s="31" t="s">
        <v>535</v>
      </c>
      <c r="E83" s="10" t="s">
        <v>190</v>
      </c>
      <c r="F83" s="32">
        <v>41032</v>
      </c>
      <c r="G83" s="11" t="s">
        <v>284</v>
      </c>
      <c r="H83" s="33" t="str">
        <f t="shared" si="0"/>
        <v>0304733087</v>
      </c>
      <c r="I83" s="12" t="s">
        <v>130</v>
      </c>
      <c r="J83" s="13">
        <v>4983240</v>
      </c>
      <c r="K83" s="13">
        <v>498324</v>
      </c>
      <c r="L83" s="62">
        <v>5</v>
      </c>
    </row>
    <row r="84" spans="2:12" ht="21" hidden="1" customHeight="1">
      <c r="B84" s="9">
        <f t="shared" si="1"/>
        <v>59</v>
      </c>
      <c r="C84" s="31" t="s">
        <v>534</v>
      </c>
      <c r="D84" s="31" t="s">
        <v>535</v>
      </c>
      <c r="E84" s="10" t="s">
        <v>191</v>
      </c>
      <c r="F84" s="32">
        <v>41033</v>
      </c>
      <c r="G84" s="11" t="s">
        <v>298</v>
      </c>
      <c r="H84" s="33" t="str">
        <f t="shared" si="0"/>
        <v>0300765190</v>
      </c>
      <c r="I84" s="12" t="s">
        <v>130</v>
      </c>
      <c r="J84" s="13">
        <v>7558340</v>
      </c>
      <c r="K84" s="13">
        <v>755834</v>
      </c>
      <c r="L84" s="62">
        <v>5</v>
      </c>
    </row>
    <row r="85" spans="2:12" ht="21" hidden="1" customHeight="1">
      <c r="B85" s="9">
        <f t="shared" si="1"/>
        <v>60</v>
      </c>
      <c r="C85" s="31" t="s">
        <v>534</v>
      </c>
      <c r="D85" s="31" t="s">
        <v>535</v>
      </c>
      <c r="E85" s="10" t="s">
        <v>192</v>
      </c>
      <c r="F85" s="32">
        <v>41033</v>
      </c>
      <c r="G85" s="11" t="s">
        <v>93</v>
      </c>
      <c r="H85" s="33" t="str">
        <f t="shared" si="0"/>
        <v>0305135072</v>
      </c>
      <c r="I85" s="12" t="s">
        <v>130</v>
      </c>
      <c r="J85" s="13">
        <v>14897572</v>
      </c>
      <c r="K85" s="13">
        <v>1489757</v>
      </c>
      <c r="L85" s="62">
        <v>5</v>
      </c>
    </row>
    <row r="86" spans="2:12" ht="21" hidden="1" customHeight="1">
      <c r="B86" s="9">
        <f t="shared" si="1"/>
        <v>61</v>
      </c>
      <c r="C86" s="31" t="s">
        <v>534</v>
      </c>
      <c r="D86" s="31" t="s">
        <v>535</v>
      </c>
      <c r="E86" s="10" t="s">
        <v>193</v>
      </c>
      <c r="F86" s="32">
        <v>41036</v>
      </c>
      <c r="G86" s="11" t="s">
        <v>289</v>
      </c>
      <c r="H86" s="33" t="str">
        <f t="shared" si="0"/>
        <v>0302561555</v>
      </c>
      <c r="I86" s="12" t="s">
        <v>130</v>
      </c>
      <c r="J86" s="13">
        <v>4203100</v>
      </c>
      <c r="K86" s="13">
        <v>420310</v>
      </c>
      <c r="L86" s="62">
        <v>5</v>
      </c>
    </row>
    <row r="87" spans="2:12" ht="21" hidden="1" customHeight="1">
      <c r="B87" s="9">
        <f t="shared" si="1"/>
        <v>62</v>
      </c>
      <c r="C87" s="31" t="s">
        <v>534</v>
      </c>
      <c r="D87" s="31" t="s">
        <v>535</v>
      </c>
      <c r="E87" s="10" t="s">
        <v>194</v>
      </c>
      <c r="F87" s="32">
        <v>41037</v>
      </c>
      <c r="G87" s="11" t="s">
        <v>299</v>
      </c>
      <c r="H87" s="33" t="str">
        <f t="shared" si="0"/>
        <v>0307713836</v>
      </c>
      <c r="I87" s="12" t="s">
        <v>130</v>
      </c>
      <c r="J87" s="13">
        <v>4889250</v>
      </c>
      <c r="K87" s="13">
        <v>488925</v>
      </c>
      <c r="L87" s="62">
        <v>5</v>
      </c>
    </row>
    <row r="88" spans="2:12" ht="21" hidden="1" customHeight="1">
      <c r="B88" s="9">
        <f t="shared" si="1"/>
        <v>63</v>
      </c>
      <c r="C88" s="31" t="s">
        <v>534</v>
      </c>
      <c r="D88" s="31" t="s">
        <v>535</v>
      </c>
      <c r="E88" s="10" t="s">
        <v>195</v>
      </c>
      <c r="F88" s="32">
        <v>41037</v>
      </c>
      <c r="G88" s="11" t="s">
        <v>124</v>
      </c>
      <c r="H88" s="33" t="str">
        <f t="shared" si="0"/>
        <v>0310777413</v>
      </c>
      <c r="I88" s="12" t="s">
        <v>130</v>
      </c>
      <c r="J88" s="13">
        <v>3269500</v>
      </c>
      <c r="K88" s="13">
        <v>326950</v>
      </c>
      <c r="L88" s="62">
        <v>5</v>
      </c>
    </row>
    <row r="89" spans="2:12" ht="21" hidden="1" customHeight="1">
      <c r="B89" s="9">
        <f t="shared" si="1"/>
        <v>64</v>
      </c>
      <c r="C89" s="31" t="s">
        <v>534</v>
      </c>
      <c r="D89" s="31" t="s">
        <v>535</v>
      </c>
      <c r="E89" s="10" t="s">
        <v>196</v>
      </c>
      <c r="F89" s="32">
        <v>41039</v>
      </c>
      <c r="G89" s="11" t="s">
        <v>92</v>
      </c>
      <c r="H89" s="33" t="str">
        <f t="shared" si="0"/>
        <v>0302088113</v>
      </c>
      <c r="I89" s="12" t="s">
        <v>130</v>
      </c>
      <c r="J89" s="13">
        <v>1959000</v>
      </c>
      <c r="K89" s="13">
        <v>195900</v>
      </c>
      <c r="L89" s="62">
        <v>5</v>
      </c>
    </row>
    <row r="90" spans="2:12" ht="21" hidden="1" customHeight="1">
      <c r="B90" s="9">
        <f t="shared" si="1"/>
        <v>65</v>
      </c>
      <c r="C90" s="31" t="s">
        <v>534</v>
      </c>
      <c r="D90" s="31" t="s">
        <v>535</v>
      </c>
      <c r="E90" s="10" t="s">
        <v>197</v>
      </c>
      <c r="F90" s="32">
        <v>41041</v>
      </c>
      <c r="G90" s="11" t="s">
        <v>300</v>
      </c>
      <c r="H90" s="33" t="str">
        <f t="shared" ref="H90:H153" si="2">IF(ISNA(VLOOKUP(G90,DSBR,2,0)),"",VLOOKUP(G90,DSBR,2,0))</f>
        <v>0311108052</v>
      </c>
      <c r="I90" s="12" t="s">
        <v>130</v>
      </c>
      <c r="J90" s="13">
        <v>6970000</v>
      </c>
      <c r="K90" s="13">
        <v>697000</v>
      </c>
      <c r="L90" s="62">
        <v>5</v>
      </c>
    </row>
    <row r="91" spans="2:12" ht="21" hidden="1" customHeight="1">
      <c r="B91" s="9">
        <f t="shared" ref="B91:B154" si="3">IF(G91&lt;&gt;"",ROW()-25,"")</f>
        <v>66</v>
      </c>
      <c r="C91" s="31" t="s">
        <v>534</v>
      </c>
      <c r="D91" s="31" t="s">
        <v>535</v>
      </c>
      <c r="E91" s="10" t="s">
        <v>198</v>
      </c>
      <c r="F91" s="32">
        <v>41041</v>
      </c>
      <c r="G91" s="11" t="s">
        <v>93</v>
      </c>
      <c r="H91" s="33" t="str">
        <f t="shared" si="2"/>
        <v>0305135072</v>
      </c>
      <c r="I91" s="12" t="s">
        <v>130</v>
      </c>
      <c r="J91" s="13">
        <v>10812240</v>
      </c>
      <c r="K91" s="13">
        <v>1081224</v>
      </c>
      <c r="L91" s="62">
        <v>5</v>
      </c>
    </row>
    <row r="92" spans="2:12" ht="21" hidden="1" customHeight="1">
      <c r="B92" s="9">
        <f t="shared" si="3"/>
        <v>67</v>
      </c>
      <c r="C92" s="31" t="s">
        <v>534</v>
      </c>
      <c r="D92" s="31" t="s">
        <v>535</v>
      </c>
      <c r="E92" s="10" t="s">
        <v>199</v>
      </c>
      <c r="F92" s="32">
        <v>41045</v>
      </c>
      <c r="G92" s="11" t="s">
        <v>289</v>
      </c>
      <c r="H92" s="33" t="str">
        <f t="shared" si="2"/>
        <v>0302561555</v>
      </c>
      <c r="I92" s="12" t="s">
        <v>130</v>
      </c>
      <c r="J92" s="13">
        <v>9281050</v>
      </c>
      <c r="K92" s="13">
        <v>928105</v>
      </c>
      <c r="L92" s="62">
        <v>5</v>
      </c>
    </row>
    <row r="93" spans="2:12" ht="21" hidden="1" customHeight="1">
      <c r="B93" s="9">
        <f t="shared" si="3"/>
        <v>68</v>
      </c>
      <c r="C93" s="31" t="s">
        <v>534</v>
      </c>
      <c r="D93" s="31" t="s">
        <v>535</v>
      </c>
      <c r="E93" s="10" t="s">
        <v>200</v>
      </c>
      <c r="F93" s="32">
        <v>41047</v>
      </c>
      <c r="G93" s="11" t="s">
        <v>295</v>
      </c>
      <c r="H93" s="33" t="str">
        <f t="shared" si="2"/>
        <v>0302644145</v>
      </c>
      <c r="I93" s="12" t="s">
        <v>130</v>
      </c>
      <c r="J93" s="13">
        <v>7708300</v>
      </c>
      <c r="K93" s="13">
        <v>770830</v>
      </c>
      <c r="L93" s="62">
        <v>5</v>
      </c>
    </row>
    <row r="94" spans="2:12" ht="21" hidden="1" customHeight="1">
      <c r="B94" s="9">
        <f t="shared" si="3"/>
        <v>69</v>
      </c>
      <c r="C94" s="31" t="s">
        <v>534</v>
      </c>
      <c r="D94" s="31" t="s">
        <v>535</v>
      </c>
      <c r="E94" s="10" t="s">
        <v>201</v>
      </c>
      <c r="F94" s="32">
        <v>41047</v>
      </c>
      <c r="G94" s="11" t="s">
        <v>301</v>
      </c>
      <c r="H94" s="33" t="str">
        <f t="shared" si="2"/>
        <v>0305561433</v>
      </c>
      <c r="I94" s="12" t="s">
        <v>130</v>
      </c>
      <c r="J94" s="13">
        <v>15234300</v>
      </c>
      <c r="K94" s="13">
        <v>1523430</v>
      </c>
      <c r="L94" s="62">
        <v>5</v>
      </c>
    </row>
    <row r="95" spans="2:12" ht="21" hidden="1" customHeight="1">
      <c r="B95" s="9">
        <f t="shared" si="3"/>
        <v>70</v>
      </c>
      <c r="C95" s="31" t="s">
        <v>534</v>
      </c>
      <c r="D95" s="31" t="s">
        <v>535</v>
      </c>
      <c r="E95" s="10" t="s">
        <v>202</v>
      </c>
      <c r="F95" s="32">
        <v>41051</v>
      </c>
      <c r="G95" s="11" t="s">
        <v>301</v>
      </c>
      <c r="H95" s="33" t="str">
        <f t="shared" si="2"/>
        <v>0305561433</v>
      </c>
      <c r="I95" s="12" t="s">
        <v>130</v>
      </c>
      <c r="J95" s="13">
        <v>18077400</v>
      </c>
      <c r="K95" s="13">
        <v>1807740</v>
      </c>
      <c r="L95" s="62">
        <v>5</v>
      </c>
    </row>
    <row r="96" spans="2:12" ht="21" hidden="1" customHeight="1">
      <c r="B96" s="9">
        <f t="shared" si="3"/>
        <v>71</v>
      </c>
      <c r="C96" s="31" t="s">
        <v>534</v>
      </c>
      <c r="D96" s="31" t="s">
        <v>535</v>
      </c>
      <c r="E96" s="10" t="s">
        <v>203</v>
      </c>
      <c r="F96" s="32">
        <v>41051</v>
      </c>
      <c r="G96" s="11" t="s">
        <v>302</v>
      </c>
      <c r="H96" s="33" t="str">
        <f t="shared" si="2"/>
        <v>3700476022</v>
      </c>
      <c r="I96" s="12" t="s">
        <v>320</v>
      </c>
      <c r="J96" s="13">
        <v>19893440</v>
      </c>
      <c r="K96" s="13">
        <v>1989344</v>
      </c>
      <c r="L96" s="62">
        <v>5</v>
      </c>
    </row>
    <row r="97" spans="2:12" ht="21" hidden="1" customHeight="1">
      <c r="B97" s="9">
        <f t="shared" si="3"/>
        <v>72</v>
      </c>
      <c r="C97" s="31" t="s">
        <v>534</v>
      </c>
      <c r="D97" s="31" t="s">
        <v>535</v>
      </c>
      <c r="E97" s="10" t="s">
        <v>204</v>
      </c>
      <c r="F97" s="32">
        <v>41053</v>
      </c>
      <c r="G97" s="11" t="s">
        <v>296</v>
      </c>
      <c r="H97" s="33" t="str">
        <f t="shared" si="2"/>
        <v>0311475542</v>
      </c>
      <c r="I97" s="12" t="s">
        <v>130</v>
      </c>
      <c r="J97" s="13">
        <v>4048400</v>
      </c>
      <c r="K97" s="13">
        <v>404840</v>
      </c>
      <c r="L97" s="62">
        <v>5</v>
      </c>
    </row>
    <row r="98" spans="2:12" ht="21" hidden="1" customHeight="1">
      <c r="B98" s="9">
        <f t="shared" si="3"/>
        <v>73</v>
      </c>
      <c r="C98" s="31" t="s">
        <v>534</v>
      </c>
      <c r="D98" s="31" t="s">
        <v>535</v>
      </c>
      <c r="E98" s="10" t="s">
        <v>205</v>
      </c>
      <c r="F98" s="32">
        <v>41053</v>
      </c>
      <c r="G98" s="11" t="s">
        <v>283</v>
      </c>
      <c r="H98" s="33" t="str">
        <f t="shared" si="2"/>
        <v>0309937119</v>
      </c>
      <c r="I98" s="12" t="s">
        <v>130</v>
      </c>
      <c r="J98" s="13">
        <v>8639400</v>
      </c>
      <c r="K98" s="13">
        <v>863940</v>
      </c>
      <c r="L98" s="62">
        <v>5</v>
      </c>
    </row>
    <row r="99" spans="2:12" ht="21" hidden="1" customHeight="1">
      <c r="B99" s="9">
        <f t="shared" si="3"/>
        <v>74</v>
      </c>
      <c r="C99" s="31" t="s">
        <v>534</v>
      </c>
      <c r="D99" s="31" t="s">
        <v>535</v>
      </c>
      <c r="E99" s="10" t="s">
        <v>206</v>
      </c>
      <c r="F99" s="32">
        <v>41053</v>
      </c>
      <c r="G99" s="11" t="s">
        <v>303</v>
      </c>
      <c r="H99" s="33" t="str">
        <f t="shared" si="2"/>
        <v>0300951119-006</v>
      </c>
      <c r="I99" s="12" t="s">
        <v>130</v>
      </c>
      <c r="J99" s="13">
        <v>33264000</v>
      </c>
      <c r="K99" s="13">
        <v>3326400</v>
      </c>
      <c r="L99" s="62">
        <v>5</v>
      </c>
    </row>
    <row r="100" spans="2:12" ht="21" hidden="1" customHeight="1">
      <c r="B100" s="9">
        <f t="shared" si="3"/>
        <v>75</v>
      </c>
      <c r="C100" s="31" t="s">
        <v>534</v>
      </c>
      <c r="D100" s="31" t="s">
        <v>535</v>
      </c>
      <c r="E100" s="10" t="s">
        <v>207</v>
      </c>
      <c r="F100" s="32">
        <v>41053</v>
      </c>
      <c r="G100" s="11" t="s">
        <v>94</v>
      </c>
      <c r="H100" s="33" t="str">
        <f t="shared" si="2"/>
        <v>0311463667</v>
      </c>
      <c r="I100" s="12" t="s">
        <v>321</v>
      </c>
      <c r="J100" s="13">
        <v>18164400</v>
      </c>
      <c r="K100" s="13">
        <v>1816440</v>
      </c>
      <c r="L100" s="62">
        <v>5</v>
      </c>
    </row>
    <row r="101" spans="2:12" ht="21" hidden="1" customHeight="1">
      <c r="B101" s="9">
        <f t="shared" si="3"/>
        <v>76</v>
      </c>
      <c r="C101" s="31" t="s">
        <v>534</v>
      </c>
      <c r="D101" s="31" t="s">
        <v>535</v>
      </c>
      <c r="E101" s="10" t="s">
        <v>208</v>
      </c>
      <c r="F101" s="32">
        <v>41054</v>
      </c>
      <c r="G101" s="11" t="s">
        <v>94</v>
      </c>
      <c r="H101" s="33" t="str">
        <f t="shared" si="2"/>
        <v>0311463667</v>
      </c>
      <c r="I101" s="12" t="s">
        <v>321</v>
      </c>
      <c r="J101" s="13">
        <v>16504500</v>
      </c>
      <c r="K101" s="13">
        <v>1650450</v>
      </c>
      <c r="L101" s="62">
        <v>5</v>
      </c>
    </row>
    <row r="102" spans="2:12" ht="21" hidden="1" customHeight="1">
      <c r="B102" s="9">
        <f t="shared" si="3"/>
        <v>77</v>
      </c>
      <c r="C102" s="31" t="s">
        <v>534</v>
      </c>
      <c r="D102" s="31" t="s">
        <v>535</v>
      </c>
      <c r="E102" s="10" t="s">
        <v>209</v>
      </c>
      <c r="F102" s="32">
        <v>41055</v>
      </c>
      <c r="G102" s="11" t="s">
        <v>94</v>
      </c>
      <c r="H102" s="33" t="str">
        <f t="shared" si="2"/>
        <v>0311463667</v>
      </c>
      <c r="I102" s="12" t="s">
        <v>321</v>
      </c>
      <c r="J102" s="13">
        <v>10393000</v>
      </c>
      <c r="K102" s="13">
        <v>1039300</v>
      </c>
      <c r="L102" s="62">
        <v>5</v>
      </c>
    </row>
    <row r="103" spans="2:12" ht="21" hidden="1" customHeight="1">
      <c r="B103" s="9">
        <f t="shared" si="3"/>
        <v>78</v>
      </c>
      <c r="C103" s="31" t="s">
        <v>534</v>
      </c>
      <c r="D103" s="31" t="s">
        <v>535</v>
      </c>
      <c r="E103" s="10" t="s">
        <v>210</v>
      </c>
      <c r="F103" s="32">
        <v>41056</v>
      </c>
      <c r="G103" s="11" t="s">
        <v>94</v>
      </c>
      <c r="H103" s="33" t="str">
        <f t="shared" si="2"/>
        <v>0311463667</v>
      </c>
      <c r="I103" s="12" t="s">
        <v>321</v>
      </c>
      <c r="J103" s="13">
        <v>9710400</v>
      </c>
      <c r="K103" s="13">
        <v>971040</v>
      </c>
      <c r="L103" s="62">
        <v>5</v>
      </c>
    </row>
    <row r="104" spans="2:12" ht="21" hidden="1" customHeight="1">
      <c r="B104" s="9">
        <f t="shared" si="3"/>
        <v>79</v>
      </c>
      <c r="C104" s="31" t="s">
        <v>534</v>
      </c>
      <c r="D104" s="31" t="s">
        <v>535</v>
      </c>
      <c r="E104" s="10" t="s">
        <v>211</v>
      </c>
      <c r="F104" s="32">
        <v>41059</v>
      </c>
      <c r="G104" s="11" t="s">
        <v>304</v>
      </c>
      <c r="H104" s="33" t="str">
        <f t="shared" si="2"/>
        <v>0309539439</v>
      </c>
      <c r="I104" s="12" t="s">
        <v>130</v>
      </c>
      <c r="J104" s="13">
        <v>13280500</v>
      </c>
      <c r="K104" s="13">
        <v>1328050</v>
      </c>
      <c r="L104" s="62">
        <v>5</v>
      </c>
    </row>
    <row r="105" spans="2:12" ht="21" hidden="1" customHeight="1">
      <c r="B105" s="9">
        <f t="shared" si="3"/>
        <v>80</v>
      </c>
      <c r="C105" s="31" t="s">
        <v>534</v>
      </c>
      <c r="D105" s="31" t="s">
        <v>535</v>
      </c>
      <c r="E105" s="10" t="s">
        <v>212</v>
      </c>
      <c r="F105" s="32">
        <v>41059</v>
      </c>
      <c r="G105" s="11" t="s">
        <v>121</v>
      </c>
      <c r="H105" s="33" t="str">
        <f t="shared" si="2"/>
        <v>0301436858-1</v>
      </c>
      <c r="I105" s="12" t="s">
        <v>130</v>
      </c>
      <c r="J105" s="13">
        <v>16838970</v>
      </c>
      <c r="K105" s="13">
        <v>1683897</v>
      </c>
      <c r="L105" s="62">
        <v>5</v>
      </c>
    </row>
    <row r="106" spans="2:12" ht="21" hidden="1" customHeight="1">
      <c r="B106" s="9">
        <f t="shared" si="3"/>
        <v>81</v>
      </c>
      <c r="C106" s="31" t="s">
        <v>534</v>
      </c>
      <c r="D106" s="31" t="s">
        <v>535</v>
      </c>
      <c r="E106" s="10" t="s">
        <v>213</v>
      </c>
      <c r="F106" s="32">
        <v>41059</v>
      </c>
      <c r="G106" s="11" t="s">
        <v>305</v>
      </c>
      <c r="H106" s="33" t="str">
        <f t="shared" si="2"/>
        <v>0310551078</v>
      </c>
      <c r="I106" s="12" t="s">
        <v>130</v>
      </c>
      <c r="J106" s="13">
        <v>2584200</v>
      </c>
      <c r="K106" s="13">
        <v>258420</v>
      </c>
      <c r="L106" s="62">
        <v>5</v>
      </c>
    </row>
    <row r="107" spans="2:12" ht="21" hidden="1" customHeight="1">
      <c r="B107" s="9">
        <f t="shared" si="3"/>
        <v>82</v>
      </c>
      <c r="C107" s="31" t="s">
        <v>534</v>
      </c>
      <c r="D107" s="31" t="s">
        <v>535</v>
      </c>
      <c r="E107" s="10" t="s">
        <v>214</v>
      </c>
      <c r="F107" s="32">
        <v>41059</v>
      </c>
      <c r="G107" s="11" t="s">
        <v>94</v>
      </c>
      <c r="H107" s="33" t="str">
        <f t="shared" si="2"/>
        <v>0311463667</v>
      </c>
      <c r="I107" s="12" t="s">
        <v>129</v>
      </c>
      <c r="J107" s="13">
        <v>54763830</v>
      </c>
      <c r="K107" s="13">
        <v>5476383</v>
      </c>
      <c r="L107" s="62">
        <v>5</v>
      </c>
    </row>
    <row r="108" spans="2:12" ht="21" hidden="1" customHeight="1">
      <c r="B108" s="9">
        <f t="shared" si="3"/>
        <v>83</v>
      </c>
      <c r="C108" s="31" t="s">
        <v>534</v>
      </c>
      <c r="D108" s="31" t="s">
        <v>535</v>
      </c>
      <c r="E108" s="10" t="s">
        <v>215</v>
      </c>
      <c r="F108" s="32">
        <v>41060</v>
      </c>
      <c r="G108" s="11" t="s">
        <v>92</v>
      </c>
      <c r="H108" s="33" t="str">
        <f t="shared" si="2"/>
        <v>0302088113</v>
      </c>
      <c r="I108" s="12" t="s">
        <v>130</v>
      </c>
      <c r="J108" s="13">
        <v>3904000</v>
      </c>
      <c r="K108" s="13">
        <v>390400</v>
      </c>
      <c r="L108" s="62">
        <v>5</v>
      </c>
    </row>
    <row r="109" spans="2:12" ht="21" hidden="1" customHeight="1">
      <c r="B109" s="9">
        <f t="shared" si="3"/>
        <v>84</v>
      </c>
      <c r="C109" s="31" t="s">
        <v>534</v>
      </c>
      <c r="D109" s="31" t="s">
        <v>535</v>
      </c>
      <c r="E109" s="10" t="s">
        <v>216</v>
      </c>
      <c r="F109" s="32">
        <v>41060</v>
      </c>
      <c r="G109" s="11" t="s">
        <v>306</v>
      </c>
      <c r="H109" s="33" t="str">
        <f t="shared" si="2"/>
        <v>0302652869</v>
      </c>
      <c r="I109" s="12" t="s">
        <v>130</v>
      </c>
      <c r="J109" s="13">
        <v>15000000</v>
      </c>
      <c r="K109" s="13">
        <v>1500000</v>
      </c>
      <c r="L109" s="62">
        <v>5</v>
      </c>
    </row>
    <row r="110" spans="2:12" ht="21" hidden="1" customHeight="1">
      <c r="B110" s="9">
        <f t="shared" si="3"/>
        <v>85</v>
      </c>
      <c r="C110" s="31" t="s">
        <v>534</v>
      </c>
      <c r="D110" s="31" t="s">
        <v>535</v>
      </c>
      <c r="E110" s="10" t="s">
        <v>217</v>
      </c>
      <c r="F110" s="32">
        <v>41060</v>
      </c>
      <c r="G110" s="11" t="s">
        <v>125</v>
      </c>
      <c r="H110" s="33" t="str">
        <f t="shared" si="2"/>
        <v>1100782190</v>
      </c>
      <c r="I110" s="12" t="s">
        <v>126</v>
      </c>
      <c r="J110" s="13">
        <v>6983340</v>
      </c>
      <c r="K110" s="13">
        <v>698334</v>
      </c>
      <c r="L110" s="62">
        <v>5</v>
      </c>
    </row>
    <row r="111" spans="2:12" ht="21" hidden="1" customHeight="1">
      <c r="B111" s="9">
        <f t="shared" si="3"/>
        <v>86</v>
      </c>
      <c r="C111" s="31" t="s">
        <v>534</v>
      </c>
      <c r="D111" s="31" t="s">
        <v>535</v>
      </c>
      <c r="E111" s="10" t="s">
        <v>218</v>
      </c>
      <c r="F111" s="32">
        <v>41061</v>
      </c>
      <c r="G111" s="11" t="s">
        <v>289</v>
      </c>
      <c r="H111" s="33" t="str">
        <f t="shared" si="2"/>
        <v>0302561555</v>
      </c>
      <c r="I111" s="12" t="s">
        <v>130</v>
      </c>
      <c r="J111" s="13">
        <v>5804280</v>
      </c>
      <c r="K111" s="13">
        <v>580428</v>
      </c>
      <c r="L111" s="62">
        <v>6</v>
      </c>
    </row>
    <row r="112" spans="2:12" ht="21" hidden="1" customHeight="1">
      <c r="B112" s="9">
        <f t="shared" si="3"/>
        <v>87</v>
      </c>
      <c r="C112" s="31" t="s">
        <v>534</v>
      </c>
      <c r="D112" s="31" t="s">
        <v>535</v>
      </c>
      <c r="E112" s="10" t="s">
        <v>219</v>
      </c>
      <c r="F112" s="32">
        <v>41069</v>
      </c>
      <c r="G112" s="11" t="s">
        <v>94</v>
      </c>
      <c r="H112" s="33" t="str">
        <f t="shared" si="2"/>
        <v>0311463667</v>
      </c>
      <c r="I112" s="12" t="s">
        <v>129</v>
      </c>
      <c r="J112" s="13">
        <v>22530800</v>
      </c>
      <c r="K112" s="13">
        <v>2253080</v>
      </c>
      <c r="L112" s="62">
        <v>6</v>
      </c>
    </row>
    <row r="113" spans="2:12" ht="21" hidden="1" customHeight="1">
      <c r="B113" s="9">
        <f t="shared" si="3"/>
        <v>88</v>
      </c>
      <c r="C113" s="31" t="s">
        <v>534</v>
      </c>
      <c r="D113" s="31" t="s">
        <v>535</v>
      </c>
      <c r="E113" s="10" t="s">
        <v>220</v>
      </c>
      <c r="F113" s="32">
        <v>41071</v>
      </c>
      <c r="G113" s="11" t="s">
        <v>294</v>
      </c>
      <c r="H113" s="33" t="str">
        <f t="shared" si="2"/>
        <v>0305929759</v>
      </c>
      <c r="I113" s="12" t="s">
        <v>130</v>
      </c>
      <c r="J113" s="13">
        <v>7773750</v>
      </c>
      <c r="K113" s="13">
        <v>777375</v>
      </c>
      <c r="L113" s="62">
        <v>6</v>
      </c>
    </row>
    <row r="114" spans="2:12" ht="21" hidden="1" customHeight="1">
      <c r="B114" s="9">
        <f t="shared" si="3"/>
        <v>89</v>
      </c>
      <c r="C114" s="31" t="s">
        <v>534</v>
      </c>
      <c r="D114" s="31" t="s">
        <v>535</v>
      </c>
      <c r="E114" s="10" t="s">
        <v>221</v>
      </c>
      <c r="F114" s="32">
        <v>41072</v>
      </c>
      <c r="G114" s="11" t="s">
        <v>93</v>
      </c>
      <c r="H114" s="33" t="str">
        <f t="shared" si="2"/>
        <v>0305135072</v>
      </c>
      <c r="I114" s="12" t="s">
        <v>130</v>
      </c>
      <c r="J114" s="13">
        <v>12210000</v>
      </c>
      <c r="K114" s="13">
        <v>1221000</v>
      </c>
      <c r="L114" s="62">
        <v>6</v>
      </c>
    </row>
    <row r="115" spans="2:12" ht="21" hidden="1" customHeight="1">
      <c r="B115" s="9">
        <f t="shared" si="3"/>
        <v>90</v>
      </c>
      <c r="C115" s="31" t="s">
        <v>534</v>
      </c>
      <c r="D115" s="31" t="s">
        <v>535</v>
      </c>
      <c r="E115" s="10" t="s">
        <v>222</v>
      </c>
      <c r="F115" s="32">
        <v>41072</v>
      </c>
      <c r="G115" s="11" t="s">
        <v>300</v>
      </c>
      <c r="H115" s="33" t="str">
        <f t="shared" si="2"/>
        <v>0311108052</v>
      </c>
      <c r="I115" s="12" t="s">
        <v>130</v>
      </c>
      <c r="J115" s="13">
        <v>6848700</v>
      </c>
      <c r="K115" s="13">
        <v>684870</v>
      </c>
      <c r="L115" s="62">
        <v>6</v>
      </c>
    </row>
    <row r="116" spans="2:12" ht="21" hidden="1" customHeight="1">
      <c r="B116" s="9">
        <f t="shared" si="3"/>
        <v>91</v>
      </c>
      <c r="C116" s="31" t="s">
        <v>534</v>
      </c>
      <c r="D116" s="31" t="s">
        <v>535</v>
      </c>
      <c r="E116" s="10" t="s">
        <v>223</v>
      </c>
      <c r="F116" s="32">
        <v>41083</v>
      </c>
      <c r="G116" s="11" t="s">
        <v>300</v>
      </c>
      <c r="H116" s="33" t="str">
        <f t="shared" si="2"/>
        <v>0311108052</v>
      </c>
      <c r="I116" s="12" t="s">
        <v>130</v>
      </c>
      <c r="J116" s="13">
        <v>6868000</v>
      </c>
      <c r="K116" s="13">
        <v>686800</v>
      </c>
      <c r="L116" s="62">
        <v>6</v>
      </c>
    </row>
    <row r="117" spans="2:12" ht="21" hidden="1" customHeight="1">
      <c r="B117" s="9">
        <f t="shared" si="3"/>
        <v>92</v>
      </c>
      <c r="C117" s="31" t="s">
        <v>534</v>
      </c>
      <c r="D117" s="31" t="s">
        <v>535</v>
      </c>
      <c r="E117" s="10" t="s">
        <v>224</v>
      </c>
      <c r="F117" s="32">
        <v>41086</v>
      </c>
      <c r="G117" s="11" t="s">
        <v>307</v>
      </c>
      <c r="H117" s="33" t="str">
        <f t="shared" si="2"/>
        <v>0302216446</v>
      </c>
      <c r="I117" s="12" t="s">
        <v>130</v>
      </c>
      <c r="J117" s="13">
        <v>16371960</v>
      </c>
      <c r="K117" s="13">
        <v>1637196</v>
      </c>
      <c r="L117" s="62">
        <v>6</v>
      </c>
    </row>
    <row r="118" spans="2:12" ht="21" hidden="1" customHeight="1">
      <c r="B118" s="9">
        <f t="shared" si="3"/>
        <v>93</v>
      </c>
      <c r="C118" s="31" t="s">
        <v>534</v>
      </c>
      <c r="D118" s="31" t="s">
        <v>535</v>
      </c>
      <c r="E118" s="10" t="s">
        <v>225</v>
      </c>
      <c r="F118" s="32">
        <v>41086</v>
      </c>
      <c r="G118" s="11" t="s">
        <v>308</v>
      </c>
      <c r="H118" s="33" t="str">
        <f t="shared" si="2"/>
        <v>0304854211</v>
      </c>
      <c r="I118" s="12" t="s">
        <v>130</v>
      </c>
      <c r="J118" s="13">
        <v>18452250</v>
      </c>
      <c r="K118" s="13">
        <v>1845225</v>
      </c>
      <c r="L118" s="62">
        <v>6</v>
      </c>
    </row>
    <row r="119" spans="2:12" ht="21" hidden="1" customHeight="1">
      <c r="B119" s="9">
        <f t="shared" si="3"/>
        <v>94</v>
      </c>
      <c r="C119" s="31" t="s">
        <v>534</v>
      </c>
      <c r="D119" s="31" t="s">
        <v>535</v>
      </c>
      <c r="E119" s="10" t="s">
        <v>226</v>
      </c>
      <c r="F119" s="32">
        <v>41086</v>
      </c>
      <c r="G119" s="11" t="s">
        <v>121</v>
      </c>
      <c r="H119" s="33" t="str">
        <f t="shared" si="2"/>
        <v>0301436858-1</v>
      </c>
      <c r="I119" s="12" t="s">
        <v>130</v>
      </c>
      <c r="J119" s="13">
        <v>37049112</v>
      </c>
      <c r="K119" s="13">
        <v>3704911</v>
      </c>
      <c r="L119" s="62">
        <v>6</v>
      </c>
    </row>
    <row r="120" spans="2:12" ht="21" hidden="1" customHeight="1">
      <c r="B120" s="9">
        <f t="shared" si="3"/>
        <v>95</v>
      </c>
      <c r="C120" s="31" t="s">
        <v>534</v>
      </c>
      <c r="D120" s="31" t="s">
        <v>535</v>
      </c>
      <c r="E120" s="10" t="s">
        <v>227</v>
      </c>
      <c r="F120" s="32">
        <v>41090</v>
      </c>
      <c r="G120" s="11" t="s">
        <v>121</v>
      </c>
      <c r="H120" s="33" t="str">
        <f t="shared" si="2"/>
        <v>0301436858-1</v>
      </c>
      <c r="I120" s="12" t="s">
        <v>130</v>
      </c>
      <c r="J120" s="13">
        <v>68562790</v>
      </c>
      <c r="K120" s="13">
        <v>6856279</v>
      </c>
      <c r="L120" s="62">
        <v>6</v>
      </c>
    </row>
    <row r="121" spans="2:12" ht="21" hidden="1" customHeight="1">
      <c r="B121" s="9">
        <f t="shared" si="3"/>
        <v>96</v>
      </c>
      <c r="C121" s="31" t="s">
        <v>534</v>
      </c>
      <c r="D121" s="31" t="s">
        <v>535</v>
      </c>
      <c r="E121" s="10" t="s">
        <v>228</v>
      </c>
      <c r="F121" s="32">
        <v>41092</v>
      </c>
      <c r="G121" s="11" t="s">
        <v>304</v>
      </c>
      <c r="H121" s="33" t="str">
        <f t="shared" si="2"/>
        <v>0309539439</v>
      </c>
      <c r="I121" s="12" t="s">
        <v>130</v>
      </c>
      <c r="J121" s="13">
        <v>6400000</v>
      </c>
      <c r="K121" s="13">
        <v>640000</v>
      </c>
      <c r="L121" s="62">
        <v>7</v>
      </c>
    </row>
    <row r="122" spans="2:12" ht="21" hidden="1" customHeight="1">
      <c r="B122" s="9">
        <f t="shared" si="3"/>
        <v>97</v>
      </c>
      <c r="C122" s="31" t="s">
        <v>534</v>
      </c>
      <c r="D122" s="31" t="s">
        <v>535</v>
      </c>
      <c r="E122" s="10" t="s">
        <v>229</v>
      </c>
      <c r="F122" s="32">
        <v>41093</v>
      </c>
      <c r="G122" s="11" t="s">
        <v>309</v>
      </c>
      <c r="H122" s="33" t="str">
        <f t="shared" si="2"/>
        <v>0309749316</v>
      </c>
      <c r="I122" s="12" t="s">
        <v>130</v>
      </c>
      <c r="J122" s="13">
        <v>4550000</v>
      </c>
      <c r="K122" s="13">
        <v>455000</v>
      </c>
      <c r="L122" s="62">
        <v>7</v>
      </c>
    </row>
    <row r="123" spans="2:12" ht="21" hidden="1" customHeight="1">
      <c r="B123" s="9">
        <f t="shared" si="3"/>
        <v>98</v>
      </c>
      <c r="C123" s="31" t="s">
        <v>534</v>
      </c>
      <c r="D123" s="31" t="s">
        <v>535</v>
      </c>
      <c r="E123" s="10" t="s">
        <v>230</v>
      </c>
      <c r="F123" s="32">
        <v>41095</v>
      </c>
      <c r="G123" s="11" t="s">
        <v>92</v>
      </c>
      <c r="H123" s="33" t="str">
        <f t="shared" si="2"/>
        <v>0302088113</v>
      </c>
      <c r="I123" s="12" t="s">
        <v>130</v>
      </c>
      <c r="J123" s="13">
        <v>4000000</v>
      </c>
      <c r="K123" s="13">
        <v>400000</v>
      </c>
      <c r="L123" s="62">
        <v>7</v>
      </c>
    </row>
    <row r="124" spans="2:12" ht="21" hidden="1" customHeight="1">
      <c r="B124" s="9">
        <f t="shared" si="3"/>
        <v>99</v>
      </c>
      <c r="C124" s="31" t="s">
        <v>534</v>
      </c>
      <c r="D124" s="31" t="s">
        <v>535</v>
      </c>
      <c r="E124" s="10" t="s">
        <v>231</v>
      </c>
      <c r="F124" s="32">
        <v>41095</v>
      </c>
      <c r="G124" s="11" t="s">
        <v>294</v>
      </c>
      <c r="H124" s="33" t="str">
        <f t="shared" si="2"/>
        <v>0305929759</v>
      </c>
      <c r="I124" s="12" t="s">
        <v>130</v>
      </c>
      <c r="J124" s="13">
        <v>4970020</v>
      </c>
      <c r="K124" s="13">
        <v>497002</v>
      </c>
      <c r="L124" s="62">
        <v>7</v>
      </c>
    </row>
    <row r="125" spans="2:12" ht="21" hidden="1" customHeight="1">
      <c r="B125" s="9">
        <f t="shared" si="3"/>
        <v>100</v>
      </c>
      <c r="C125" s="31" t="s">
        <v>534</v>
      </c>
      <c r="D125" s="31" t="s">
        <v>535</v>
      </c>
      <c r="E125" s="10" t="s">
        <v>232</v>
      </c>
      <c r="F125" s="32">
        <v>41095</v>
      </c>
      <c r="G125" s="11" t="s">
        <v>289</v>
      </c>
      <c r="H125" s="33" t="str">
        <f t="shared" si="2"/>
        <v>0302561555</v>
      </c>
      <c r="I125" s="12" t="s">
        <v>130</v>
      </c>
      <c r="J125" s="13">
        <v>7388370</v>
      </c>
      <c r="K125" s="13">
        <v>738837</v>
      </c>
      <c r="L125" s="62">
        <v>7</v>
      </c>
    </row>
    <row r="126" spans="2:12" ht="21" hidden="1" customHeight="1">
      <c r="B126" s="9">
        <f t="shared" si="3"/>
        <v>101</v>
      </c>
      <c r="C126" s="31" t="s">
        <v>534</v>
      </c>
      <c r="D126" s="31" t="s">
        <v>535</v>
      </c>
      <c r="E126" s="10" t="s">
        <v>233</v>
      </c>
      <c r="F126" s="32">
        <v>41096</v>
      </c>
      <c r="G126" s="11" t="s">
        <v>93</v>
      </c>
      <c r="H126" s="33" t="str">
        <f t="shared" si="2"/>
        <v>0305135072</v>
      </c>
      <c r="I126" s="12" t="s">
        <v>130</v>
      </c>
      <c r="J126" s="13">
        <v>13222240</v>
      </c>
      <c r="K126" s="13">
        <v>1322224</v>
      </c>
      <c r="L126" s="62">
        <v>7</v>
      </c>
    </row>
    <row r="127" spans="2:12" ht="21" hidden="1" customHeight="1">
      <c r="B127" s="9">
        <f t="shared" si="3"/>
        <v>102</v>
      </c>
      <c r="C127" s="31" t="s">
        <v>534</v>
      </c>
      <c r="D127" s="31" t="s">
        <v>535</v>
      </c>
      <c r="E127" s="10" t="s">
        <v>234</v>
      </c>
      <c r="F127" s="32">
        <v>41096</v>
      </c>
      <c r="G127" s="11" t="s">
        <v>310</v>
      </c>
      <c r="H127" s="33" t="str">
        <f t="shared" si="2"/>
        <v>0310007698</v>
      </c>
      <c r="I127" s="12" t="s">
        <v>130</v>
      </c>
      <c r="J127" s="13">
        <v>6677424</v>
      </c>
      <c r="K127" s="13">
        <v>667742</v>
      </c>
      <c r="L127" s="62">
        <v>7</v>
      </c>
    </row>
    <row r="128" spans="2:12" ht="21" hidden="1" customHeight="1">
      <c r="B128" s="9">
        <f t="shared" si="3"/>
        <v>103</v>
      </c>
      <c r="C128" s="31" t="s">
        <v>534</v>
      </c>
      <c r="D128" s="31" t="s">
        <v>535</v>
      </c>
      <c r="E128" s="10" t="s">
        <v>108</v>
      </c>
      <c r="F128" s="32">
        <v>41104</v>
      </c>
      <c r="G128" s="11" t="s">
        <v>300</v>
      </c>
      <c r="H128" s="33" t="str">
        <f t="shared" si="2"/>
        <v>0311108052</v>
      </c>
      <c r="I128" s="12" t="s">
        <v>130</v>
      </c>
      <c r="J128" s="13">
        <v>6274400</v>
      </c>
      <c r="K128" s="13">
        <v>627440</v>
      </c>
      <c r="L128" s="62">
        <v>7</v>
      </c>
    </row>
    <row r="129" spans="2:12" ht="21" hidden="1" customHeight="1">
      <c r="B129" s="9">
        <f t="shared" si="3"/>
        <v>104</v>
      </c>
      <c r="C129" s="31" t="s">
        <v>534</v>
      </c>
      <c r="D129" s="31" t="s">
        <v>535</v>
      </c>
      <c r="E129" s="10" t="s">
        <v>235</v>
      </c>
      <c r="F129" s="32">
        <v>41104</v>
      </c>
      <c r="G129" s="11" t="s">
        <v>295</v>
      </c>
      <c r="H129" s="33" t="str">
        <f t="shared" si="2"/>
        <v>0302644145</v>
      </c>
      <c r="I129" s="12" t="s">
        <v>130</v>
      </c>
      <c r="J129" s="13">
        <v>7349800</v>
      </c>
      <c r="K129" s="13">
        <v>734980</v>
      </c>
      <c r="L129" s="62">
        <v>7</v>
      </c>
    </row>
    <row r="130" spans="2:12" ht="21" hidden="1" customHeight="1">
      <c r="B130" s="9">
        <f t="shared" si="3"/>
        <v>105</v>
      </c>
      <c r="C130" s="31" t="s">
        <v>534</v>
      </c>
      <c r="D130" s="31" t="s">
        <v>535</v>
      </c>
      <c r="E130" s="10" t="s">
        <v>236</v>
      </c>
      <c r="F130" s="32">
        <v>41104</v>
      </c>
      <c r="G130" s="11" t="s">
        <v>289</v>
      </c>
      <c r="H130" s="33" t="str">
        <f t="shared" si="2"/>
        <v>0302561555</v>
      </c>
      <c r="I130" s="12" t="s">
        <v>130</v>
      </c>
      <c r="J130" s="13">
        <v>3119310</v>
      </c>
      <c r="K130" s="13">
        <v>311931</v>
      </c>
      <c r="L130" s="62">
        <v>7</v>
      </c>
    </row>
    <row r="131" spans="2:12" ht="21" hidden="1" customHeight="1">
      <c r="B131" s="9">
        <f t="shared" si="3"/>
        <v>106</v>
      </c>
      <c r="C131" s="31" t="s">
        <v>534</v>
      </c>
      <c r="D131" s="31" t="s">
        <v>535</v>
      </c>
      <c r="E131" s="10" t="s">
        <v>109</v>
      </c>
      <c r="F131" s="32">
        <v>41105</v>
      </c>
      <c r="G131" s="11" t="s">
        <v>311</v>
      </c>
      <c r="H131" s="33" t="str">
        <f t="shared" si="2"/>
        <v>0310999127</v>
      </c>
      <c r="I131" s="12" t="s">
        <v>130</v>
      </c>
      <c r="J131" s="13">
        <v>34714650</v>
      </c>
      <c r="K131" s="13">
        <v>3471465</v>
      </c>
      <c r="L131" s="62">
        <v>7</v>
      </c>
    </row>
    <row r="132" spans="2:12" ht="21" hidden="1" customHeight="1">
      <c r="B132" s="9">
        <f t="shared" si="3"/>
        <v>107</v>
      </c>
      <c r="C132" s="31" t="s">
        <v>534</v>
      </c>
      <c r="D132" s="31" t="s">
        <v>535</v>
      </c>
      <c r="E132" s="10" t="s">
        <v>237</v>
      </c>
      <c r="F132" s="32">
        <v>41117</v>
      </c>
      <c r="G132" s="11" t="s">
        <v>92</v>
      </c>
      <c r="H132" s="33" t="str">
        <f t="shared" si="2"/>
        <v>0302088113</v>
      </c>
      <c r="I132" s="12" t="s">
        <v>130</v>
      </c>
      <c r="J132" s="13">
        <v>7341400</v>
      </c>
      <c r="K132" s="13">
        <v>734140</v>
      </c>
      <c r="L132" s="62">
        <v>7</v>
      </c>
    </row>
    <row r="133" spans="2:12" ht="21" hidden="1" customHeight="1">
      <c r="B133" s="9">
        <f t="shared" si="3"/>
        <v>108</v>
      </c>
      <c r="C133" s="31" t="s">
        <v>534</v>
      </c>
      <c r="D133" s="31" t="s">
        <v>535</v>
      </c>
      <c r="E133" s="10" t="s">
        <v>238</v>
      </c>
      <c r="F133" s="32">
        <v>41117</v>
      </c>
      <c r="G133" s="11" t="s">
        <v>291</v>
      </c>
      <c r="H133" s="33" t="str">
        <f t="shared" si="2"/>
        <v>0302378655</v>
      </c>
      <c r="I133" s="12" t="s">
        <v>130</v>
      </c>
      <c r="J133" s="13">
        <v>5275800</v>
      </c>
      <c r="K133" s="13">
        <v>527580</v>
      </c>
      <c r="L133" s="62">
        <v>7</v>
      </c>
    </row>
    <row r="134" spans="2:12" ht="21" hidden="1" customHeight="1">
      <c r="B134" s="9">
        <f t="shared" si="3"/>
        <v>109</v>
      </c>
      <c r="C134" s="31" t="s">
        <v>534</v>
      </c>
      <c r="D134" s="31" t="s">
        <v>535</v>
      </c>
      <c r="E134" s="10" t="s">
        <v>110</v>
      </c>
      <c r="F134" s="32">
        <v>41117</v>
      </c>
      <c r="G134" s="11" t="s">
        <v>125</v>
      </c>
      <c r="H134" s="33" t="str">
        <f t="shared" si="2"/>
        <v>1100782190</v>
      </c>
      <c r="I134" s="12" t="s">
        <v>130</v>
      </c>
      <c r="J134" s="13">
        <v>5493600</v>
      </c>
      <c r="K134" s="13">
        <v>549360</v>
      </c>
      <c r="L134" s="62">
        <v>7</v>
      </c>
    </row>
    <row r="135" spans="2:12" ht="21" hidden="1" customHeight="1">
      <c r="B135" s="9">
        <f t="shared" si="3"/>
        <v>110</v>
      </c>
      <c r="C135" s="31" t="s">
        <v>534</v>
      </c>
      <c r="D135" s="31" t="s">
        <v>535</v>
      </c>
      <c r="E135" s="10" t="s">
        <v>239</v>
      </c>
      <c r="F135" s="32">
        <v>41118</v>
      </c>
      <c r="G135" s="11" t="s">
        <v>312</v>
      </c>
      <c r="H135" s="33" t="str">
        <f t="shared" si="2"/>
        <v>0304976594</v>
      </c>
      <c r="I135" s="12" t="s">
        <v>130</v>
      </c>
      <c r="J135" s="13">
        <v>1500000</v>
      </c>
      <c r="K135" s="13">
        <v>150000</v>
      </c>
      <c r="L135" s="62">
        <v>7</v>
      </c>
    </row>
    <row r="136" spans="2:12" ht="21" hidden="1" customHeight="1">
      <c r="B136" s="9">
        <f t="shared" si="3"/>
        <v>111</v>
      </c>
      <c r="C136" s="31" t="s">
        <v>534</v>
      </c>
      <c r="D136" s="31" t="s">
        <v>535</v>
      </c>
      <c r="E136" s="10" t="s">
        <v>240</v>
      </c>
      <c r="F136" s="32">
        <v>41118</v>
      </c>
      <c r="G136" s="11" t="s">
        <v>121</v>
      </c>
      <c r="H136" s="33" t="str">
        <f t="shared" si="2"/>
        <v>0301436858-1</v>
      </c>
      <c r="I136" s="12" t="s">
        <v>130</v>
      </c>
      <c r="J136" s="13">
        <v>5533657</v>
      </c>
      <c r="K136" s="13">
        <v>553366</v>
      </c>
      <c r="L136" s="62">
        <v>7</v>
      </c>
    </row>
    <row r="137" spans="2:12" ht="21" hidden="1" customHeight="1">
      <c r="B137" s="9">
        <f t="shared" si="3"/>
        <v>112</v>
      </c>
      <c r="C137" s="31" t="s">
        <v>534</v>
      </c>
      <c r="D137" s="31" t="s">
        <v>535</v>
      </c>
      <c r="E137" s="10" t="s">
        <v>241</v>
      </c>
      <c r="F137" s="32">
        <v>41121</v>
      </c>
      <c r="G137" s="11" t="s">
        <v>92</v>
      </c>
      <c r="H137" s="33" t="str">
        <f t="shared" si="2"/>
        <v>0302088113</v>
      </c>
      <c r="I137" s="12" t="s">
        <v>130</v>
      </c>
      <c r="J137" s="13">
        <v>7120000</v>
      </c>
      <c r="K137" s="13">
        <v>712000</v>
      </c>
      <c r="L137" s="62">
        <v>7</v>
      </c>
    </row>
    <row r="138" spans="2:12" ht="21" hidden="1" customHeight="1">
      <c r="B138" s="9">
        <f t="shared" si="3"/>
        <v>113</v>
      </c>
      <c r="C138" s="31" t="s">
        <v>534</v>
      </c>
      <c r="D138" s="31" t="s">
        <v>535</v>
      </c>
      <c r="E138" s="10" t="s">
        <v>242</v>
      </c>
      <c r="F138" s="32">
        <v>41122</v>
      </c>
      <c r="G138" s="11" t="s">
        <v>289</v>
      </c>
      <c r="H138" s="33" t="str">
        <f t="shared" si="2"/>
        <v>0302561555</v>
      </c>
      <c r="I138" s="12" t="s">
        <v>130</v>
      </c>
      <c r="J138" s="13">
        <v>1110275</v>
      </c>
      <c r="K138" s="13">
        <v>111028</v>
      </c>
      <c r="L138" s="62">
        <v>8</v>
      </c>
    </row>
    <row r="139" spans="2:12" ht="21" hidden="1" customHeight="1">
      <c r="B139" s="9">
        <f t="shared" si="3"/>
        <v>114</v>
      </c>
      <c r="C139" s="31" t="s">
        <v>534</v>
      </c>
      <c r="D139" s="31" t="s">
        <v>535</v>
      </c>
      <c r="E139" s="10" t="s">
        <v>243</v>
      </c>
      <c r="F139" s="32">
        <v>41124</v>
      </c>
      <c r="G139" s="11" t="s">
        <v>286</v>
      </c>
      <c r="H139" s="33" t="str">
        <f t="shared" si="2"/>
        <v>0311006653</v>
      </c>
      <c r="I139" s="12" t="s">
        <v>127</v>
      </c>
      <c r="J139" s="13">
        <v>17500000</v>
      </c>
      <c r="K139" s="13">
        <v>1750000</v>
      </c>
      <c r="L139" s="62">
        <v>8</v>
      </c>
    </row>
    <row r="140" spans="2:12" ht="21" hidden="1" customHeight="1">
      <c r="B140" s="9">
        <f t="shared" si="3"/>
        <v>115</v>
      </c>
      <c r="C140" s="31" t="s">
        <v>534</v>
      </c>
      <c r="D140" s="31" t="s">
        <v>535</v>
      </c>
      <c r="E140" s="10" t="s">
        <v>244</v>
      </c>
      <c r="F140" s="32">
        <v>41125</v>
      </c>
      <c r="G140" s="11" t="s">
        <v>286</v>
      </c>
      <c r="H140" s="33" t="str">
        <f t="shared" si="2"/>
        <v>0311006653</v>
      </c>
      <c r="I140" s="12" t="s">
        <v>127</v>
      </c>
      <c r="J140" s="13">
        <v>9100000</v>
      </c>
      <c r="K140" s="13">
        <v>910000</v>
      </c>
      <c r="L140" s="62">
        <v>8</v>
      </c>
    </row>
    <row r="141" spans="2:12" ht="21" hidden="1" customHeight="1">
      <c r="B141" s="9">
        <f t="shared" si="3"/>
        <v>116</v>
      </c>
      <c r="C141" s="31" t="s">
        <v>534</v>
      </c>
      <c r="D141" s="31" t="s">
        <v>535</v>
      </c>
      <c r="E141" s="10" t="s">
        <v>245</v>
      </c>
      <c r="F141" s="32">
        <v>41125</v>
      </c>
      <c r="G141" s="11" t="s">
        <v>311</v>
      </c>
      <c r="H141" s="33" t="str">
        <f t="shared" si="2"/>
        <v>0310999127</v>
      </c>
      <c r="I141" s="12" t="s">
        <v>130</v>
      </c>
      <c r="J141" s="13">
        <v>19327300</v>
      </c>
      <c r="K141" s="13">
        <v>1932730</v>
      </c>
      <c r="L141" s="62">
        <v>8</v>
      </c>
    </row>
    <row r="142" spans="2:12" ht="21" hidden="1" customHeight="1">
      <c r="B142" s="9">
        <f t="shared" si="3"/>
        <v>117</v>
      </c>
      <c r="C142" s="31" t="s">
        <v>534</v>
      </c>
      <c r="D142" s="31" t="s">
        <v>535</v>
      </c>
      <c r="E142" s="10" t="s">
        <v>246</v>
      </c>
      <c r="F142" s="32">
        <v>41128</v>
      </c>
      <c r="G142" s="11" t="s">
        <v>306</v>
      </c>
      <c r="H142" s="33" t="str">
        <f t="shared" si="2"/>
        <v>0302652869</v>
      </c>
      <c r="I142" s="12" t="s">
        <v>130</v>
      </c>
      <c r="J142" s="13">
        <v>7072500</v>
      </c>
      <c r="K142" s="13">
        <v>707250</v>
      </c>
      <c r="L142" s="62">
        <v>8</v>
      </c>
    </row>
    <row r="143" spans="2:12" ht="21" hidden="1" customHeight="1">
      <c r="B143" s="9">
        <f t="shared" si="3"/>
        <v>118</v>
      </c>
      <c r="C143" s="31" t="s">
        <v>534</v>
      </c>
      <c r="D143" s="31" t="s">
        <v>535</v>
      </c>
      <c r="E143" s="10" t="s">
        <v>247</v>
      </c>
      <c r="F143" s="32">
        <v>41129</v>
      </c>
      <c r="G143" s="11" t="s">
        <v>92</v>
      </c>
      <c r="H143" s="33" t="str">
        <f t="shared" si="2"/>
        <v>0302088113</v>
      </c>
      <c r="I143" s="12" t="s">
        <v>130</v>
      </c>
      <c r="J143" s="13">
        <v>13303460</v>
      </c>
      <c r="K143" s="13">
        <v>1330346</v>
      </c>
      <c r="L143" s="62">
        <v>8</v>
      </c>
    </row>
    <row r="144" spans="2:12" ht="21" hidden="1" customHeight="1">
      <c r="B144" s="9">
        <f t="shared" si="3"/>
        <v>119</v>
      </c>
      <c r="C144" s="31" t="s">
        <v>534</v>
      </c>
      <c r="D144" s="31" t="s">
        <v>535</v>
      </c>
      <c r="E144" s="10" t="s">
        <v>248</v>
      </c>
      <c r="F144" s="32">
        <v>41129</v>
      </c>
      <c r="G144" s="11" t="s">
        <v>313</v>
      </c>
      <c r="H144" s="33" t="str">
        <f t="shared" si="2"/>
        <v>3701201729</v>
      </c>
      <c r="I144" s="12" t="s">
        <v>130</v>
      </c>
      <c r="J144" s="13">
        <v>5336000</v>
      </c>
      <c r="K144" s="13">
        <v>533600</v>
      </c>
      <c r="L144" s="62">
        <v>8</v>
      </c>
    </row>
    <row r="145" spans="2:12" ht="21" hidden="1" customHeight="1">
      <c r="B145" s="9">
        <f t="shared" si="3"/>
        <v>120</v>
      </c>
      <c r="C145" s="31" t="s">
        <v>534</v>
      </c>
      <c r="D145" s="31" t="s">
        <v>535</v>
      </c>
      <c r="E145" s="10" t="s">
        <v>249</v>
      </c>
      <c r="F145" s="32">
        <v>41136</v>
      </c>
      <c r="G145" s="11" t="s">
        <v>125</v>
      </c>
      <c r="H145" s="33" t="str">
        <f t="shared" si="2"/>
        <v>1100782190</v>
      </c>
      <c r="I145" s="12" t="s">
        <v>130</v>
      </c>
      <c r="J145" s="13">
        <v>11161600</v>
      </c>
      <c r="K145" s="13">
        <v>1116160</v>
      </c>
      <c r="L145" s="62">
        <v>8</v>
      </c>
    </row>
    <row r="146" spans="2:12" ht="21" hidden="1" customHeight="1">
      <c r="B146" s="9">
        <f t="shared" si="3"/>
        <v>121</v>
      </c>
      <c r="C146" s="31" t="s">
        <v>534</v>
      </c>
      <c r="D146" s="31" t="s">
        <v>535</v>
      </c>
      <c r="E146" s="10" t="s">
        <v>250</v>
      </c>
      <c r="F146" s="32">
        <v>41137</v>
      </c>
      <c r="G146" s="11" t="s">
        <v>294</v>
      </c>
      <c r="H146" s="33" t="str">
        <f t="shared" si="2"/>
        <v>0305929759</v>
      </c>
      <c r="I146" s="12" t="s">
        <v>130</v>
      </c>
      <c r="J146" s="13">
        <v>7055845</v>
      </c>
      <c r="K146" s="13">
        <v>705585</v>
      </c>
      <c r="L146" s="62">
        <v>8</v>
      </c>
    </row>
    <row r="147" spans="2:12" ht="21" hidden="1" customHeight="1">
      <c r="B147" s="9">
        <f t="shared" si="3"/>
        <v>122</v>
      </c>
      <c r="C147" s="31" t="s">
        <v>534</v>
      </c>
      <c r="D147" s="31" t="s">
        <v>535</v>
      </c>
      <c r="E147" s="10" t="s">
        <v>251</v>
      </c>
      <c r="F147" s="32">
        <v>41137</v>
      </c>
      <c r="G147" s="11" t="s">
        <v>314</v>
      </c>
      <c r="H147" s="33" t="str">
        <f t="shared" si="2"/>
        <v>0101210934</v>
      </c>
      <c r="I147" s="12" t="s">
        <v>130</v>
      </c>
      <c r="J147" s="13">
        <v>50973900</v>
      </c>
      <c r="K147" s="13">
        <v>5097390</v>
      </c>
      <c r="L147" s="62">
        <v>8</v>
      </c>
    </row>
    <row r="148" spans="2:12" ht="21" hidden="1" customHeight="1">
      <c r="B148" s="9">
        <f t="shared" si="3"/>
        <v>123</v>
      </c>
      <c r="C148" s="31" t="s">
        <v>534</v>
      </c>
      <c r="D148" s="31" t="s">
        <v>535</v>
      </c>
      <c r="E148" s="10" t="s">
        <v>252</v>
      </c>
      <c r="F148" s="32">
        <v>41150</v>
      </c>
      <c r="G148" s="11" t="s">
        <v>125</v>
      </c>
      <c r="H148" s="33" t="str">
        <f t="shared" si="2"/>
        <v>1100782190</v>
      </c>
      <c r="I148" s="12" t="s">
        <v>130</v>
      </c>
      <c r="J148" s="13">
        <v>41707800</v>
      </c>
      <c r="K148" s="13">
        <v>4170780</v>
      </c>
      <c r="L148" s="62">
        <v>8</v>
      </c>
    </row>
    <row r="149" spans="2:12" ht="21" hidden="1" customHeight="1">
      <c r="B149" s="9">
        <f t="shared" si="3"/>
        <v>124</v>
      </c>
      <c r="C149" s="31" t="s">
        <v>534</v>
      </c>
      <c r="D149" s="31" t="s">
        <v>535</v>
      </c>
      <c r="E149" s="10" t="s">
        <v>111</v>
      </c>
      <c r="F149" s="32">
        <v>41150</v>
      </c>
      <c r="G149" s="11" t="s">
        <v>298</v>
      </c>
      <c r="H149" s="33" t="str">
        <f t="shared" si="2"/>
        <v>0300765190</v>
      </c>
      <c r="I149" s="12" t="s">
        <v>130</v>
      </c>
      <c r="J149" s="13">
        <v>9589950</v>
      </c>
      <c r="K149" s="13">
        <v>958995</v>
      </c>
      <c r="L149" s="62">
        <v>8</v>
      </c>
    </row>
    <row r="150" spans="2:12" ht="21" hidden="1" customHeight="1">
      <c r="B150" s="9">
        <f t="shared" si="3"/>
        <v>125</v>
      </c>
      <c r="C150" s="31" t="s">
        <v>534</v>
      </c>
      <c r="D150" s="31" t="s">
        <v>535</v>
      </c>
      <c r="E150" s="10" t="s">
        <v>253</v>
      </c>
      <c r="F150" s="32">
        <v>41153</v>
      </c>
      <c r="G150" s="11" t="s">
        <v>91</v>
      </c>
      <c r="H150" s="33" t="str">
        <f t="shared" si="2"/>
        <v>0304449855</v>
      </c>
      <c r="I150" s="12" t="s">
        <v>130</v>
      </c>
      <c r="J150" s="13">
        <v>8798000</v>
      </c>
      <c r="K150" s="13">
        <v>879800</v>
      </c>
      <c r="L150" s="62">
        <v>9</v>
      </c>
    </row>
    <row r="151" spans="2:12" ht="21" hidden="1" customHeight="1">
      <c r="B151" s="9">
        <f t="shared" si="3"/>
        <v>126</v>
      </c>
      <c r="C151" s="31" t="s">
        <v>534</v>
      </c>
      <c r="D151" s="31" t="s">
        <v>535</v>
      </c>
      <c r="E151" s="10" t="s">
        <v>254</v>
      </c>
      <c r="F151" s="32">
        <v>41158</v>
      </c>
      <c r="G151" s="11" t="s">
        <v>92</v>
      </c>
      <c r="H151" s="33" t="str">
        <f t="shared" si="2"/>
        <v>0302088113</v>
      </c>
      <c r="I151" s="12" t="s">
        <v>130</v>
      </c>
      <c r="J151" s="13">
        <v>8160000</v>
      </c>
      <c r="K151" s="13">
        <v>816000</v>
      </c>
      <c r="L151" s="62">
        <v>9</v>
      </c>
    </row>
    <row r="152" spans="2:12" ht="21" hidden="1" customHeight="1">
      <c r="B152" s="9">
        <f t="shared" si="3"/>
        <v>127</v>
      </c>
      <c r="C152" s="31" t="s">
        <v>534</v>
      </c>
      <c r="D152" s="31" t="s">
        <v>535</v>
      </c>
      <c r="E152" s="10" t="s">
        <v>255</v>
      </c>
      <c r="F152" s="32">
        <v>41162</v>
      </c>
      <c r="G152" s="11" t="s">
        <v>295</v>
      </c>
      <c r="H152" s="33" t="str">
        <f t="shared" si="2"/>
        <v>0302644145</v>
      </c>
      <c r="I152" s="12" t="s">
        <v>130</v>
      </c>
      <c r="J152" s="13">
        <v>7043400</v>
      </c>
      <c r="K152" s="13">
        <v>704340</v>
      </c>
      <c r="L152" s="62">
        <v>9</v>
      </c>
    </row>
    <row r="153" spans="2:12" ht="21" hidden="1" customHeight="1">
      <c r="B153" s="9">
        <f t="shared" si="3"/>
        <v>128</v>
      </c>
      <c r="C153" s="31" t="s">
        <v>534</v>
      </c>
      <c r="D153" s="31" t="s">
        <v>535</v>
      </c>
      <c r="E153" s="10" t="s">
        <v>112</v>
      </c>
      <c r="F153" s="32">
        <v>41162</v>
      </c>
      <c r="G153" s="11" t="s">
        <v>301</v>
      </c>
      <c r="H153" s="33" t="str">
        <f t="shared" si="2"/>
        <v>0305561433</v>
      </c>
      <c r="I153" s="12" t="s">
        <v>130</v>
      </c>
      <c r="J153" s="13">
        <v>14020150</v>
      </c>
      <c r="K153" s="13">
        <v>1402015</v>
      </c>
      <c r="L153" s="62">
        <v>9</v>
      </c>
    </row>
    <row r="154" spans="2:12" ht="21" hidden="1" customHeight="1">
      <c r="B154" s="9">
        <f t="shared" si="3"/>
        <v>129</v>
      </c>
      <c r="C154" s="31" t="s">
        <v>534</v>
      </c>
      <c r="D154" s="31" t="s">
        <v>535</v>
      </c>
      <c r="E154" s="10" t="s">
        <v>256</v>
      </c>
      <c r="F154" s="32">
        <v>41162</v>
      </c>
      <c r="G154" s="11" t="s">
        <v>289</v>
      </c>
      <c r="H154" s="33" t="str">
        <f t="shared" ref="H154:H183" si="4">IF(ISNA(VLOOKUP(G154,DSBR,2,0)),"",VLOOKUP(G154,DSBR,2,0))</f>
        <v>0302561555</v>
      </c>
      <c r="I154" s="12" t="s">
        <v>130</v>
      </c>
      <c r="J154" s="13">
        <v>1935200</v>
      </c>
      <c r="K154" s="13">
        <v>193520</v>
      </c>
      <c r="L154" s="62">
        <v>9</v>
      </c>
    </row>
    <row r="155" spans="2:12" ht="21" hidden="1" customHeight="1">
      <c r="B155" s="9">
        <f t="shared" ref="B155:B183" si="5">IF(G155&lt;&gt;"",ROW()-25,"")</f>
        <v>130</v>
      </c>
      <c r="C155" s="31" t="s">
        <v>534</v>
      </c>
      <c r="D155" s="31" t="s">
        <v>535</v>
      </c>
      <c r="E155" s="10" t="s">
        <v>257</v>
      </c>
      <c r="F155" s="32">
        <v>41163</v>
      </c>
      <c r="G155" s="11" t="s">
        <v>289</v>
      </c>
      <c r="H155" s="33" t="str">
        <f t="shared" si="4"/>
        <v>0302561555</v>
      </c>
      <c r="I155" s="12" t="s">
        <v>130</v>
      </c>
      <c r="J155" s="13">
        <v>7869092</v>
      </c>
      <c r="K155" s="13">
        <v>786909</v>
      </c>
      <c r="L155" s="62">
        <v>9</v>
      </c>
    </row>
    <row r="156" spans="2:12" ht="21" hidden="1" customHeight="1">
      <c r="B156" s="9">
        <f t="shared" si="5"/>
        <v>131</v>
      </c>
      <c r="C156" s="31" t="s">
        <v>534</v>
      </c>
      <c r="D156" s="31" t="s">
        <v>535</v>
      </c>
      <c r="E156" s="10" t="s">
        <v>258</v>
      </c>
      <c r="F156" s="32">
        <v>41169</v>
      </c>
      <c r="G156" s="11" t="s">
        <v>92</v>
      </c>
      <c r="H156" s="33" t="str">
        <f t="shared" si="4"/>
        <v>0302088113</v>
      </c>
      <c r="I156" s="12" t="s">
        <v>130</v>
      </c>
      <c r="J156" s="13">
        <v>8840000</v>
      </c>
      <c r="K156" s="13">
        <v>884000</v>
      </c>
      <c r="L156" s="62">
        <v>9</v>
      </c>
    </row>
    <row r="157" spans="2:12" ht="21" hidden="1" customHeight="1">
      <c r="B157" s="9">
        <f t="shared" si="5"/>
        <v>132</v>
      </c>
      <c r="C157" s="31" t="s">
        <v>534</v>
      </c>
      <c r="D157" s="31" t="s">
        <v>535</v>
      </c>
      <c r="E157" s="10" t="s">
        <v>259</v>
      </c>
      <c r="F157" s="32">
        <v>41183</v>
      </c>
      <c r="G157" s="11" t="s">
        <v>294</v>
      </c>
      <c r="H157" s="33" t="str">
        <f t="shared" si="4"/>
        <v>0305929759</v>
      </c>
      <c r="I157" s="12" t="s">
        <v>130</v>
      </c>
      <c r="J157" s="13">
        <v>5598160</v>
      </c>
      <c r="K157" s="13">
        <v>559816</v>
      </c>
      <c r="L157" s="62">
        <v>10</v>
      </c>
    </row>
    <row r="158" spans="2:12" ht="21" hidden="1" customHeight="1">
      <c r="B158" s="9">
        <f t="shared" si="5"/>
        <v>133</v>
      </c>
      <c r="C158" s="31" t="s">
        <v>534</v>
      </c>
      <c r="D158" s="31" t="s">
        <v>535</v>
      </c>
      <c r="E158" s="10" t="s">
        <v>113</v>
      </c>
      <c r="F158" s="32">
        <v>41194</v>
      </c>
      <c r="G158" s="11" t="s">
        <v>92</v>
      </c>
      <c r="H158" s="33" t="str">
        <f t="shared" si="4"/>
        <v>0302088113</v>
      </c>
      <c r="I158" s="12" t="s">
        <v>130</v>
      </c>
      <c r="J158" s="13">
        <v>9564000</v>
      </c>
      <c r="K158" s="13">
        <v>956400</v>
      </c>
      <c r="L158" s="62">
        <v>10</v>
      </c>
    </row>
    <row r="159" spans="2:12" ht="21" hidden="1" customHeight="1">
      <c r="B159" s="9">
        <f t="shared" si="5"/>
        <v>134</v>
      </c>
      <c r="C159" s="31" t="s">
        <v>534</v>
      </c>
      <c r="D159" s="31" t="s">
        <v>535</v>
      </c>
      <c r="E159" s="10" t="s">
        <v>260</v>
      </c>
      <c r="F159" s="32">
        <v>41194</v>
      </c>
      <c r="G159" s="11" t="s">
        <v>288</v>
      </c>
      <c r="H159" s="33" t="str">
        <f t="shared" si="4"/>
        <v>0307586024</v>
      </c>
      <c r="I159" s="12" t="s">
        <v>130</v>
      </c>
      <c r="J159" s="13">
        <v>15490000</v>
      </c>
      <c r="K159" s="13">
        <v>1549000</v>
      </c>
      <c r="L159" s="62">
        <v>10</v>
      </c>
    </row>
    <row r="160" spans="2:12" ht="21" hidden="1" customHeight="1">
      <c r="B160" s="9">
        <f t="shared" si="5"/>
        <v>135</v>
      </c>
      <c r="C160" s="31" t="s">
        <v>534</v>
      </c>
      <c r="D160" s="31" t="s">
        <v>535</v>
      </c>
      <c r="E160" s="10" t="s">
        <v>261</v>
      </c>
      <c r="F160" s="32">
        <v>41195</v>
      </c>
      <c r="G160" s="11" t="s">
        <v>288</v>
      </c>
      <c r="H160" s="33" t="str">
        <f t="shared" si="4"/>
        <v>0307586024</v>
      </c>
      <c r="I160" s="12" t="s">
        <v>130</v>
      </c>
      <c r="J160" s="13">
        <v>16630000</v>
      </c>
      <c r="K160" s="13">
        <v>1663000</v>
      </c>
      <c r="L160" s="62">
        <v>10</v>
      </c>
    </row>
    <row r="161" spans="2:12" ht="21" hidden="1" customHeight="1">
      <c r="B161" s="9">
        <f t="shared" si="5"/>
        <v>136</v>
      </c>
      <c r="C161" s="31" t="s">
        <v>534</v>
      </c>
      <c r="D161" s="31" t="s">
        <v>535</v>
      </c>
      <c r="E161" s="10" t="s">
        <v>114</v>
      </c>
      <c r="F161" s="32">
        <v>41198</v>
      </c>
      <c r="G161" s="11" t="s">
        <v>92</v>
      </c>
      <c r="H161" s="33" t="str">
        <f t="shared" si="4"/>
        <v>0302088113</v>
      </c>
      <c r="I161" s="12" t="s">
        <v>130</v>
      </c>
      <c r="J161" s="13">
        <v>3960000</v>
      </c>
      <c r="K161" s="13">
        <v>396000</v>
      </c>
      <c r="L161" s="62">
        <v>10</v>
      </c>
    </row>
    <row r="162" spans="2:12" ht="21" hidden="1" customHeight="1">
      <c r="B162" s="9">
        <f t="shared" si="5"/>
        <v>137</v>
      </c>
      <c r="C162" s="31" t="s">
        <v>534</v>
      </c>
      <c r="D162" s="31" t="s">
        <v>535</v>
      </c>
      <c r="E162" s="10" t="s">
        <v>262</v>
      </c>
      <c r="F162" s="32">
        <v>41199</v>
      </c>
      <c r="G162" s="11" t="s">
        <v>92</v>
      </c>
      <c r="H162" s="33" t="str">
        <f t="shared" si="4"/>
        <v>0302088113</v>
      </c>
      <c r="I162" s="12" t="s">
        <v>130</v>
      </c>
      <c r="J162" s="13">
        <v>9299000</v>
      </c>
      <c r="K162" s="13">
        <v>929900</v>
      </c>
      <c r="L162" s="62">
        <v>10</v>
      </c>
    </row>
    <row r="163" spans="2:12" ht="21" hidden="1" customHeight="1">
      <c r="B163" s="9">
        <f t="shared" si="5"/>
        <v>138</v>
      </c>
      <c r="C163" s="31" t="s">
        <v>534</v>
      </c>
      <c r="D163" s="31" t="s">
        <v>535</v>
      </c>
      <c r="E163" s="10" t="s">
        <v>99</v>
      </c>
      <c r="F163" s="32">
        <v>41199</v>
      </c>
      <c r="G163" s="11" t="s">
        <v>289</v>
      </c>
      <c r="H163" s="33" t="str">
        <f t="shared" si="4"/>
        <v>0302561555</v>
      </c>
      <c r="I163" s="12" t="s">
        <v>130</v>
      </c>
      <c r="J163" s="13">
        <v>1394810</v>
      </c>
      <c r="K163" s="13">
        <v>139481</v>
      </c>
      <c r="L163" s="62">
        <v>10</v>
      </c>
    </row>
    <row r="164" spans="2:12" ht="21" hidden="1" customHeight="1">
      <c r="B164" s="9">
        <f t="shared" si="5"/>
        <v>139</v>
      </c>
      <c r="C164" s="31" t="s">
        <v>534</v>
      </c>
      <c r="D164" s="31" t="s">
        <v>535</v>
      </c>
      <c r="E164" s="10" t="s">
        <v>263</v>
      </c>
      <c r="F164" s="32">
        <v>41201</v>
      </c>
      <c r="G164" s="11" t="s">
        <v>125</v>
      </c>
      <c r="H164" s="33" t="str">
        <f t="shared" si="4"/>
        <v>1100782190</v>
      </c>
      <c r="I164" s="12" t="s">
        <v>130</v>
      </c>
      <c r="J164" s="13">
        <v>8240000</v>
      </c>
      <c r="K164" s="13">
        <v>824000</v>
      </c>
      <c r="L164" s="62">
        <v>10</v>
      </c>
    </row>
    <row r="165" spans="2:12" ht="21" hidden="1" customHeight="1">
      <c r="B165" s="9">
        <f t="shared" si="5"/>
        <v>140</v>
      </c>
      <c r="C165" s="31" t="s">
        <v>534</v>
      </c>
      <c r="D165" s="31" t="s">
        <v>535</v>
      </c>
      <c r="E165" s="10" t="s">
        <v>264</v>
      </c>
      <c r="F165" s="32">
        <v>41201</v>
      </c>
      <c r="G165" s="11" t="s">
        <v>306</v>
      </c>
      <c r="H165" s="33" t="str">
        <f t="shared" si="4"/>
        <v>0302652869</v>
      </c>
      <c r="I165" s="12" t="s">
        <v>130</v>
      </c>
      <c r="J165" s="13">
        <v>6941200</v>
      </c>
      <c r="K165" s="13">
        <v>694120</v>
      </c>
      <c r="L165" s="62">
        <v>10</v>
      </c>
    </row>
    <row r="166" spans="2:12" ht="21" hidden="1" customHeight="1">
      <c r="B166" s="9">
        <f t="shared" si="5"/>
        <v>141</v>
      </c>
      <c r="C166" s="31" t="s">
        <v>534</v>
      </c>
      <c r="D166" s="31" t="s">
        <v>535</v>
      </c>
      <c r="E166" s="10" t="s">
        <v>265</v>
      </c>
      <c r="F166" s="32">
        <v>41205</v>
      </c>
      <c r="G166" s="11" t="s">
        <v>91</v>
      </c>
      <c r="H166" s="33" t="str">
        <f t="shared" si="4"/>
        <v>0304449855</v>
      </c>
      <c r="I166" s="12" t="s">
        <v>130</v>
      </c>
      <c r="J166" s="13">
        <v>8914800</v>
      </c>
      <c r="K166" s="13">
        <v>891480</v>
      </c>
      <c r="L166" s="62">
        <v>10</v>
      </c>
    </row>
    <row r="167" spans="2:12" ht="21" hidden="1" customHeight="1">
      <c r="B167" s="9">
        <f t="shared" si="5"/>
        <v>142</v>
      </c>
      <c r="C167" s="31" t="s">
        <v>534</v>
      </c>
      <c r="D167" s="31" t="s">
        <v>535</v>
      </c>
      <c r="E167" s="10" t="s">
        <v>266</v>
      </c>
      <c r="F167" s="32">
        <v>41205</v>
      </c>
      <c r="G167" s="11" t="s">
        <v>93</v>
      </c>
      <c r="H167" s="33" t="str">
        <f t="shared" si="4"/>
        <v>0305135072</v>
      </c>
      <c r="I167" s="12" t="s">
        <v>130</v>
      </c>
      <c r="J167" s="13">
        <v>20537800</v>
      </c>
      <c r="K167" s="13">
        <v>2053780</v>
      </c>
      <c r="L167" s="62">
        <v>10</v>
      </c>
    </row>
    <row r="168" spans="2:12" ht="21" hidden="1" customHeight="1">
      <c r="B168" s="9">
        <f t="shared" si="5"/>
        <v>143</v>
      </c>
      <c r="C168" s="31" t="s">
        <v>534</v>
      </c>
      <c r="D168" s="31" t="s">
        <v>535</v>
      </c>
      <c r="E168" s="10" t="s">
        <v>267</v>
      </c>
      <c r="F168" s="32">
        <v>41208</v>
      </c>
      <c r="G168" s="11" t="s">
        <v>93</v>
      </c>
      <c r="H168" s="33" t="str">
        <f t="shared" si="4"/>
        <v>0305135072</v>
      </c>
      <c r="I168" s="12" t="s">
        <v>130</v>
      </c>
      <c r="J168" s="13">
        <v>17286160</v>
      </c>
      <c r="K168" s="13">
        <v>1728616</v>
      </c>
      <c r="L168" s="62">
        <v>10</v>
      </c>
    </row>
    <row r="169" spans="2:12" ht="21" hidden="1" customHeight="1">
      <c r="B169" s="9">
        <f t="shared" si="5"/>
        <v>144</v>
      </c>
      <c r="C169" s="31" t="s">
        <v>534</v>
      </c>
      <c r="D169" s="31" t="s">
        <v>535</v>
      </c>
      <c r="E169" s="10" t="s">
        <v>268</v>
      </c>
      <c r="F169" s="32">
        <v>41213</v>
      </c>
      <c r="G169" s="11" t="s">
        <v>92</v>
      </c>
      <c r="H169" s="33" t="str">
        <f t="shared" si="4"/>
        <v>0302088113</v>
      </c>
      <c r="I169" s="12" t="s">
        <v>130</v>
      </c>
      <c r="J169" s="13">
        <v>10184000</v>
      </c>
      <c r="K169" s="13">
        <v>1018400</v>
      </c>
      <c r="L169" s="62">
        <v>10</v>
      </c>
    </row>
    <row r="170" spans="2:12" ht="21" hidden="1" customHeight="1">
      <c r="B170" s="9">
        <f t="shared" si="5"/>
        <v>145</v>
      </c>
      <c r="C170" s="31" t="s">
        <v>534</v>
      </c>
      <c r="D170" s="31" t="s">
        <v>535</v>
      </c>
      <c r="E170" s="10" t="s">
        <v>269</v>
      </c>
      <c r="F170" s="32">
        <v>41213</v>
      </c>
      <c r="G170" s="11" t="s">
        <v>315</v>
      </c>
      <c r="H170" s="33" t="str">
        <f t="shared" si="4"/>
        <v>0311026811</v>
      </c>
      <c r="I170" s="12" t="s">
        <v>130</v>
      </c>
      <c r="J170" s="13">
        <v>10620000</v>
      </c>
      <c r="K170" s="13">
        <v>1062000</v>
      </c>
      <c r="L170" s="62">
        <v>10</v>
      </c>
    </row>
    <row r="171" spans="2:12" ht="21" hidden="1" customHeight="1">
      <c r="B171" s="9">
        <f t="shared" si="5"/>
        <v>146</v>
      </c>
      <c r="C171" s="31" t="s">
        <v>534</v>
      </c>
      <c r="D171" s="31" t="s">
        <v>535</v>
      </c>
      <c r="E171" s="10" t="s">
        <v>270</v>
      </c>
      <c r="F171" s="32">
        <v>41226</v>
      </c>
      <c r="G171" s="11" t="s">
        <v>93</v>
      </c>
      <c r="H171" s="33" t="str">
        <f t="shared" si="4"/>
        <v>0305135072</v>
      </c>
      <c r="I171" s="12" t="s">
        <v>130</v>
      </c>
      <c r="J171" s="13">
        <v>22968800</v>
      </c>
      <c r="K171" s="13">
        <v>2296880</v>
      </c>
      <c r="L171" s="62">
        <v>11</v>
      </c>
    </row>
    <row r="172" spans="2:12" ht="21" hidden="1" customHeight="1">
      <c r="B172" s="9">
        <f t="shared" si="5"/>
        <v>147</v>
      </c>
      <c r="C172" s="31" t="s">
        <v>534</v>
      </c>
      <c r="D172" s="31" t="s">
        <v>535</v>
      </c>
      <c r="E172" s="10" t="s">
        <v>271</v>
      </c>
      <c r="F172" s="32">
        <v>41228</v>
      </c>
      <c r="G172" s="11" t="s">
        <v>92</v>
      </c>
      <c r="H172" s="33" t="str">
        <f t="shared" si="4"/>
        <v>0302088113</v>
      </c>
      <c r="I172" s="12" t="s">
        <v>130</v>
      </c>
      <c r="J172" s="13">
        <v>5203000</v>
      </c>
      <c r="K172" s="13">
        <v>520300</v>
      </c>
      <c r="L172" s="62">
        <v>11</v>
      </c>
    </row>
    <row r="173" spans="2:12" ht="21" hidden="1" customHeight="1">
      <c r="B173" s="9">
        <f t="shared" si="5"/>
        <v>148</v>
      </c>
      <c r="C173" s="31" t="s">
        <v>534</v>
      </c>
      <c r="D173" s="31" t="s">
        <v>535</v>
      </c>
      <c r="E173" s="10" t="s">
        <v>272</v>
      </c>
      <c r="F173" s="32">
        <v>41228</v>
      </c>
      <c r="G173" s="11" t="s">
        <v>125</v>
      </c>
      <c r="H173" s="33" t="str">
        <f t="shared" si="4"/>
        <v>1100782190</v>
      </c>
      <c r="I173" s="12" t="s">
        <v>130</v>
      </c>
      <c r="J173" s="13">
        <v>13698150</v>
      </c>
      <c r="K173" s="13">
        <v>1369815</v>
      </c>
      <c r="L173" s="62">
        <v>11</v>
      </c>
    </row>
    <row r="174" spans="2:12" ht="21" hidden="1" customHeight="1">
      <c r="B174" s="9">
        <f t="shared" si="5"/>
        <v>149</v>
      </c>
      <c r="C174" s="31" t="s">
        <v>534</v>
      </c>
      <c r="D174" s="31" t="s">
        <v>535</v>
      </c>
      <c r="E174" s="10" t="s">
        <v>273</v>
      </c>
      <c r="F174" s="32">
        <v>41235</v>
      </c>
      <c r="G174" s="11" t="s">
        <v>301</v>
      </c>
      <c r="H174" s="33" t="str">
        <f t="shared" si="4"/>
        <v>0305561433</v>
      </c>
      <c r="I174" s="12" t="s">
        <v>130</v>
      </c>
      <c r="J174" s="13">
        <v>13130300</v>
      </c>
      <c r="K174" s="13">
        <v>1313030</v>
      </c>
      <c r="L174" s="62">
        <v>11</v>
      </c>
    </row>
    <row r="175" spans="2:12" ht="21" customHeight="1">
      <c r="B175" s="9">
        <f t="shared" si="5"/>
        <v>150</v>
      </c>
      <c r="C175" s="31" t="s">
        <v>534</v>
      </c>
      <c r="D175" s="31" t="s">
        <v>535</v>
      </c>
      <c r="E175" s="10" t="s">
        <v>274</v>
      </c>
      <c r="F175" s="32">
        <v>41244</v>
      </c>
      <c r="G175" s="11" t="s">
        <v>91</v>
      </c>
      <c r="H175" s="33" t="str">
        <f t="shared" si="4"/>
        <v>0304449855</v>
      </c>
      <c r="I175" s="12" t="s">
        <v>130</v>
      </c>
      <c r="J175" s="13">
        <v>9177000</v>
      </c>
      <c r="K175" s="13">
        <v>917700</v>
      </c>
      <c r="L175" s="62">
        <v>12</v>
      </c>
    </row>
    <row r="176" spans="2:12" ht="21" customHeight="1">
      <c r="B176" s="9">
        <f t="shared" si="5"/>
        <v>151</v>
      </c>
      <c r="C176" s="31" t="s">
        <v>534</v>
      </c>
      <c r="D176" s="31" t="s">
        <v>535</v>
      </c>
      <c r="E176" s="10" t="s">
        <v>275</v>
      </c>
      <c r="F176" s="32">
        <v>41253</v>
      </c>
      <c r="G176" s="11" t="s">
        <v>316</v>
      </c>
      <c r="H176" s="33" t="str">
        <f t="shared" si="4"/>
        <v>0303225556</v>
      </c>
      <c r="I176" s="12" t="s">
        <v>130</v>
      </c>
      <c r="J176" s="13">
        <v>13365557</v>
      </c>
      <c r="K176" s="13">
        <v>1336556</v>
      </c>
      <c r="L176" s="62">
        <v>12</v>
      </c>
    </row>
    <row r="177" spans="2:12" ht="21" customHeight="1">
      <c r="B177" s="9">
        <f t="shared" si="5"/>
        <v>152</v>
      </c>
      <c r="C177" s="31" t="s">
        <v>534</v>
      </c>
      <c r="D177" s="31" t="s">
        <v>535</v>
      </c>
      <c r="E177" s="10" t="s">
        <v>276</v>
      </c>
      <c r="F177" s="32">
        <v>41262</v>
      </c>
      <c r="G177" s="11" t="s">
        <v>92</v>
      </c>
      <c r="H177" s="33" t="str">
        <f t="shared" si="4"/>
        <v>0302088113</v>
      </c>
      <c r="I177" s="12" t="s">
        <v>130</v>
      </c>
      <c r="J177" s="13">
        <v>4240000</v>
      </c>
      <c r="K177" s="13">
        <v>424000</v>
      </c>
      <c r="L177" s="62">
        <v>12</v>
      </c>
    </row>
    <row r="178" spans="2:12" ht="21" customHeight="1">
      <c r="B178" s="9">
        <f t="shared" si="5"/>
        <v>153</v>
      </c>
      <c r="C178" s="31" t="s">
        <v>534</v>
      </c>
      <c r="D178" s="31" t="s">
        <v>535</v>
      </c>
      <c r="E178" s="10" t="s">
        <v>277</v>
      </c>
      <c r="F178" s="32">
        <v>41262</v>
      </c>
      <c r="G178" s="11" t="s">
        <v>289</v>
      </c>
      <c r="H178" s="33" t="str">
        <f t="shared" si="4"/>
        <v>0302561555</v>
      </c>
      <c r="I178" s="12" t="s">
        <v>130</v>
      </c>
      <c r="J178" s="13">
        <v>7001802</v>
      </c>
      <c r="K178" s="13">
        <v>700180</v>
      </c>
      <c r="L178" s="62">
        <v>12</v>
      </c>
    </row>
    <row r="179" spans="2:12" ht="21" customHeight="1">
      <c r="B179" s="9">
        <f t="shared" si="5"/>
        <v>154</v>
      </c>
      <c r="C179" s="31" t="s">
        <v>534</v>
      </c>
      <c r="D179" s="31" t="s">
        <v>535</v>
      </c>
      <c r="E179" s="10" t="s">
        <v>278</v>
      </c>
      <c r="F179" s="32">
        <v>41263</v>
      </c>
      <c r="G179" s="11" t="s">
        <v>289</v>
      </c>
      <c r="H179" s="33" t="str">
        <f t="shared" si="4"/>
        <v>0302561555</v>
      </c>
      <c r="I179" s="12" t="s">
        <v>130</v>
      </c>
      <c r="J179" s="13">
        <v>5442110</v>
      </c>
      <c r="K179" s="13">
        <v>544211</v>
      </c>
      <c r="L179" s="62">
        <v>12</v>
      </c>
    </row>
    <row r="180" spans="2:12" ht="21" customHeight="1">
      <c r="B180" s="9">
        <f t="shared" si="5"/>
        <v>155</v>
      </c>
      <c r="C180" s="31" t="s">
        <v>534</v>
      </c>
      <c r="D180" s="31" t="s">
        <v>535</v>
      </c>
      <c r="E180" s="10" t="s">
        <v>279</v>
      </c>
      <c r="F180" s="32">
        <v>41265</v>
      </c>
      <c r="G180" s="11" t="s">
        <v>315</v>
      </c>
      <c r="H180" s="33" t="str">
        <f t="shared" si="4"/>
        <v>0311026811</v>
      </c>
      <c r="I180" s="12" t="s">
        <v>130</v>
      </c>
      <c r="J180" s="13">
        <v>2700000</v>
      </c>
      <c r="K180" s="13">
        <v>270000</v>
      </c>
      <c r="L180" s="62">
        <v>12</v>
      </c>
    </row>
    <row r="181" spans="2:12" ht="21" customHeight="1">
      <c r="B181" s="9">
        <f t="shared" si="5"/>
        <v>156</v>
      </c>
      <c r="C181" s="31" t="s">
        <v>534</v>
      </c>
      <c r="D181" s="31" t="s">
        <v>535</v>
      </c>
      <c r="E181" s="10" t="s">
        <v>280</v>
      </c>
      <c r="F181" s="32">
        <v>41265</v>
      </c>
      <c r="G181" s="11" t="s">
        <v>93</v>
      </c>
      <c r="H181" s="33" t="str">
        <f t="shared" si="4"/>
        <v>0305135072</v>
      </c>
      <c r="I181" s="12" t="s">
        <v>130</v>
      </c>
      <c r="J181" s="13">
        <v>11847800</v>
      </c>
      <c r="K181" s="13">
        <v>1184780</v>
      </c>
      <c r="L181" s="62">
        <v>12</v>
      </c>
    </row>
    <row r="182" spans="2:12" ht="21" customHeight="1">
      <c r="B182" s="9">
        <f t="shared" si="5"/>
        <v>157</v>
      </c>
      <c r="C182" s="31" t="s">
        <v>534</v>
      </c>
      <c r="D182" s="31" t="s">
        <v>535</v>
      </c>
      <c r="E182" s="10" t="s">
        <v>281</v>
      </c>
      <c r="F182" s="32">
        <v>41272</v>
      </c>
      <c r="G182" s="11" t="s">
        <v>317</v>
      </c>
      <c r="H182" s="33" t="str">
        <f t="shared" si="4"/>
        <v>0310669746</v>
      </c>
      <c r="I182" s="12" t="s">
        <v>130</v>
      </c>
      <c r="J182" s="13">
        <v>10929020</v>
      </c>
      <c r="K182" s="13">
        <v>1092902</v>
      </c>
      <c r="L182" s="62">
        <v>12</v>
      </c>
    </row>
    <row r="183" spans="2:12" ht="21" customHeight="1">
      <c r="B183" s="9">
        <f t="shared" si="5"/>
        <v>158</v>
      </c>
      <c r="C183" s="31" t="s">
        <v>534</v>
      </c>
      <c r="D183" s="31" t="s">
        <v>535</v>
      </c>
      <c r="E183" s="10" t="s">
        <v>282</v>
      </c>
      <c r="F183" s="32">
        <v>41272</v>
      </c>
      <c r="G183" s="11" t="s">
        <v>125</v>
      </c>
      <c r="H183" s="33" t="str">
        <f t="shared" si="4"/>
        <v>1100782190</v>
      </c>
      <c r="I183" s="12" t="s">
        <v>130</v>
      </c>
      <c r="J183" s="13">
        <v>13902600</v>
      </c>
      <c r="K183" s="13">
        <v>1390260</v>
      </c>
      <c r="L183" s="62">
        <v>12</v>
      </c>
    </row>
    <row r="184" spans="2:12" ht="21" customHeight="1">
      <c r="B184" s="9"/>
      <c r="C184" s="31"/>
      <c r="D184" s="31"/>
      <c r="E184" s="10"/>
      <c r="F184" s="32"/>
      <c r="G184" s="11"/>
      <c r="H184" s="33"/>
      <c r="I184" s="12"/>
      <c r="J184" s="13"/>
      <c r="K184" s="13"/>
      <c r="L184" s="62"/>
    </row>
    <row r="185" spans="2:12" s="21" customFormat="1" ht="21" customHeight="1">
      <c r="B185" s="27" t="s">
        <v>11</v>
      </c>
      <c r="C185" s="29"/>
      <c r="D185" s="29"/>
      <c r="E185" s="29"/>
      <c r="F185" s="29"/>
      <c r="G185" s="27"/>
      <c r="H185" s="34"/>
      <c r="I185" s="27"/>
      <c r="J185" s="28">
        <f>SUBTOTAL(9,J26:J184)</f>
        <v>78605889</v>
      </c>
      <c r="K185" s="28">
        <f>SUBTOTAL(9,K26:K184)</f>
        <v>7860589</v>
      </c>
      <c r="L185" s="29"/>
    </row>
    <row r="186" spans="2:12" ht="21" hidden="1" customHeight="1"/>
    <row r="187" spans="2:12" ht="21" customHeight="1">
      <c r="B187" s="129" t="s">
        <v>40</v>
      </c>
      <c r="C187" s="130"/>
      <c r="D187" s="130"/>
      <c r="E187" s="130"/>
      <c r="F187" s="130"/>
      <c r="G187" s="130"/>
      <c r="H187" s="130"/>
      <c r="I187" s="130"/>
      <c r="J187" s="19"/>
      <c r="K187" s="19"/>
      <c r="L187" s="24"/>
    </row>
    <row r="188" spans="2:12" ht="21" customHeight="1">
      <c r="B188" s="8"/>
      <c r="C188" s="8"/>
      <c r="D188" s="8"/>
      <c r="E188" s="8"/>
      <c r="F188" s="5"/>
      <c r="G188" s="8"/>
      <c r="H188" s="2"/>
      <c r="I188" s="8"/>
      <c r="J188" s="7"/>
      <c r="K188" s="7"/>
      <c r="L188" s="8"/>
    </row>
    <row r="189" spans="2:12" s="21" customFormat="1" ht="21" customHeight="1">
      <c r="B189" s="22" t="s">
        <v>11</v>
      </c>
      <c r="C189" s="22"/>
      <c r="D189" s="22"/>
      <c r="E189" s="22"/>
      <c r="F189" s="22"/>
      <c r="G189" s="22"/>
      <c r="H189" s="22"/>
      <c r="I189" s="22"/>
      <c r="J189" s="23"/>
      <c r="K189" s="23"/>
      <c r="L189" s="22"/>
    </row>
    <row r="190" spans="2:12">
      <c r="C190" s="15"/>
      <c r="D190" s="15"/>
      <c r="E190" s="15"/>
      <c r="F190" s="15" t="s">
        <v>88</v>
      </c>
      <c r="G190" s="15"/>
      <c r="H190" s="86">
        <f>J185</f>
        <v>78605889</v>
      </c>
      <c r="I190" s="15"/>
      <c r="L190" s="15"/>
    </row>
    <row r="191" spans="2:12">
      <c r="C191" s="15"/>
      <c r="D191" s="15"/>
      <c r="E191" s="15"/>
      <c r="F191" s="15" t="s">
        <v>89</v>
      </c>
      <c r="G191" s="15"/>
      <c r="H191" s="86">
        <f>K185</f>
        <v>7860589</v>
      </c>
      <c r="I191" s="15"/>
      <c r="L191" s="15"/>
    </row>
    <row r="192" spans="2:12" ht="8.25" customHeight="1">
      <c r="B192" s="30"/>
      <c r="C192" s="30"/>
      <c r="D192" s="15"/>
      <c r="E192" s="15"/>
      <c r="F192" s="15"/>
      <c r="G192" s="15"/>
      <c r="H192" s="15"/>
      <c r="I192" s="15"/>
      <c r="L192" s="15"/>
    </row>
    <row r="193" spans="2:12">
      <c r="B193" s="30"/>
      <c r="C193" s="30"/>
      <c r="D193" s="15"/>
      <c r="E193" s="15"/>
      <c r="F193" s="15"/>
      <c r="G193" s="15"/>
      <c r="H193" s="15"/>
      <c r="I193" s="35" t="str">
        <f>"Bình Chánh, Ngày  "&amp;M14&amp;"   Tháng   "&amp;N14&amp;"   Năm  "&amp;YEAR(F49)</f>
        <v>Bình Chánh, Ngày  28   Tháng   2   Năm  2012</v>
      </c>
    </row>
    <row r="194" spans="2:12">
      <c r="B194" s="15"/>
      <c r="C194" s="15"/>
      <c r="D194" s="15"/>
      <c r="E194" s="15"/>
      <c r="F194" s="15"/>
      <c r="G194" s="15"/>
      <c r="H194" s="15"/>
      <c r="I194" s="35" t="s">
        <v>15</v>
      </c>
    </row>
    <row r="195" spans="2:12">
      <c r="B195" s="15"/>
      <c r="C195" s="15"/>
      <c r="D195" s="15"/>
      <c r="E195" s="15"/>
      <c r="F195" s="15"/>
      <c r="G195" s="15"/>
      <c r="H195" s="15"/>
      <c r="I195" s="35" t="s">
        <v>16</v>
      </c>
    </row>
    <row r="196" spans="2:12">
      <c r="B196" s="15"/>
      <c r="C196" s="15"/>
      <c r="D196" s="15"/>
      <c r="E196" s="15"/>
      <c r="F196" s="15"/>
      <c r="G196" s="15"/>
      <c r="H196" s="15"/>
      <c r="I196" s="35" t="s">
        <v>17</v>
      </c>
    </row>
    <row r="197" spans="2:12">
      <c r="B197" s="15"/>
      <c r="C197" s="15"/>
      <c r="D197" s="15"/>
      <c r="E197" s="15"/>
      <c r="F197" s="15"/>
      <c r="G197" s="15"/>
      <c r="H197" s="15"/>
      <c r="I197" s="15"/>
      <c r="L197" s="15"/>
    </row>
  </sheetData>
  <autoFilter ref="A25:N183">
    <filterColumn colId="11">
      <filters>
        <filter val="12"/>
      </filters>
    </filterColumn>
  </autoFilter>
  <mergeCells count="17">
    <mergeCell ref="B4:L4"/>
    <mergeCell ref="B5:L5"/>
    <mergeCell ref="B6:L6"/>
    <mergeCell ref="B7:L7"/>
    <mergeCell ref="B16:I16"/>
    <mergeCell ref="B19:I19"/>
    <mergeCell ref="B22:I22"/>
    <mergeCell ref="B187:I187"/>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S45" sqref="S45"/>
    </sheetView>
  </sheetViews>
  <sheetFormatPr defaultRowHeight="1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row r="2" spans="2:19">
      <c r="B2" s="139" t="s">
        <v>32</v>
      </c>
      <c r="C2" s="140"/>
      <c r="D2" s="140"/>
      <c r="E2" s="140"/>
      <c r="F2" s="140"/>
      <c r="G2" s="140"/>
      <c r="H2" s="140"/>
      <c r="I2" s="140"/>
      <c r="J2" s="140"/>
      <c r="K2" s="140"/>
      <c r="L2" s="140"/>
      <c r="M2" s="140"/>
      <c r="N2" s="140"/>
      <c r="O2" s="140"/>
      <c r="P2" s="141"/>
      <c r="R2" s="11" t="s">
        <v>92</v>
      </c>
      <c r="S2" s="92" t="s">
        <v>95</v>
      </c>
    </row>
    <row r="3" spans="2:19">
      <c r="B3" s="142" t="s">
        <v>33</v>
      </c>
      <c r="C3" s="143"/>
      <c r="D3" s="143"/>
      <c r="E3" s="143"/>
      <c r="F3" s="143"/>
      <c r="G3" s="143"/>
      <c r="H3" s="143"/>
      <c r="I3" s="143"/>
      <c r="J3" s="143"/>
      <c r="K3" s="143"/>
      <c r="L3" s="143"/>
      <c r="M3" s="143"/>
      <c r="N3" s="143"/>
      <c r="O3" s="143"/>
      <c r="P3" s="144"/>
      <c r="R3" s="11" t="s">
        <v>93</v>
      </c>
      <c r="S3" s="92" t="s">
        <v>96</v>
      </c>
    </row>
    <row r="4" spans="2:19">
      <c r="B4" s="93"/>
      <c r="C4" s="136" t="s">
        <v>34</v>
      </c>
      <c r="D4" s="136"/>
      <c r="E4" s="136"/>
      <c r="F4" s="136"/>
      <c r="G4" s="136"/>
      <c r="H4" s="136"/>
      <c r="I4" s="136"/>
      <c r="J4" s="136"/>
      <c r="K4" s="136"/>
      <c r="L4" s="136"/>
      <c r="M4" s="136"/>
      <c r="N4" s="136"/>
      <c r="O4" s="136"/>
      <c r="P4" s="145"/>
      <c r="R4" s="11" t="s">
        <v>91</v>
      </c>
      <c r="S4" s="11" t="s">
        <v>97</v>
      </c>
    </row>
    <row r="5" spans="2:19">
      <c r="B5" s="93"/>
      <c r="C5" s="136" t="s">
        <v>41</v>
      </c>
      <c r="D5" s="136"/>
      <c r="E5" s="136"/>
      <c r="F5" s="136"/>
      <c r="G5" s="136"/>
      <c r="H5" s="136"/>
      <c r="I5" s="136"/>
      <c r="J5" s="136"/>
      <c r="K5" s="136"/>
      <c r="L5" s="136"/>
      <c r="M5" s="136"/>
      <c r="N5" s="136"/>
      <c r="O5" s="136"/>
      <c r="P5" s="145"/>
      <c r="R5" s="11" t="s">
        <v>94</v>
      </c>
      <c r="S5" s="92" t="s">
        <v>98</v>
      </c>
    </row>
    <row r="6" spans="2:19">
      <c r="B6" s="93"/>
      <c r="C6" s="94"/>
      <c r="D6" s="136" t="s">
        <v>10</v>
      </c>
      <c r="E6" s="137"/>
      <c r="F6" s="137"/>
      <c r="G6" s="137"/>
      <c r="H6" s="137"/>
      <c r="I6" s="137"/>
      <c r="J6" s="137"/>
      <c r="K6" s="137"/>
      <c r="L6" s="137"/>
      <c r="M6" s="137"/>
      <c r="N6" s="137"/>
      <c r="O6" s="137"/>
      <c r="P6" s="138"/>
      <c r="R6" s="11" t="s">
        <v>124</v>
      </c>
      <c r="S6" s="92" t="s">
        <v>536</v>
      </c>
    </row>
    <row r="7" spans="2:19">
      <c r="B7" s="93"/>
      <c r="C7" s="94"/>
      <c r="D7" s="136" t="s">
        <v>12</v>
      </c>
      <c r="E7" s="137"/>
      <c r="F7" s="137"/>
      <c r="G7" s="137"/>
      <c r="H7" s="137"/>
      <c r="I7" s="137"/>
      <c r="J7" s="137"/>
      <c r="K7" s="137"/>
      <c r="L7" s="137"/>
      <c r="M7" s="137"/>
      <c r="N7" s="137"/>
      <c r="O7" s="137"/>
      <c r="P7" s="138"/>
      <c r="R7" s="11" t="s">
        <v>122</v>
      </c>
      <c r="S7" s="92" t="s">
        <v>537</v>
      </c>
    </row>
    <row r="8" spans="2:19">
      <c r="B8" s="93"/>
      <c r="C8" s="94"/>
      <c r="D8" s="136" t="s">
        <v>13</v>
      </c>
      <c r="E8" s="137"/>
      <c r="F8" s="137"/>
      <c r="G8" s="137"/>
      <c r="H8" s="137"/>
      <c r="I8" s="137"/>
      <c r="J8" s="137"/>
      <c r="K8" s="137"/>
      <c r="L8" s="137"/>
      <c r="M8" s="137"/>
      <c r="N8" s="137"/>
      <c r="O8" s="137"/>
      <c r="P8" s="138"/>
      <c r="R8" s="11" t="s">
        <v>121</v>
      </c>
      <c r="S8" s="92" t="s">
        <v>538</v>
      </c>
    </row>
    <row r="9" spans="2:19">
      <c r="B9" s="93"/>
      <c r="C9" s="94"/>
      <c r="D9" s="136" t="s">
        <v>14</v>
      </c>
      <c r="E9" s="137"/>
      <c r="F9" s="137"/>
      <c r="G9" s="137"/>
      <c r="H9" s="137"/>
      <c r="I9" s="137"/>
      <c r="J9" s="137"/>
      <c r="K9" s="137"/>
      <c r="L9" s="137"/>
      <c r="M9" s="137"/>
      <c r="N9" s="137"/>
      <c r="O9" s="137"/>
      <c r="P9" s="138"/>
      <c r="R9" s="11" t="s">
        <v>123</v>
      </c>
      <c r="S9" s="92" t="s">
        <v>539</v>
      </c>
    </row>
    <row r="10" spans="2:19">
      <c r="B10" s="93"/>
      <c r="C10" s="94"/>
      <c r="D10" s="136" t="s">
        <v>40</v>
      </c>
      <c r="E10" s="137"/>
      <c r="F10" s="137"/>
      <c r="G10" s="137"/>
      <c r="H10" s="137"/>
      <c r="I10" s="137"/>
      <c r="J10" s="137"/>
      <c r="K10" s="137"/>
      <c r="L10" s="137"/>
      <c r="M10" s="137"/>
      <c r="N10" s="137"/>
      <c r="O10" s="137"/>
      <c r="P10" s="138"/>
      <c r="R10" s="11" t="s">
        <v>283</v>
      </c>
      <c r="S10" s="92" t="s">
        <v>576</v>
      </c>
    </row>
    <row r="11" spans="2:19">
      <c r="B11" s="93"/>
      <c r="C11" s="136" t="s">
        <v>35</v>
      </c>
      <c r="D11" s="136"/>
      <c r="E11" s="136"/>
      <c r="F11" s="136"/>
      <c r="G11" s="136"/>
      <c r="H11" s="136"/>
      <c r="I11" s="136"/>
      <c r="J11" s="136"/>
      <c r="K11" s="136"/>
      <c r="L11" s="136"/>
      <c r="M11" s="136"/>
      <c r="N11" s="136"/>
      <c r="O11" s="136"/>
      <c r="P11" s="145"/>
      <c r="R11" s="11" t="s">
        <v>284</v>
      </c>
      <c r="S11" s="92" t="s">
        <v>577</v>
      </c>
    </row>
    <row r="12" spans="2:19">
      <c r="B12" s="93"/>
      <c r="C12" s="136" t="s">
        <v>36</v>
      </c>
      <c r="D12" s="136"/>
      <c r="E12" s="136"/>
      <c r="F12" s="136"/>
      <c r="G12" s="136"/>
      <c r="H12" s="136"/>
      <c r="I12" s="136"/>
      <c r="J12" s="136"/>
      <c r="K12" s="136"/>
      <c r="L12" s="136"/>
      <c r="M12" s="136"/>
      <c r="N12" s="136"/>
      <c r="O12" s="136"/>
      <c r="P12" s="145"/>
      <c r="R12" s="11" t="s">
        <v>125</v>
      </c>
      <c r="S12" s="92" t="s">
        <v>540</v>
      </c>
    </row>
    <row r="13" spans="2:19">
      <c r="B13" s="93"/>
      <c r="C13" s="94"/>
      <c r="D13" s="94"/>
      <c r="E13" s="94"/>
      <c r="F13" s="94"/>
      <c r="G13" s="94"/>
      <c r="H13" s="94"/>
      <c r="I13" s="94"/>
      <c r="J13" s="94"/>
      <c r="K13" s="94"/>
      <c r="L13" s="94"/>
      <c r="M13" s="94"/>
      <c r="N13" s="94"/>
      <c r="O13" s="94"/>
      <c r="P13" s="95"/>
      <c r="R13" s="11" t="s">
        <v>285</v>
      </c>
      <c r="S13" s="92" t="s">
        <v>578</v>
      </c>
    </row>
    <row r="14" spans="2:19">
      <c r="B14" s="142" t="s">
        <v>37</v>
      </c>
      <c r="C14" s="143"/>
      <c r="D14" s="143"/>
      <c r="E14" s="143"/>
      <c r="F14" s="143"/>
      <c r="G14" s="143"/>
      <c r="H14" s="143"/>
      <c r="I14" s="143"/>
      <c r="J14" s="143"/>
      <c r="K14" s="143"/>
      <c r="L14" s="143"/>
      <c r="M14" s="143"/>
      <c r="N14" s="143"/>
      <c r="O14" s="143"/>
      <c r="P14" s="144"/>
      <c r="R14" s="11" t="s">
        <v>286</v>
      </c>
      <c r="S14" s="92" t="s">
        <v>579</v>
      </c>
    </row>
    <row r="15" spans="2:19">
      <c r="B15" s="93"/>
      <c r="C15" s="136" t="s">
        <v>38</v>
      </c>
      <c r="D15" s="136"/>
      <c r="E15" s="136"/>
      <c r="F15" s="136"/>
      <c r="G15" s="136"/>
      <c r="H15" s="136"/>
      <c r="I15" s="136"/>
      <c r="J15" s="136"/>
      <c r="K15" s="136"/>
      <c r="L15" s="136"/>
      <c r="M15" s="136"/>
      <c r="N15" s="136"/>
      <c r="O15" s="136"/>
      <c r="P15" s="145"/>
      <c r="R15" s="11" t="s">
        <v>287</v>
      </c>
      <c r="S15" s="92" t="s">
        <v>595</v>
      </c>
    </row>
    <row r="16" spans="2:19">
      <c r="B16" s="93"/>
      <c r="C16" s="96"/>
      <c r="D16" s="137" t="s">
        <v>42</v>
      </c>
      <c r="E16" s="137"/>
      <c r="F16" s="137"/>
      <c r="G16" s="137"/>
      <c r="H16" s="137"/>
      <c r="I16" s="137"/>
      <c r="J16" s="137"/>
      <c r="K16" s="137"/>
      <c r="L16" s="137"/>
      <c r="M16" s="137"/>
      <c r="N16" s="137"/>
      <c r="O16" s="137"/>
      <c r="P16" s="138"/>
      <c r="R16" s="11" t="s">
        <v>288</v>
      </c>
      <c r="S16" s="92" t="s">
        <v>596</v>
      </c>
    </row>
    <row r="17" spans="2:19">
      <c r="B17" s="93"/>
      <c r="C17" s="96"/>
      <c r="D17" s="97" t="s">
        <v>47</v>
      </c>
      <c r="E17" s="97"/>
      <c r="F17" s="97"/>
      <c r="G17" s="97"/>
      <c r="H17" s="97"/>
      <c r="I17" s="97"/>
      <c r="J17" s="97"/>
      <c r="K17" s="97"/>
      <c r="L17" s="97"/>
      <c r="M17" s="97"/>
      <c r="N17" s="97"/>
      <c r="O17" s="97"/>
      <c r="P17" s="98"/>
      <c r="R17" s="11" t="s">
        <v>289</v>
      </c>
      <c r="S17" s="92" t="s">
        <v>583</v>
      </c>
    </row>
    <row r="18" spans="2:19">
      <c r="B18" s="93"/>
      <c r="C18" s="94"/>
      <c r="D18" s="137" t="s">
        <v>48</v>
      </c>
      <c r="E18" s="137"/>
      <c r="F18" s="137"/>
      <c r="G18" s="137"/>
      <c r="H18" s="137"/>
      <c r="I18" s="137"/>
      <c r="J18" s="137"/>
      <c r="K18" s="137"/>
      <c r="L18" s="137"/>
      <c r="M18" s="137"/>
      <c r="N18" s="137"/>
      <c r="O18" s="137"/>
      <c r="P18" s="138"/>
      <c r="R18" s="11" t="s">
        <v>290</v>
      </c>
      <c r="S18" s="92" t="s">
        <v>597</v>
      </c>
    </row>
    <row r="19" spans="2:19">
      <c r="B19" s="93"/>
      <c r="C19" s="94"/>
      <c r="D19" s="137" t="s">
        <v>49</v>
      </c>
      <c r="E19" s="137"/>
      <c r="F19" s="137"/>
      <c r="G19" s="137"/>
      <c r="H19" s="137"/>
      <c r="I19" s="137"/>
      <c r="J19" s="137"/>
      <c r="K19" s="137"/>
      <c r="L19" s="137"/>
      <c r="M19" s="137"/>
      <c r="N19" s="137"/>
      <c r="O19" s="137"/>
      <c r="P19" s="138"/>
      <c r="R19" s="11" t="s">
        <v>291</v>
      </c>
      <c r="S19" s="92" t="s">
        <v>598</v>
      </c>
    </row>
    <row r="20" spans="2:19">
      <c r="B20" s="93"/>
      <c r="C20" s="94"/>
      <c r="D20" s="137" t="s">
        <v>50</v>
      </c>
      <c r="E20" s="137"/>
      <c r="F20" s="137"/>
      <c r="G20" s="137"/>
      <c r="H20" s="137"/>
      <c r="I20" s="137"/>
      <c r="J20" s="137"/>
      <c r="K20" s="137"/>
      <c r="L20" s="137"/>
      <c r="M20" s="137"/>
      <c r="N20" s="137"/>
      <c r="O20" s="137"/>
      <c r="P20" s="138"/>
      <c r="R20" s="11" t="s">
        <v>292</v>
      </c>
      <c r="S20" s="92" t="s">
        <v>580</v>
      </c>
    </row>
    <row r="21" spans="2:19">
      <c r="B21" s="93"/>
      <c r="C21" s="94"/>
      <c r="D21" s="137" t="s">
        <v>51</v>
      </c>
      <c r="E21" s="137"/>
      <c r="F21" s="137"/>
      <c r="G21" s="137"/>
      <c r="H21" s="137"/>
      <c r="I21" s="137"/>
      <c r="J21" s="137"/>
      <c r="K21" s="137"/>
      <c r="L21" s="137"/>
      <c r="M21" s="137"/>
      <c r="N21" s="137"/>
      <c r="O21" s="137"/>
      <c r="P21" s="138"/>
      <c r="R21" s="11" t="s">
        <v>293</v>
      </c>
      <c r="S21" s="92" t="s">
        <v>599</v>
      </c>
    </row>
    <row r="22" spans="2:19">
      <c r="B22" s="93"/>
      <c r="C22" s="94"/>
      <c r="D22" s="137" t="s">
        <v>52</v>
      </c>
      <c r="E22" s="137"/>
      <c r="F22" s="137"/>
      <c r="G22" s="137"/>
      <c r="H22" s="137"/>
      <c r="I22" s="137"/>
      <c r="J22" s="137"/>
      <c r="K22" s="137"/>
      <c r="L22" s="137"/>
      <c r="M22" s="137"/>
      <c r="N22" s="137"/>
      <c r="O22" s="137"/>
      <c r="P22" s="138"/>
      <c r="R22" s="11" t="s">
        <v>294</v>
      </c>
      <c r="S22" s="92" t="s">
        <v>594</v>
      </c>
    </row>
    <row r="23" spans="2:19">
      <c r="B23" s="93"/>
      <c r="C23" s="94"/>
      <c r="D23" s="137" t="s">
        <v>53</v>
      </c>
      <c r="E23" s="137"/>
      <c r="F23" s="137"/>
      <c r="G23" s="137"/>
      <c r="H23" s="137"/>
      <c r="I23" s="137"/>
      <c r="J23" s="137"/>
      <c r="K23" s="137"/>
      <c r="L23" s="137"/>
      <c r="M23" s="137"/>
      <c r="N23" s="137"/>
      <c r="O23" s="137"/>
      <c r="P23" s="138"/>
      <c r="R23" s="11" t="s">
        <v>295</v>
      </c>
      <c r="S23" s="92" t="s">
        <v>581</v>
      </c>
    </row>
    <row r="24" spans="2:19">
      <c r="B24" s="93"/>
      <c r="C24" s="94"/>
      <c r="D24" s="137" t="s">
        <v>54</v>
      </c>
      <c r="E24" s="137"/>
      <c r="F24" s="137"/>
      <c r="G24" s="137"/>
      <c r="H24" s="137"/>
      <c r="I24" s="137"/>
      <c r="J24" s="137"/>
      <c r="K24" s="137"/>
      <c r="L24" s="137"/>
      <c r="M24" s="137"/>
      <c r="N24" s="137"/>
      <c r="O24" s="137"/>
      <c r="P24" s="138"/>
      <c r="R24" s="11" t="s">
        <v>296</v>
      </c>
      <c r="S24" s="92" t="s">
        <v>582</v>
      </c>
    </row>
    <row r="25" spans="2:19">
      <c r="B25" s="93"/>
      <c r="C25" s="94"/>
      <c r="D25" s="137" t="s">
        <v>55</v>
      </c>
      <c r="E25" s="137"/>
      <c r="F25" s="137"/>
      <c r="G25" s="137"/>
      <c r="H25" s="137"/>
      <c r="I25" s="137"/>
      <c r="J25" s="137"/>
      <c r="K25" s="137"/>
      <c r="L25" s="137"/>
      <c r="M25" s="137"/>
      <c r="N25" s="137"/>
      <c r="O25" s="137"/>
      <c r="P25" s="138"/>
      <c r="R25" s="11" t="s">
        <v>297</v>
      </c>
      <c r="S25" s="92" t="s">
        <v>584</v>
      </c>
    </row>
    <row r="26" spans="2:19">
      <c r="B26" s="93"/>
      <c r="C26" s="94"/>
      <c r="D26" s="137" t="s">
        <v>56</v>
      </c>
      <c r="E26" s="137"/>
      <c r="F26" s="137"/>
      <c r="G26" s="137"/>
      <c r="H26" s="137"/>
      <c r="I26" s="137"/>
      <c r="J26" s="137"/>
      <c r="K26" s="137"/>
      <c r="L26" s="137"/>
      <c r="M26" s="137"/>
      <c r="N26" s="137"/>
      <c r="O26" s="137"/>
      <c r="P26" s="138"/>
      <c r="R26" s="11" t="s">
        <v>298</v>
      </c>
      <c r="S26" s="92" t="s">
        <v>585</v>
      </c>
    </row>
    <row r="27" spans="2:19">
      <c r="B27" s="93"/>
      <c r="C27" s="94"/>
      <c r="D27" s="94"/>
      <c r="E27" s="94"/>
      <c r="F27" s="94"/>
      <c r="G27" s="94"/>
      <c r="H27" s="94"/>
      <c r="I27" s="94"/>
      <c r="J27" s="94"/>
      <c r="K27" s="94"/>
      <c r="L27" s="94"/>
      <c r="M27" s="94"/>
      <c r="N27" s="94"/>
      <c r="O27" s="94"/>
      <c r="P27" s="95"/>
      <c r="R27" s="11" t="s">
        <v>299</v>
      </c>
      <c r="S27" s="92" t="s">
        <v>586</v>
      </c>
    </row>
    <row r="28" spans="2:19">
      <c r="B28" s="93"/>
      <c r="C28" s="136" t="s">
        <v>39</v>
      </c>
      <c r="D28" s="136"/>
      <c r="E28" s="136"/>
      <c r="F28" s="136"/>
      <c r="G28" s="136"/>
      <c r="H28" s="136"/>
      <c r="I28" s="136"/>
      <c r="J28" s="136"/>
      <c r="K28" s="136"/>
      <c r="L28" s="136"/>
      <c r="M28" s="136"/>
      <c r="N28" s="136"/>
      <c r="O28" s="136"/>
      <c r="P28" s="145"/>
      <c r="R28" s="11" t="s">
        <v>300</v>
      </c>
      <c r="S28" s="92" t="s">
        <v>587</v>
      </c>
    </row>
    <row r="29" spans="2:19">
      <c r="B29" s="93"/>
      <c r="C29" s="94"/>
      <c r="D29" s="137" t="s">
        <v>60</v>
      </c>
      <c r="E29" s="137"/>
      <c r="F29" s="137"/>
      <c r="G29" s="137"/>
      <c r="H29" s="137"/>
      <c r="I29" s="137"/>
      <c r="J29" s="137"/>
      <c r="K29" s="137"/>
      <c r="L29" s="137"/>
      <c r="M29" s="137"/>
      <c r="N29" s="137"/>
      <c r="O29" s="137"/>
      <c r="P29" s="138"/>
      <c r="R29" s="11" t="s">
        <v>301</v>
      </c>
      <c r="S29" s="92" t="s">
        <v>588</v>
      </c>
    </row>
    <row r="30" spans="2:19">
      <c r="B30" s="93"/>
      <c r="C30" s="94"/>
      <c r="D30" s="137" t="s">
        <v>45</v>
      </c>
      <c r="E30" s="137"/>
      <c r="F30" s="137"/>
      <c r="G30" s="137"/>
      <c r="H30" s="137"/>
      <c r="I30" s="137"/>
      <c r="J30" s="137"/>
      <c r="K30" s="137"/>
      <c r="L30" s="137"/>
      <c r="M30" s="137"/>
      <c r="N30" s="137"/>
      <c r="O30" s="137"/>
      <c r="P30" s="138"/>
      <c r="R30" s="11" t="s">
        <v>303</v>
      </c>
      <c r="S30" s="92" t="s">
        <v>590</v>
      </c>
    </row>
    <row r="31" spans="2:19">
      <c r="B31" s="93"/>
      <c r="C31" s="94"/>
      <c r="D31" s="137" t="s">
        <v>57</v>
      </c>
      <c r="E31" s="137"/>
      <c r="F31" s="137"/>
      <c r="G31" s="137"/>
      <c r="H31" s="137"/>
      <c r="I31" s="137"/>
      <c r="J31" s="137"/>
      <c r="K31" s="137"/>
      <c r="L31" s="137"/>
      <c r="M31" s="137"/>
      <c r="N31" s="137"/>
      <c r="O31" s="137"/>
      <c r="P31" s="138"/>
      <c r="R31" s="11" t="s">
        <v>304</v>
      </c>
      <c r="S31" s="92" t="s">
        <v>591</v>
      </c>
    </row>
    <row r="32" spans="2:19">
      <c r="B32" s="93"/>
      <c r="C32" s="94"/>
      <c r="D32" s="137" t="s">
        <v>61</v>
      </c>
      <c r="E32" s="137"/>
      <c r="F32" s="137"/>
      <c r="G32" s="137"/>
      <c r="H32" s="137"/>
      <c r="I32" s="137"/>
      <c r="J32" s="137"/>
      <c r="K32" s="137"/>
      <c r="L32" s="137"/>
      <c r="M32" s="137"/>
      <c r="N32" s="137"/>
      <c r="O32" s="137"/>
      <c r="P32" s="138"/>
      <c r="R32" s="11" t="s">
        <v>306</v>
      </c>
      <c r="S32" s="92" t="s">
        <v>593</v>
      </c>
    </row>
    <row r="33" spans="2:19" ht="24" customHeight="1">
      <c r="B33" s="93"/>
      <c r="C33" s="94"/>
      <c r="D33" s="148" t="s">
        <v>58</v>
      </c>
      <c r="E33" s="148"/>
      <c r="F33" s="148"/>
      <c r="G33" s="148"/>
      <c r="H33" s="148"/>
      <c r="I33" s="148"/>
      <c r="J33" s="148"/>
      <c r="K33" s="148"/>
      <c r="L33" s="148"/>
      <c r="M33" s="148"/>
      <c r="N33" s="148"/>
      <c r="O33" s="148"/>
      <c r="P33" s="149"/>
      <c r="R33" s="11" t="s">
        <v>305</v>
      </c>
      <c r="S33" s="92" t="s">
        <v>592</v>
      </c>
    </row>
    <row r="34" spans="2:19" ht="15.75" thickBot="1">
      <c r="B34" s="99"/>
      <c r="C34" s="100"/>
      <c r="D34" s="146" t="s">
        <v>59</v>
      </c>
      <c r="E34" s="146"/>
      <c r="F34" s="146"/>
      <c r="G34" s="146"/>
      <c r="H34" s="146"/>
      <c r="I34" s="146"/>
      <c r="J34" s="146"/>
      <c r="K34" s="146"/>
      <c r="L34" s="146"/>
      <c r="M34" s="146"/>
      <c r="N34" s="146"/>
      <c r="O34" s="146"/>
      <c r="P34" s="147"/>
      <c r="R34" s="11" t="s">
        <v>300</v>
      </c>
      <c r="S34" s="92" t="s">
        <v>587</v>
      </c>
    </row>
    <row r="35" spans="2:19">
      <c r="R35" s="11" t="s">
        <v>307</v>
      </c>
      <c r="S35" s="92" t="s">
        <v>600</v>
      </c>
    </row>
    <row r="36" spans="2:19">
      <c r="R36" s="11" t="s">
        <v>308</v>
      </c>
      <c r="S36" s="92" t="s">
        <v>601</v>
      </c>
    </row>
    <row r="37" spans="2:19">
      <c r="R37" s="11" t="s">
        <v>309</v>
      </c>
      <c r="S37" s="92" t="s">
        <v>602</v>
      </c>
    </row>
    <row r="38" spans="2:19" ht="12.75" customHeight="1">
      <c r="D38" s="101"/>
      <c r="E38" s="101"/>
      <c r="F38" s="101"/>
      <c r="G38" s="101"/>
      <c r="H38" s="101"/>
      <c r="I38" s="101"/>
      <c r="J38" s="101"/>
      <c r="K38" s="101"/>
      <c r="L38" s="101"/>
      <c r="M38" s="101"/>
      <c r="N38" s="101"/>
      <c r="R38" s="11" t="s">
        <v>310</v>
      </c>
      <c r="S38" s="92" t="s">
        <v>603</v>
      </c>
    </row>
    <row r="39" spans="2:19">
      <c r="D39" s="101"/>
      <c r="E39" s="101"/>
      <c r="F39" s="101"/>
      <c r="G39" s="101"/>
      <c r="H39" s="101"/>
      <c r="I39" s="101"/>
      <c r="J39" s="101"/>
      <c r="K39" s="101"/>
      <c r="L39" s="101"/>
      <c r="M39" s="101"/>
      <c r="N39" s="101"/>
      <c r="R39" s="11" t="s">
        <v>312</v>
      </c>
      <c r="S39" s="92" t="s">
        <v>605</v>
      </c>
    </row>
    <row r="40" spans="2:19">
      <c r="D40" s="101"/>
      <c r="E40" s="101"/>
      <c r="F40" s="101"/>
      <c r="G40" s="101"/>
      <c r="H40" s="101"/>
      <c r="I40" s="101"/>
      <c r="J40" s="101"/>
      <c r="K40" s="101"/>
      <c r="L40" s="101"/>
      <c r="M40" s="101"/>
      <c r="N40" s="101"/>
      <c r="R40" s="11" t="s">
        <v>311</v>
      </c>
      <c r="S40" s="92" t="s">
        <v>604</v>
      </c>
    </row>
    <row r="41" spans="2:19">
      <c r="D41" s="101"/>
      <c r="E41" s="101"/>
      <c r="F41" s="101"/>
      <c r="G41" s="101"/>
      <c r="H41" s="101"/>
      <c r="I41" s="101"/>
      <c r="J41" s="101"/>
      <c r="K41" s="101"/>
      <c r="L41" s="101"/>
      <c r="M41" s="101"/>
      <c r="N41" s="101"/>
      <c r="R41" s="11" t="s">
        <v>313</v>
      </c>
      <c r="S41" s="92" t="s">
        <v>606</v>
      </c>
    </row>
    <row r="42" spans="2:19">
      <c r="D42" s="101"/>
      <c r="E42" s="101"/>
      <c r="F42" s="101"/>
      <c r="G42" s="101"/>
      <c r="H42" s="101"/>
      <c r="I42" s="101"/>
      <c r="J42" s="101"/>
      <c r="K42" s="101"/>
      <c r="L42" s="101"/>
      <c r="M42" s="101"/>
      <c r="N42" s="101"/>
      <c r="R42" s="11" t="s">
        <v>314</v>
      </c>
      <c r="S42" s="92" t="s">
        <v>607</v>
      </c>
    </row>
    <row r="43" spans="2:19">
      <c r="D43" s="101"/>
      <c r="E43" s="101"/>
      <c r="F43" s="101"/>
      <c r="G43" s="101"/>
      <c r="H43" s="101"/>
      <c r="I43" s="101"/>
      <c r="J43" s="101"/>
      <c r="K43" s="101"/>
      <c r="L43" s="101"/>
      <c r="M43" s="101"/>
      <c r="N43" s="101"/>
      <c r="R43" s="11" t="s">
        <v>315</v>
      </c>
      <c r="S43" s="92" t="s">
        <v>608</v>
      </c>
    </row>
    <row r="44" spans="2:19">
      <c r="D44" s="101"/>
      <c r="E44" s="101"/>
      <c r="F44" s="101"/>
      <c r="G44" s="101"/>
      <c r="H44" s="101"/>
      <c r="I44" s="101"/>
      <c r="J44" s="101"/>
      <c r="K44" s="101"/>
      <c r="L44" s="101"/>
      <c r="M44" s="101"/>
      <c r="N44" s="101"/>
      <c r="R44" s="11" t="s">
        <v>316</v>
      </c>
      <c r="S44" s="92" t="s">
        <v>610</v>
      </c>
    </row>
    <row r="45" spans="2:19">
      <c r="D45" s="101"/>
      <c r="E45" s="101"/>
      <c r="F45" s="101"/>
      <c r="G45" s="101"/>
      <c r="H45" s="101"/>
      <c r="I45" s="101"/>
      <c r="J45" s="101"/>
      <c r="K45" s="101"/>
      <c r="L45" s="101"/>
      <c r="M45" s="101"/>
      <c r="N45" s="101"/>
      <c r="R45" s="11" t="s">
        <v>317</v>
      </c>
      <c r="S45" s="92" t="s">
        <v>609</v>
      </c>
    </row>
    <row r="46" spans="2:19">
      <c r="D46" s="101"/>
      <c r="E46" s="101"/>
      <c r="F46" s="101"/>
      <c r="G46" s="101"/>
      <c r="H46" s="101"/>
      <c r="I46" s="101"/>
      <c r="J46" s="101"/>
      <c r="K46" s="101"/>
      <c r="L46" s="101"/>
      <c r="M46" s="101"/>
      <c r="N46" s="101"/>
      <c r="R46" s="11" t="s">
        <v>302</v>
      </c>
      <c r="S46" s="92" t="s">
        <v>589</v>
      </c>
    </row>
    <row r="47" spans="2:19">
      <c r="D47" s="101"/>
      <c r="E47" s="101"/>
      <c r="F47" s="101"/>
      <c r="G47" s="101"/>
      <c r="H47" s="101"/>
      <c r="I47" s="101"/>
      <c r="J47" s="101"/>
      <c r="K47" s="101"/>
      <c r="L47" s="101"/>
      <c r="M47" s="101"/>
      <c r="N47" s="101"/>
      <c r="R47" s="11"/>
      <c r="S47" s="11"/>
    </row>
    <row r="48" spans="2:19">
      <c r="D48" s="101"/>
      <c r="E48" s="101"/>
      <c r="F48" s="101"/>
      <c r="G48" s="101"/>
      <c r="H48" s="101"/>
      <c r="I48" s="101"/>
      <c r="J48" s="101"/>
      <c r="K48" s="101"/>
      <c r="L48" s="101"/>
      <c r="M48" s="101"/>
      <c r="N48" s="101"/>
      <c r="R48" s="11"/>
      <c r="S48" s="11"/>
    </row>
    <row r="49" spans="4:19">
      <c r="D49" s="101"/>
      <c r="E49" s="101"/>
      <c r="F49" s="101"/>
      <c r="G49" s="101"/>
      <c r="H49" s="101"/>
      <c r="I49" s="101"/>
      <c r="J49" s="101"/>
      <c r="K49" s="101"/>
      <c r="L49" s="101"/>
      <c r="M49" s="101"/>
      <c r="N49" s="101"/>
      <c r="R49" s="11"/>
      <c r="S49" s="11"/>
    </row>
    <row r="50" spans="4:19">
      <c r="D50" s="101"/>
      <c r="E50" s="101"/>
      <c r="F50" s="101"/>
      <c r="G50" s="101"/>
      <c r="H50" s="101"/>
      <c r="I50" s="101"/>
      <c r="J50" s="101"/>
      <c r="K50" s="101"/>
      <c r="L50" s="101"/>
      <c r="M50" s="101"/>
      <c r="N50" s="101"/>
      <c r="R50" s="11"/>
      <c r="S50" s="11"/>
    </row>
    <row r="51" spans="4:19">
      <c r="D51" s="101"/>
      <c r="E51" s="101"/>
      <c r="F51" s="101"/>
      <c r="G51" s="101"/>
      <c r="H51" s="101"/>
      <c r="I51" s="101"/>
      <c r="J51" s="101"/>
      <c r="K51" s="101"/>
      <c r="L51" s="101"/>
      <c r="M51" s="101"/>
      <c r="N51" s="101"/>
      <c r="R51" s="11"/>
      <c r="S51" s="11"/>
    </row>
    <row r="52" spans="4:19">
      <c r="D52" s="101"/>
      <c r="E52" s="101"/>
      <c r="F52" s="101"/>
      <c r="G52" s="101"/>
      <c r="H52" s="101"/>
      <c r="I52" s="101"/>
      <c r="J52" s="101"/>
      <c r="K52" s="101"/>
      <c r="L52" s="101"/>
      <c r="M52" s="101"/>
      <c r="N52" s="101"/>
      <c r="R52" s="11"/>
      <c r="S52" s="11"/>
    </row>
    <row r="53" spans="4:19">
      <c r="D53" s="101"/>
      <c r="E53" s="101"/>
      <c r="F53" s="101"/>
      <c r="G53" s="101"/>
      <c r="H53" s="101"/>
      <c r="I53" s="101"/>
      <c r="J53" s="101"/>
      <c r="K53" s="101"/>
      <c r="L53" s="101"/>
      <c r="M53" s="101"/>
      <c r="N53" s="101"/>
      <c r="R53" s="11"/>
      <c r="S53" s="11"/>
    </row>
    <row r="54" spans="4:19">
      <c r="D54" s="101"/>
      <c r="E54" s="101"/>
      <c r="F54" s="101"/>
      <c r="G54" s="101"/>
      <c r="H54" s="101"/>
      <c r="I54" s="101"/>
      <c r="J54" s="101"/>
      <c r="K54" s="101"/>
      <c r="L54" s="101"/>
      <c r="M54" s="101"/>
      <c r="N54" s="101"/>
      <c r="R54" s="11"/>
      <c r="S54" s="92"/>
    </row>
    <row r="55" spans="4:19">
      <c r="D55" s="101"/>
      <c r="E55" s="101"/>
      <c r="F55" s="101"/>
      <c r="G55" s="101"/>
      <c r="H55" s="101"/>
      <c r="I55" s="101"/>
      <c r="J55" s="101"/>
      <c r="K55" s="101"/>
      <c r="L55" s="101"/>
      <c r="M55" s="101"/>
      <c r="N55" s="101"/>
      <c r="R55" s="11"/>
      <c r="S55" s="92"/>
    </row>
    <row r="56" spans="4:19">
      <c r="D56" s="101"/>
      <c r="E56" s="101"/>
      <c r="F56" s="101"/>
      <c r="G56" s="101"/>
      <c r="H56" s="101"/>
      <c r="I56" s="101"/>
      <c r="J56" s="101"/>
      <c r="K56" s="101"/>
      <c r="L56" s="101"/>
      <c r="M56" s="101"/>
      <c r="N56" s="101"/>
      <c r="R56" s="11"/>
      <c r="S56" s="92"/>
    </row>
    <row r="57" spans="4:19">
      <c r="D57" s="101"/>
      <c r="E57" s="101"/>
      <c r="F57" s="101"/>
      <c r="G57" s="101"/>
      <c r="H57" s="101"/>
      <c r="I57" s="101"/>
      <c r="J57" s="101"/>
      <c r="K57" s="101"/>
      <c r="L57" s="101"/>
      <c r="M57" s="101"/>
      <c r="N57" s="101"/>
      <c r="R57" s="11"/>
      <c r="S57" s="92"/>
    </row>
    <row r="58" spans="4:19">
      <c r="D58" s="101"/>
      <c r="E58" s="101"/>
      <c r="F58" s="101"/>
      <c r="G58" s="101"/>
      <c r="H58" s="101"/>
      <c r="I58" s="101"/>
      <c r="J58" s="101"/>
      <c r="K58" s="101"/>
      <c r="L58" s="101"/>
      <c r="M58" s="101"/>
      <c r="N58" s="101"/>
      <c r="R58" s="11"/>
      <c r="S58" s="92"/>
    </row>
    <row r="59" spans="4:19">
      <c r="D59" s="101"/>
      <c r="E59" s="101"/>
      <c r="F59" s="101"/>
      <c r="G59" s="101"/>
      <c r="H59" s="101"/>
      <c r="I59" s="101"/>
      <c r="J59" s="101"/>
      <c r="K59" s="101"/>
      <c r="L59" s="101"/>
      <c r="M59" s="101"/>
      <c r="N59" s="101"/>
      <c r="R59" s="11"/>
      <c r="S59" s="92"/>
    </row>
    <row r="60" spans="4:19">
      <c r="D60" s="101"/>
      <c r="E60" s="101"/>
      <c r="F60" s="101"/>
      <c r="G60" s="101"/>
      <c r="H60" s="101"/>
      <c r="I60" s="101"/>
      <c r="J60" s="101"/>
      <c r="K60" s="101"/>
      <c r="L60" s="101"/>
      <c r="M60" s="101"/>
      <c r="N60" s="101"/>
      <c r="R60" s="11"/>
      <c r="S60" s="92"/>
    </row>
    <row r="61" spans="4:19">
      <c r="D61" s="101"/>
      <c r="E61" s="101"/>
      <c r="F61" s="101"/>
      <c r="G61" s="101"/>
      <c r="H61" s="101"/>
      <c r="I61" s="101"/>
      <c r="J61" s="101"/>
      <c r="K61" s="101"/>
      <c r="L61" s="101"/>
      <c r="M61" s="101"/>
      <c r="N61" s="101"/>
      <c r="R61" s="11"/>
      <c r="S61" s="92"/>
    </row>
    <row r="62" spans="4:19">
      <c r="D62" s="101"/>
      <c r="E62" s="101"/>
      <c r="F62" s="101"/>
      <c r="G62" s="101"/>
      <c r="H62" s="101"/>
      <c r="I62" s="101"/>
      <c r="J62" s="101"/>
      <c r="K62" s="101"/>
      <c r="L62" s="101"/>
      <c r="M62" s="101"/>
      <c r="N62" s="101"/>
      <c r="R62" s="11"/>
      <c r="S62" s="92"/>
    </row>
    <row r="63" spans="4:19">
      <c r="D63" s="101"/>
      <c r="E63" s="101"/>
      <c r="F63" s="101"/>
      <c r="G63" s="101"/>
      <c r="H63" s="101"/>
      <c r="I63" s="101"/>
      <c r="J63" s="101"/>
      <c r="K63" s="101"/>
      <c r="L63" s="101"/>
      <c r="M63" s="101"/>
      <c r="N63" s="101"/>
      <c r="R63" s="11"/>
      <c r="S63" s="11"/>
    </row>
    <row r="64" spans="4:19">
      <c r="D64" s="101"/>
      <c r="E64" s="101"/>
      <c r="F64" s="101"/>
      <c r="G64" s="101"/>
      <c r="H64" s="101"/>
      <c r="I64" s="101"/>
      <c r="J64" s="101"/>
      <c r="K64" s="101"/>
      <c r="L64" s="101"/>
      <c r="M64" s="101"/>
      <c r="N64" s="101"/>
      <c r="R64" s="11"/>
      <c r="S64" s="11"/>
    </row>
    <row r="65" spans="4:19">
      <c r="D65" s="101"/>
      <c r="E65" s="101"/>
      <c r="F65" s="101"/>
      <c r="G65" s="101"/>
      <c r="H65" s="101"/>
      <c r="I65" s="101"/>
      <c r="J65" s="101"/>
      <c r="K65" s="101"/>
      <c r="L65" s="101"/>
      <c r="M65" s="101"/>
      <c r="N65" s="101"/>
      <c r="R65" s="11"/>
      <c r="S65" s="11"/>
    </row>
    <row r="66" spans="4:19">
      <c r="D66" s="101"/>
      <c r="E66" s="101"/>
      <c r="F66" s="101"/>
      <c r="G66" s="101"/>
      <c r="H66" s="101"/>
      <c r="I66" s="101"/>
      <c r="J66" s="101"/>
      <c r="K66" s="101"/>
      <c r="L66" s="101"/>
      <c r="M66" s="101"/>
      <c r="N66" s="101"/>
    </row>
    <row r="67" spans="4:19">
      <c r="D67" s="101"/>
      <c r="E67" s="101"/>
      <c r="F67" s="101"/>
      <c r="G67" s="101"/>
      <c r="H67" s="101"/>
      <c r="I67" s="101"/>
      <c r="J67" s="101"/>
      <c r="K67" s="101"/>
      <c r="L67" s="101"/>
      <c r="M67" s="101"/>
      <c r="N67" s="101"/>
    </row>
    <row r="68" spans="4:19">
      <c r="D68" s="101"/>
      <c r="E68" s="101"/>
      <c r="F68" s="101"/>
      <c r="G68" s="101"/>
      <c r="H68" s="101"/>
      <c r="I68" s="101"/>
      <c r="J68" s="101"/>
      <c r="K68" s="101"/>
      <c r="L68" s="101"/>
      <c r="M68" s="101"/>
      <c r="N68" s="101"/>
    </row>
    <row r="69" spans="4:19">
      <c r="D69" s="101"/>
      <c r="E69" s="101"/>
      <c r="F69" s="101"/>
      <c r="G69" s="101"/>
      <c r="H69" s="101"/>
      <c r="I69" s="101"/>
      <c r="J69" s="101"/>
      <c r="K69" s="101"/>
      <c r="L69" s="101"/>
      <c r="M69" s="101"/>
      <c r="N69" s="101"/>
    </row>
    <row r="70" spans="4:19">
      <c r="D70" s="101"/>
      <c r="E70" s="101"/>
      <c r="F70" s="101"/>
      <c r="G70" s="101"/>
      <c r="H70" s="101"/>
      <c r="I70" s="101"/>
      <c r="J70" s="101"/>
      <c r="K70" s="101"/>
      <c r="L70" s="101"/>
      <c r="M70" s="101"/>
      <c r="N70" s="101"/>
    </row>
    <row r="71" spans="4:19">
      <c r="D71" s="101"/>
      <c r="E71" s="101"/>
      <c r="F71" s="101"/>
      <c r="G71" s="101"/>
      <c r="H71" s="101"/>
      <c r="I71" s="101"/>
      <c r="J71" s="101"/>
      <c r="K71" s="101"/>
      <c r="L71" s="101"/>
      <c r="M71" s="101"/>
      <c r="N71" s="101"/>
    </row>
    <row r="72" spans="4:19">
      <c r="D72" s="101"/>
      <c r="E72" s="101"/>
      <c r="F72" s="101"/>
      <c r="G72" s="101"/>
      <c r="H72" s="101"/>
      <c r="I72" s="101"/>
      <c r="J72" s="101"/>
      <c r="K72" s="101"/>
      <c r="L72" s="101"/>
      <c r="M72" s="101"/>
      <c r="N72" s="101"/>
    </row>
    <row r="73" spans="4:19">
      <c r="D73" s="101"/>
      <c r="E73" s="101"/>
      <c r="F73" s="101"/>
      <c r="G73" s="101"/>
      <c r="H73" s="101"/>
      <c r="I73" s="101"/>
      <c r="J73" s="101"/>
      <c r="K73" s="101"/>
      <c r="L73" s="101"/>
      <c r="M73" s="101"/>
      <c r="N73" s="101"/>
    </row>
    <row r="74" spans="4:19">
      <c r="D74" s="101"/>
      <c r="E74" s="101"/>
      <c r="F74" s="101"/>
      <c r="G74" s="101"/>
      <c r="H74" s="101"/>
      <c r="I74" s="101"/>
      <c r="J74" s="101"/>
      <c r="K74" s="101"/>
      <c r="L74" s="101"/>
      <c r="M74" s="101"/>
      <c r="N74" s="101"/>
    </row>
    <row r="75" spans="4:19">
      <c r="D75" s="101"/>
      <c r="E75" s="101"/>
      <c r="F75" s="101"/>
      <c r="G75" s="101"/>
      <c r="H75" s="101"/>
      <c r="I75" s="101"/>
      <c r="J75" s="101"/>
      <c r="K75" s="101"/>
      <c r="L75" s="101"/>
      <c r="M75" s="101"/>
      <c r="N75" s="101"/>
    </row>
    <row r="76" spans="4:19">
      <c r="D76" s="101"/>
      <c r="E76" s="101"/>
      <c r="F76" s="101"/>
      <c r="G76" s="101"/>
      <c r="H76" s="101"/>
      <c r="I76" s="101"/>
      <c r="J76" s="101"/>
      <c r="K76" s="101"/>
      <c r="L76" s="101"/>
      <c r="M76" s="101"/>
      <c r="N76" s="101"/>
    </row>
    <row r="77" spans="4:19">
      <c r="D77" s="101"/>
      <c r="E77" s="101"/>
      <c r="F77" s="101"/>
      <c r="G77" s="101"/>
      <c r="H77" s="101"/>
      <c r="I77" s="101"/>
      <c r="J77" s="101"/>
      <c r="K77" s="101"/>
      <c r="L77" s="101"/>
      <c r="M77" s="101"/>
      <c r="N77" s="101"/>
    </row>
    <row r="78" spans="4:19">
      <c r="D78" s="101"/>
      <c r="E78" s="101"/>
      <c r="F78" s="101"/>
      <c r="G78" s="101"/>
      <c r="H78" s="101"/>
      <c r="I78" s="101"/>
      <c r="J78" s="101"/>
      <c r="K78" s="101"/>
      <c r="L78" s="101"/>
      <c r="M78" s="101"/>
      <c r="N78" s="101"/>
    </row>
    <row r="79" spans="4:19">
      <c r="D79" s="101"/>
      <c r="E79" s="101"/>
      <c r="F79" s="101"/>
      <c r="G79" s="101"/>
      <c r="H79" s="101"/>
      <c r="I79" s="101"/>
      <c r="J79" s="101"/>
      <c r="K79" s="101"/>
      <c r="L79" s="101"/>
      <c r="M79" s="101"/>
      <c r="N79" s="101"/>
    </row>
    <row r="80" spans="4:19">
      <c r="D80" s="101"/>
      <c r="E80" s="101"/>
      <c r="F80" s="101"/>
      <c r="G80" s="101"/>
      <c r="H80" s="101"/>
      <c r="I80" s="101"/>
      <c r="J80" s="101"/>
      <c r="K80" s="101"/>
      <c r="L80" s="101"/>
      <c r="M80" s="101"/>
      <c r="N80" s="10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T17" sqref="T17"/>
    </sheetView>
  </sheetViews>
  <sheetFormatPr defaultRowHeight="1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row r="2" spans="2:20" ht="13.5" customHeight="1">
      <c r="B2" s="161" t="s">
        <v>32</v>
      </c>
      <c r="C2" s="162"/>
      <c r="D2" s="162"/>
      <c r="E2" s="162"/>
      <c r="F2" s="162"/>
      <c r="G2" s="162"/>
      <c r="H2" s="162"/>
      <c r="I2" s="162"/>
      <c r="J2" s="162"/>
      <c r="K2" s="162"/>
      <c r="L2" s="162"/>
      <c r="M2" s="162"/>
      <c r="N2" s="162"/>
      <c r="O2" s="162"/>
      <c r="P2" s="163"/>
      <c r="R2" s="60" t="s">
        <v>541</v>
      </c>
      <c r="S2" s="92"/>
      <c r="T2" s="57"/>
    </row>
    <row r="3" spans="2:20" ht="13.5" customHeight="1">
      <c r="B3" s="158" t="s">
        <v>33</v>
      </c>
      <c r="C3" s="159"/>
      <c r="D3" s="159"/>
      <c r="E3" s="159"/>
      <c r="F3" s="159"/>
      <c r="G3" s="159"/>
      <c r="H3" s="159"/>
      <c r="I3" s="159"/>
      <c r="J3" s="159"/>
      <c r="K3" s="159"/>
      <c r="L3" s="159"/>
      <c r="M3" s="159"/>
      <c r="N3" s="159"/>
      <c r="O3" s="159"/>
      <c r="P3" s="160"/>
      <c r="R3" s="60" t="s">
        <v>117</v>
      </c>
      <c r="S3" s="92" t="s">
        <v>542</v>
      </c>
      <c r="T3" s="92" t="s">
        <v>543</v>
      </c>
    </row>
    <row r="4" spans="2:20" ht="13.5" customHeight="1">
      <c r="B4" s="103"/>
      <c r="C4" s="154" t="s">
        <v>34</v>
      </c>
      <c r="D4" s="154"/>
      <c r="E4" s="154"/>
      <c r="F4" s="154"/>
      <c r="G4" s="154"/>
      <c r="H4" s="154"/>
      <c r="I4" s="154"/>
      <c r="J4" s="154"/>
      <c r="K4" s="154"/>
      <c r="L4" s="154"/>
      <c r="M4" s="154"/>
      <c r="N4" s="154"/>
      <c r="O4" s="154"/>
      <c r="P4" s="155"/>
      <c r="R4" s="60" t="s">
        <v>104</v>
      </c>
      <c r="S4" s="92" t="s">
        <v>90</v>
      </c>
      <c r="T4" s="57" t="s">
        <v>544</v>
      </c>
    </row>
    <row r="5" spans="2:20" ht="13.5" customHeight="1">
      <c r="B5" s="103"/>
      <c r="C5" s="154" t="s">
        <v>41</v>
      </c>
      <c r="D5" s="154"/>
      <c r="E5" s="154"/>
      <c r="F5" s="154"/>
      <c r="G5" s="154"/>
      <c r="H5" s="154"/>
      <c r="I5" s="154"/>
      <c r="J5" s="154"/>
      <c r="K5" s="154"/>
      <c r="L5" s="154"/>
      <c r="M5" s="154"/>
      <c r="N5" s="154"/>
      <c r="O5" s="154"/>
      <c r="P5" s="155"/>
      <c r="R5" s="60" t="s">
        <v>103</v>
      </c>
      <c r="S5" s="92" t="s">
        <v>545</v>
      </c>
      <c r="T5" s="57" t="s">
        <v>546</v>
      </c>
    </row>
    <row r="6" spans="2:20" ht="13.5" customHeight="1">
      <c r="B6" s="103"/>
      <c r="C6" s="104"/>
      <c r="D6" s="156" t="s">
        <v>73</v>
      </c>
      <c r="E6" s="156"/>
      <c r="F6" s="156"/>
      <c r="G6" s="156"/>
      <c r="H6" s="156"/>
      <c r="I6" s="156"/>
      <c r="J6" s="156"/>
      <c r="K6" s="156"/>
      <c r="L6" s="156"/>
      <c r="M6" s="156"/>
      <c r="N6" s="156"/>
      <c r="O6" s="156"/>
      <c r="P6" s="157"/>
      <c r="R6" s="60" t="s">
        <v>330</v>
      </c>
      <c r="S6" s="92" t="s">
        <v>547</v>
      </c>
      <c r="T6" s="92" t="s">
        <v>573</v>
      </c>
    </row>
    <row r="7" spans="2:20" ht="13.5" customHeight="1">
      <c r="B7" s="103"/>
      <c r="C7" s="104"/>
      <c r="D7" s="154" t="s">
        <v>70</v>
      </c>
      <c r="E7" s="156"/>
      <c r="F7" s="156"/>
      <c r="G7" s="156"/>
      <c r="H7" s="156"/>
      <c r="I7" s="156"/>
      <c r="J7" s="156"/>
      <c r="K7" s="156"/>
      <c r="L7" s="156"/>
      <c r="M7" s="156"/>
      <c r="N7" s="156"/>
      <c r="O7" s="156"/>
      <c r="P7" s="157"/>
      <c r="R7" s="60" t="s">
        <v>101</v>
      </c>
      <c r="S7" s="92" t="s">
        <v>548</v>
      </c>
      <c r="T7" s="57" t="s">
        <v>549</v>
      </c>
    </row>
    <row r="8" spans="2:20" ht="13.5" customHeight="1">
      <c r="B8" s="103"/>
      <c r="C8" s="104"/>
      <c r="D8" s="154" t="s">
        <v>71</v>
      </c>
      <c r="E8" s="156"/>
      <c r="F8" s="156"/>
      <c r="G8" s="156"/>
      <c r="H8" s="156"/>
      <c r="I8" s="156"/>
      <c r="J8" s="156"/>
      <c r="K8" s="156"/>
      <c r="L8" s="156"/>
      <c r="M8" s="156"/>
      <c r="N8" s="156"/>
      <c r="O8" s="156"/>
      <c r="P8" s="157"/>
      <c r="R8" s="60" t="s">
        <v>326</v>
      </c>
      <c r="S8" s="92" t="s">
        <v>550</v>
      </c>
      <c r="T8" s="92" t="s">
        <v>544</v>
      </c>
    </row>
    <row r="9" spans="2:20" ht="13.5" customHeight="1">
      <c r="B9" s="103"/>
      <c r="C9" s="104"/>
      <c r="D9" s="154" t="s">
        <v>72</v>
      </c>
      <c r="E9" s="156"/>
      <c r="F9" s="156"/>
      <c r="G9" s="156"/>
      <c r="H9" s="156"/>
      <c r="I9" s="156"/>
      <c r="J9" s="156"/>
      <c r="K9" s="156"/>
      <c r="L9" s="156"/>
      <c r="M9" s="156"/>
      <c r="N9" s="156"/>
      <c r="O9" s="156"/>
      <c r="P9" s="157"/>
      <c r="R9" s="60" t="s">
        <v>411</v>
      </c>
      <c r="S9" s="92" t="s">
        <v>551</v>
      </c>
      <c r="T9" s="92" t="s">
        <v>544</v>
      </c>
    </row>
    <row r="10" spans="2:20" ht="13.5" customHeight="1">
      <c r="B10" s="103"/>
      <c r="C10" s="104"/>
      <c r="D10" s="154" t="s">
        <v>40</v>
      </c>
      <c r="E10" s="156"/>
      <c r="F10" s="156"/>
      <c r="G10" s="156"/>
      <c r="H10" s="156"/>
      <c r="I10" s="156"/>
      <c r="J10" s="156"/>
      <c r="K10" s="156"/>
      <c r="L10" s="156"/>
      <c r="M10" s="156"/>
      <c r="N10" s="156"/>
      <c r="O10" s="156"/>
      <c r="P10" s="157"/>
      <c r="R10" s="60" t="s">
        <v>116</v>
      </c>
      <c r="S10" s="92" t="s">
        <v>552</v>
      </c>
      <c r="T10" s="92" t="s">
        <v>553</v>
      </c>
    </row>
    <row r="11" spans="2:20" ht="13.5" customHeight="1">
      <c r="B11" s="103"/>
      <c r="C11" s="154" t="s">
        <v>35</v>
      </c>
      <c r="D11" s="154"/>
      <c r="E11" s="154"/>
      <c r="F11" s="154"/>
      <c r="G11" s="154"/>
      <c r="H11" s="154"/>
      <c r="I11" s="154"/>
      <c r="J11" s="154"/>
      <c r="K11" s="154"/>
      <c r="L11" s="154"/>
      <c r="M11" s="154"/>
      <c r="N11" s="154"/>
      <c r="O11" s="154"/>
      <c r="P11" s="155"/>
      <c r="R11" s="60" t="s">
        <v>526</v>
      </c>
      <c r="S11" s="92" t="s">
        <v>570</v>
      </c>
      <c r="T11" s="57" t="s">
        <v>571</v>
      </c>
    </row>
    <row r="12" spans="2:20" ht="13.5" customHeight="1">
      <c r="B12" s="103"/>
      <c r="C12" s="154" t="s">
        <v>36</v>
      </c>
      <c r="D12" s="154"/>
      <c r="E12" s="154"/>
      <c r="F12" s="154"/>
      <c r="G12" s="154"/>
      <c r="H12" s="154"/>
      <c r="I12" s="154"/>
      <c r="J12" s="154"/>
      <c r="K12" s="154"/>
      <c r="L12" s="154"/>
      <c r="M12" s="154"/>
      <c r="N12" s="154"/>
      <c r="O12" s="154"/>
      <c r="P12" s="155"/>
      <c r="R12" s="60" t="s">
        <v>527</v>
      </c>
      <c r="S12" s="92" t="s">
        <v>572</v>
      </c>
      <c r="T12" s="57" t="s">
        <v>544</v>
      </c>
    </row>
    <row r="13" spans="2:20" ht="13.5" customHeight="1">
      <c r="B13" s="103"/>
      <c r="C13" s="104"/>
      <c r="D13" s="104"/>
      <c r="E13" s="104"/>
      <c r="F13" s="104"/>
      <c r="G13" s="104"/>
      <c r="H13" s="104"/>
      <c r="I13" s="104"/>
      <c r="J13" s="104"/>
      <c r="K13" s="104"/>
      <c r="L13" s="104"/>
      <c r="M13" s="104"/>
      <c r="N13" s="104"/>
      <c r="O13" s="104"/>
      <c r="P13" s="105"/>
      <c r="R13" s="60" t="s">
        <v>523</v>
      </c>
      <c r="S13" s="92" t="s">
        <v>562</v>
      </c>
      <c r="T13" s="59" t="s">
        <v>563</v>
      </c>
    </row>
    <row r="14" spans="2:20" ht="13.5" customHeight="1">
      <c r="B14" s="158" t="s">
        <v>37</v>
      </c>
      <c r="C14" s="159"/>
      <c r="D14" s="159"/>
      <c r="E14" s="159"/>
      <c r="F14" s="159"/>
      <c r="G14" s="159"/>
      <c r="H14" s="159"/>
      <c r="I14" s="159"/>
      <c r="J14" s="159"/>
      <c r="K14" s="159"/>
      <c r="L14" s="159"/>
      <c r="M14" s="159"/>
      <c r="N14" s="159"/>
      <c r="O14" s="159"/>
      <c r="P14" s="160"/>
      <c r="R14" s="60" t="s">
        <v>524</v>
      </c>
      <c r="S14" s="92" t="s">
        <v>564</v>
      </c>
      <c r="T14" s="57" t="s">
        <v>565</v>
      </c>
    </row>
    <row r="15" spans="2:20" ht="13.5" customHeight="1">
      <c r="B15" s="103"/>
      <c r="C15" s="154" t="s">
        <v>38</v>
      </c>
      <c r="D15" s="154"/>
      <c r="E15" s="154"/>
      <c r="F15" s="154"/>
      <c r="G15" s="154"/>
      <c r="H15" s="154"/>
      <c r="I15" s="154"/>
      <c r="J15" s="154"/>
      <c r="K15" s="154"/>
      <c r="L15" s="154"/>
      <c r="M15" s="154"/>
      <c r="N15" s="154"/>
      <c r="O15" s="154"/>
      <c r="P15" s="155"/>
      <c r="R15" s="60" t="s">
        <v>525</v>
      </c>
      <c r="S15" s="92" t="s">
        <v>566</v>
      </c>
      <c r="T15" s="57" t="s">
        <v>567</v>
      </c>
    </row>
    <row r="16" spans="2:20" ht="13.5" customHeight="1">
      <c r="B16" s="103"/>
      <c r="C16" s="106"/>
      <c r="D16" s="156" t="s">
        <v>74</v>
      </c>
      <c r="E16" s="156"/>
      <c r="F16" s="156"/>
      <c r="G16" s="156"/>
      <c r="H16" s="156"/>
      <c r="I16" s="156"/>
      <c r="J16" s="156"/>
      <c r="K16" s="156"/>
      <c r="L16" s="156"/>
      <c r="M16" s="156"/>
      <c r="N16" s="156"/>
      <c r="O16" s="156"/>
      <c r="P16" s="157"/>
      <c r="R16" s="60" t="s">
        <v>324</v>
      </c>
      <c r="S16" s="92" t="s">
        <v>574</v>
      </c>
      <c r="T16" s="92" t="s">
        <v>575</v>
      </c>
    </row>
    <row r="17" spans="2:20" ht="13.5" customHeight="1">
      <c r="B17" s="103"/>
      <c r="C17" s="106"/>
      <c r="D17" s="107" t="s">
        <v>47</v>
      </c>
      <c r="E17" s="107"/>
      <c r="F17" s="107"/>
      <c r="G17" s="107"/>
      <c r="H17" s="107"/>
      <c r="I17" s="107"/>
      <c r="J17" s="107"/>
      <c r="K17" s="107"/>
      <c r="L17" s="107"/>
      <c r="M17" s="107"/>
      <c r="N17" s="107"/>
      <c r="O17" s="107"/>
      <c r="P17" s="108"/>
      <c r="R17" s="60" t="s">
        <v>329</v>
      </c>
      <c r="S17" s="92" t="s">
        <v>568</v>
      </c>
      <c r="T17" s="57" t="s">
        <v>569</v>
      </c>
    </row>
    <row r="18" spans="2:20" ht="13.5" customHeight="1">
      <c r="B18" s="103"/>
      <c r="C18" s="104"/>
      <c r="D18" s="156" t="s">
        <v>48</v>
      </c>
      <c r="E18" s="156"/>
      <c r="F18" s="156"/>
      <c r="G18" s="156"/>
      <c r="H18" s="156"/>
      <c r="I18" s="156"/>
      <c r="J18" s="156"/>
      <c r="K18" s="156"/>
      <c r="L18" s="156"/>
      <c r="M18" s="156"/>
      <c r="N18" s="156"/>
      <c r="O18" s="156"/>
      <c r="P18" s="157"/>
      <c r="R18" s="60" t="s">
        <v>327</v>
      </c>
      <c r="S18" s="92" t="s">
        <v>558</v>
      </c>
      <c r="T18" s="92" t="s">
        <v>559</v>
      </c>
    </row>
    <row r="19" spans="2:20" ht="13.5" customHeight="1">
      <c r="B19" s="103"/>
      <c r="C19" s="104"/>
      <c r="D19" s="156" t="s">
        <v>49</v>
      </c>
      <c r="E19" s="156"/>
      <c r="F19" s="156"/>
      <c r="G19" s="156"/>
      <c r="H19" s="156"/>
      <c r="I19" s="156"/>
      <c r="J19" s="156"/>
      <c r="K19" s="156"/>
      <c r="L19" s="156"/>
      <c r="M19" s="156"/>
      <c r="N19" s="156"/>
      <c r="O19" s="156"/>
      <c r="P19" s="157"/>
      <c r="R19" s="60" t="s">
        <v>328</v>
      </c>
      <c r="S19" s="92" t="s">
        <v>560</v>
      </c>
      <c r="T19" s="92" t="s">
        <v>561</v>
      </c>
    </row>
    <row r="20" spans="2:20">
      <c r="B20" s="103"/>
      <c r="C20" s="104"/>
      <c r="D20" s="156" t="s">
        <v>75</v>
      </c>
      <c r="E20" s="156"/>
      <c r="F20" s="156"/>
      <c r="G20" s="156"/>
      <c r="H20" s="156"/>
      <c r="I20" s="156"/>
      <c r="J20" s="156"/>
      <c r="K20" s="156"/>
      <c r="L20" s="156"/>
      <c r="M20" s="156"/>
      <c r="N20" s="156"/>
      <c r="O20" s="156"/>
      <c r="P20" s="157"/>
      <c r="R20" s="60" t="s">
        <v>322</v>
      </c>
      <c r="S20" s="92" t="s">
        <v>554</v>
      </c>
      <c r="T20" s="92" t="s">
        <v>555</v>
      </c>
    </row>
    <row r="21" spans="2:20">
      <c r="B21" s="103"/>
      <c r="C21" s="104"/>
      <c r="D21" s="156" t="s">
        <v>76</v>
      </c>
      <c r="E21" s="156"/>
      <c r="F21" s="156"/>
      <c r="G21" s="156"/>
      <c r="H21" s="156"/>
      <c r="I21" s="156"/>
      <c r="J21" s="156"/>
      <c r="K21" s="156"/>
      <c r="L21" s="156"/>
      <c r="M21" s="156"/>
      <c r="N21" s="156"/>
      <c r="O21" s="156"/>
      <c r="P21" s="157"/>
      <c r="R21" s="60" t="s">
        <v>325</v>
      </c>
      <c r="S21" s="92" t="s">
        <v>556</v>
      </c>
      <c r="T21" s="92" t="s">
        <v>557</v>
      </c>
    </row>
    <row r="22" spans="2:20">
      <c r="B22" s="103"/>
      <c r="C22" s="104"/>
      <c r="D22" s="156" t="s">
        <v>77</v>
      </c>
      <c r="E22" s="156"/>
      <c r="F22" s="156"/>
      <c r="G22" s="156"/>
      <c r="H22" s="156"/>
      <c r="I22" s="156"/>
      <c r="J22" s="156"/>
      <c r="K22" s="156"/>
      <c r="L22" s="156"/>
      <c r="M22" s="156"/>
      <c r="N22" s="156"/>
      <c r="O22" s="156"/>
      <c r="P22" s="157"/>
      <c r="R22" s="60" t="s">
        <v>323</v>
      </c>
      <c r="S22" s="92"/>
      <c r="T22" s="92"/>
    </row>
    <row r="23" spans="2:20">
      <c r="B23" s="103"/>
      <c r="C23" s="104"/>
      <c r="D23" s="156" t="s">
        <v>53</v>
      </c>
      <c r="E23" s="156"/>
      <c r="F23" s="156"/>
      <c r="G23" s="156"/>
      <c r="H23" s="156"/>
      <c r="I23" s="156"/>
      <c r="J23" s="156"/>
      <c r="K23" s="156"/>
      <c r="L23" s="156"/>
      <c r="M23" s="156"/>
      <c r="N23" s="156"/>
      <c r="O23" s="156"/>
      <c r="P23" s="157"/>
      <c r="R23" s="60"/>
      <c r="S23" s="92"/>
      <c r="T23" s="92"/>
    </row>
    <row r="24" spans="2:20">
      <c r="B24" s="103"/>
      <c r="C24" s="104"/>
      <c r="D24" s="156" t="s">
        <v>54</v>
      </c>
      <c r="E24" s="156"/>
      <c r="F24" s="156"/>
      <c r="G24" s="156"/>
      <c r="H24" s="156"/>
      <c r="I24" s="156"/>
      <c r="J24" s="156"/>
      <c r="K24" s="156"/>
      <c r="L24" s="156"/>
      <c r="M24" s="156"/>
      <c r="N24" s="156"/>
      <c r="O24" s="156"/>
      <c r="P24" s="157"/>
      <c r="R24" s="60"/>
      <c r="S24" s="92"/>
      <c r="T24" s="92"/>
    </row>
    <row r="25" spans="2:20">
      <c r="B25" s="103"/>
      <c r="C25" s="104"/>
      <c r="D25" s="156" t="s">
        <v>78</v>
      </c>
      <c r="E25" s="156"/>
      <c r="F25" s="156"/>
      <c r="G25" s="156"/>
      <c r="H25" s="156"/>
      <c r="I25" s="156"/>
      <c r="J25" s="156"/>
      <c r="K25" s="156"/>
      <c r="L25" s="156"/>
      <c r="M25" s="156"/>
      <c r="N25" s="156"/>
      <c r="O25" s="156"/>
      <c r="P25" s="157"/>
      <c r="R25" s="60"/>
      <c r="S25" s="92"/>
      <c r="T25" s="92"/>
    </row>
    <row r="26" spans="2:20">
      <c r="B26" s="103"/>
      <c r="C26" s="104"/>
      <c r="D26" s="156" t="s">
        <v>79</v>
      </c>
      <c r="E26" s="156"/>
      <c r="F26" s="156"/>
      <c r="G26" s="156"/>
      <c r="H26" s="156"/>
      <c r="I26" s="156"/>
      <c r="J26" s="156"/>
      <c r="K26" s="156"/>
      <c r="L26" s="156"/>
      <c r="M26" s="156"/>
      <c r="N26" s="156"/>
      <c r="O26" s="156"/>
      <c r="P26" s="157"/>
      <c r="R26" s="60"/>
      <c r="S26" s="92"/>
      <c r="T26" s="92"/>
    </row>
    <row r="27" spans="2:20">
      <c r="B27" s="103"/>
      <c r="C27" s="104"/>
      <c r="D27" s="156" t="s">
        <v>80</v>
      </c>
      <c r="E27" s="156"/>
      <c r="F27" s="156"/>
      <c r="G27" s="156"/>
      <c r="H27" s="156"/>
      <c r="I27" s="156"/>
      <c r="J27" s="156"/>
      <c r="K27" s="156"/>
      <c r="L27" s="156"/>
      <c r="M27" s="156"/>
      <c r="N27" s="156"/>
      <c r="O27" s="156"/>
      <c r="P27" s="157"/>
      <c r="R27" s="60"/>
      <c r="S27" s="92"/>
      <c r="T27" s="92"/>
    </row>
    <row r="28" spans="2:20">
      <c r="B28" s="103"/>
      <c r="C28" s="104"/>
      <c r="D28" s="104"/>
      <c r="E28" s="104"/>
      <c r="F28" s="104"/>
      <c r="G28" s="104"/>
      <c r="H28" s="104"/>
      <c r="I28" s="104"/>
      <c r="J28" s="104"/>
      <c r="K28" s="104"/>
      <c r="L28" s="104"/>
      <c r="M28" s="104"/>
      <c r="N28" s="104"/>
      <c r="O28" s="104"/>
      <c r="P28" s="105"/>
      <c r="R28" s="60"/>
      <c r="S28" s="92"/>
      <c r="T28" s="92"/>
    </row>
    <row r="29" spans="2:20">
      <c r="B29" s="103"/>
      <c r="C29" s="154" t="s">
        <v>39</v>
      </c>
      <c r="D29" s="154"/>
      <c r="E29" s="154"/>
      <c r="F29" s="154"/>
      <c r="G29" s="154"/>
      <c r="H29" s="154"/>
      <c r="I29" s="154"/>
      <c r="J29" s="154"/>
      <c r="K29" s="154"/>
      <c r="L29" s="154"/>
      <c r="M29" s="154"/>
      <c r="N29" s="154"/>
      <c r="O29" s="154"/>
      <c r="P29" s="155"/>
      <c r="R29" s="60"/>
      <c r="S29" s="92"/>
      <c r="T29" s="92"/>
    </row>
    <row r="30" spans="2:20">
      <c r="B30" s="103"/>
      <c r="C30" s="104"/>
      <c r="D30" s="156" t="s">
        <v>81</v>
      </c>
      <c r="E30" s="156"/>
      <c r="F30" s="156"/>
      <c r="G30" s="156"/>
      <c r="H30" s="156"/>
      <c r="I30" s="156"/>
      <c r="J30" s="156"/>
      <c r="K30" s="156"/>
      <c r="L30" s="156"/>
      <c r="M30" s="156"/>
      <c r="N30" s="156"/>
      <c r="O30" s="156"/>
      <c r="P30" s="157"/>
      <c r="R30" s="60"/>
      <c r="S30" s="92"/>
      <c r="T30" s="92"/>
    </row>
    <row r="31" spans="2:20">
      <c r="B31" s="103"/>
      <c r="C31" s="104"/>
      <c r="D31" s="156" t="s">
        <v>82</v>
      </c>
      <c r="E31" s="156"/>
      <c r="F31" s="156"/>
      <c r="G31" s="156"/>
      <c r="H31" s="156"/>
      <c r="I31" s="156"/>
      <c r="J31" s="156"/>
      <c r="K31" s="156"/>
      <c r="L31" s="156"/>
      <c r="M31" s="156"/>
      <c r="N31" s="156"/>
      <c r="O31" s="156"/>
      <c r="P31" s="157"/>
      <c r="R31" s="60"/>
      <c r="S31" s="92"/>
      <c r="T31" s="92"/>
    </row>
    <row r="32" spans="2:20">
      <c r="B32" s="103"/>
      <c r="C32" s="104"/>
      <c r="D32" s="156" t="s">
        <v>57</v>
      </c>
      <c r="E32" s="156"/>
      <c r="F32" s="156"/>
      <c r="G32" s="156"/>
      <c r="H32" s="156"/>
      <c r="I32" s="156"/>
      <c r="J32" s="156"/>
      <c r="K32" s="156"/>
      <c r="L32" s="156"/>
      <c r="M32" s="156"/>
      <c r="N32" s="156"/>
      <c r="O32" s="156"/>
      <c r="P32" s="157"/>
      <c r="R32" s="60"/>
      <c r="S32" s="92"/>
      <c r="T32" s="92"/>
    </row>
    <row r="33" spans="2:20">
      <c r="B33" s="103"/>
      <c r="C33" s="104"/>
      <c r="D33" s="156" t="s">
        <v>61</v>
      </c>
      <c r="E33" s="156"/>
      <c r="F33" s="156"/>
      <c r="G33" s="156"/>
      <c r="H33" s="156"/>
      <c r="I33" s="156"/>
      <c r="J33" s="156"/>
      <c r="K33" s="156"/>
      <c r="L33" s="156"/>
      <c r="M33" s="156"/>
      <c r="N33" s="156"/>
      <c r="O33" s="156"/>
      <c r="P33" s="157"/>
      <c r="R33" s="11"/>
      <c r="S33" s="11"/>
      <c r="T33" s="11"/>
    </row>
    <row r="34" spans="2:20" ht="24" customHeight="1">
      <c r="B34" s="103"/>
      <c r="C34" s="104"/>
      <c r="D34" s="150" t="s">
        <v>58</v>
      </c>
      <c r="E34" s="150"/>
      <c r="F34" s="150"/>
      <c r="G34" s="150"/>
      <c r="H34" s="150"/>
      <c r="I34" s="150"/>
      <c r="J34" s="150"/>
      <c r="K34" s="150"/>
      <c r="L34" s="150"/>
      <c r="M34" s="150"/>
      <c r="N34" s="150"/>
      <c r="O34" s="150"/>
      <c r="P34" s="151"/>
      <c r="R34" s="11"/>
      <c r="S34" s="11"/>
      <c r="T34" s="11"/>
    </row>
    <row r="35" spans="2:20" ht="16.5" customHeight="1">
      <c r="B35" s="103"/>
      <c r="C35" s="104"/>
      <c r="D35" s="150" t="s">
        <v>83</v>
      </c>
      <c r="E35" s="150"/>
      <c r="F35" s="150"/>
      <c r="G35" s="150"/>
      <c r="H35" s="150"/>
      <c r="I35" s="150"/>
      <c r="J35" s="150"/>
      <c r="K35" s="150"/>
      <c r="L35" s="150"/>
      <c r="M35" s="150"/>
      <c r="N35" s="150"/>
      <c r="O35" s="150"/>
      <c r="P35" s="151"/>
      <c r="R35" s="11"/>
      <c r="S35" s="11"/>
      <c r="T35" s="11"/>
    </row>
    <row r="36" spans="2:20" ht="15" customHeight="1" thickBot="1">
      <c r="B36" s="109"/>
      <c r="C36" s="110"/>
      <c r="D36" s="152" t="s">
        <v>84</v>
      </c>
      <c r="E36" s="152"/>
      <c r="F36" s="152"/>
      <c r="G36" s="152"/>
      <c r="H36" s="152"/>
      <c r="I36" s="152"/>
      <c r="J36" s="152"/>
      <c r="K36" s="152"/>
      <c r="L36" s="152"/>
      <c r="M36" s="152"/>
      <c r="N36" s="152"/>
      <c r="O36" s="152"/>
      <c r="P36" s="153"/>
      <c r="R36" s="11"/>
      <c r="S36" s="11"/>
      <c r="T36" s="11"/>
    </row>
    <row r="37" spans="2:20">
      <c r="R37" s="11"/>
      <c r="S37" s="11"/>
      <c r="T37" s="11"/>
    </row>
    <row r="38" spans="2:20">
      <c r="R38" s="11"/>
      <c r="S38" s="11"/>
      <c r="T38" s="11"/>
    </row>
    <row r="39" spans="2:20">
      <c r="R39" s="11"/>
      <c r="S39" s="11"/>
      <c r="T39" s="11"/>
    </row>
    <row r="40" spans="2:20">
      <c r="R40" s="11"/>
      <c r="S40" s="11"/>
      <c r="T40" s="11"/>
    </row>
    <row r="41" spans="2:20">
      <c r="R41" s="11"/>
      <c r="S41" s="11"/>
      <c r="T41" s="11"/>
    </row>
    <row r="42" spans="2:20">
      <c r="R42" s="11"/>
      <c r="S42" s="11"/>
      <c r="T42" s="11"/>
    </row>
    <row r="43" spans="2:20">
      <c r="R43" s="11"/>
      <c r="S43" s="11"/>
      <c r="T43" s="11"/>
    </row>
    <row r="44" spans="2:20">
      <c r="R44" s="11"/>
      <c r="S44" s="11"/>
      <c r="T44" s="11"/>
    </row>
    <row r="45" spans="2:20">
      <c r="R45" s="11"/>
      <c r="S45" s="11"/>
      <c r="T45" s="11"/>
    </row>
    <row r="46" spans="2:20">
      <c r="R46" s="11"/>
      <c r="S46" s="11"/>
      <c r="T46" s="11"/>
    </row>
    <row r="47" spans="2:20">
      <c r="R47" s="11"/>
      <c r="S47" s="11"/>
      <c r="T47" s="11"/>
    </row>
    <row r="48" spans="2:20">
      <c r="R48" s="11"/>
      <c r="S48" s="11"/>
      <c r="T48" s="11"/>
    </row>
    <row r="49" spans="18:20">
      <c r="R49" s="11"/>
      <c r="S49" s="11"/>
      <c r="T49" s="11"/>
    </row>
    <row r="50" spans="18:20">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User1</cp:lastModifiedBy>
  <cp:lastPrinted>2017-02-23T01:54:01Z</cp:lastPrinted>
  <dcterms:created xsi:type="dcterms:W3CDTF">1996-10-14T23:33:28Z</dcterms:created>
  <dcterms:modified xsi:type="dcterms:W3CDTF">2017-03-12T15:16:45Z</dcterms:modified>
</cp:coreProperties>
</file>