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Project\"/>
    </mc:Choice>
  </mc:AlternateContent>
  <xr:revisionPtr revIDLastSave="0" documentId="13_ncr:1_{F3620921-3B0A-40E7-B589-8F2407C7F9F3}" xr6:coauthVersionLast="47" xr6:coauthVersionMax="47" xr10:uidLastSave="{00000000-0000-0000-0000-000000000000}"/>
  <bookViews>
    <workbookView xWindow="5445" yWindow="1515" windowWidth="23760" windowHeight="20415" xr2:uid="{00000000-000D-0000-FFFF-FFFF00000000}"/>
  </bookViews>
  <sheets>
    <sheet name="Report" sheetId="3" r:id="rId1"/>
    <sheet name="EV" sheetId="8" r:id="rId2"/>
    <sheet name="AC" sheetId="9" r:id="rId3"/>
    <sheet name="©" sheetId="12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3" l="1"/>
  <c r="N35" i="3"/>
  <c r="O35" i="3"/>
  <c r="D35" i="3"/>
  <c r="E35" i="3"/>
  <c r="F35" i="3"/>
  <c r="K36" i="3" s="1"/>
  <c r="G35" i="3"/>
  <c r="H35" i="3"/>
  <c r="I35" i="3"/>
  <c r="J35" i="3"/>
  <c r="K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F36" i="3"/>
  <c r="E36" i="3"/>
  <c r="D36" i="3"/>
  <c r="C27" i="3"/>
  <c r="C14" i="8" s="1"/>
  <c r="C22" i="3"/>
  <c r="C9" i="8"/>
  <c r="C23" i="3"/>
  <c r="C10" i="8"/>
  <c r="C24" i="3"/>
  <c r="C11" i="8" s="1"/>
  <c r="C25" i="3"/>
  <c r="C12" i="8" s="1"/>
  <c r="C26" i="3"/>
  <c r="C13" i="8"/>
  <c r="C28" i="3"/>
  <c r="C15" i="8" s="1"/>
  <c r="C29" i="3"/>
  <c r="C16" i="8"/>
  <c r="C30" i="3"/>
  <c r="C17" i="8" s="1"/>
  <c r="C31" i="3"/>
  <c r="C18" i="8"/>
  <c r="C32" i="3"/>
  <c r="C19" i="8"/>
  <c r="C33" i="3"/>
  <c r="C20" i="8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4" i="9" s="1"/>
  <c r="E39" i="3" s="1"/>
  <c r="E22" i="9"/>
  <c r="F22" i="9"/>
  <c r="G22" i="9"/>
  <c r="K22" i="9"/>
  <c r="L22" i="9"/>
  <c r="M22" i="9"/>
  <c r="M24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J36" i="3" l="1"/>
  <c r="F24" i="9"/>
  <c r="F39" i="3" s="1"/>
  <c r="G36" i="3"/>
  <c r="G24" i="9"/>
  <c r="G39" i="3" s="1"/>
  <c r="I22" i="8"/>
  <c r="I40" i="3" s="1"/>
  <c r="O22" i="8"/>
  <c r="F22" i="8"/>
  <c r="F40" i="3" s="1"/>
  <c r="F44" i="3" s="1"/>
  <c r="J22" i="8"/>
  <c r="J40" i="3" s="1"/>
  <c r="K22" i="8"/>
  <c r="G22" i="8"/>
  <c r="G40" i="3" s="1"/>
  <c r="G45" i="3" s="1"/>
  <c r="N22" i="8"/>
  <c r="L22" i="8"/>
  <c r="E22" i="8"/>
  <c r="E40" i="3" s="1"/>
  <c r="E45" i="3" s="1"/>
  <c r="E47" i="3" s="1"/>
  <c r="H22" i="8"/>
  <c r="H40" i="3" s="1"/>
  <c r="D22" i="8"/>
  <c r="D40" i="3" s="1"/>
  <c r="M22" i="8"/>
  <c r="L36" i="3"/>
  <c r="O36" i="3"/>
  <c r="L24" i="9"/>
  <c r="N36" i="3"/>
  <c r="M36" i="3"/>
  <c r="O24" i="9"/>
  <c r="K24" i="9"/>
  <c r="H24" i="9"/>
  <c r="H39" i="3" s="1"/>
  <c r="H36" i="3"/>
  <c r="N24" i="9"/>
  <c r="C35" i="3"/>
  <c r="I36" i="3"/>
  <c r="F43" i="3"/>
  <c r="E43" i="3"/>
  <c r="H43" i="3"/>
  <c r="D24" i="9"/>
  <c r="D39" i="3" s="1"/>
  <c r="J24" i="9"/>
  <c r="J39" i="3" s="1"/>
  <c r="I24" i="9"/>
  <c r="I39" i="3" s="1"/>
  <c r="F45" i="3" l="1"/>
  <c r="F47" i="3" s="1"/>
  <c r="E44" i="3"/>
  <c r="F46" i="3"/>
  <c r="E46" i="3"/>
  <c r="H44" i="3"/>
  <c r="H45" i="3"/>
  <c r="H47" i="3" s="1"/>
  <c r="G43" i="3"/>
  <c r="G44" i="3"/>
  <c r="G46" i="3"/>
  <c r="G47" i="3"/>
  <c r="H46" i="3"/>
  <c r="I45" i="3"/>
  <c r="I47" i="3" s="1"/>
  <c r="I46" i="3"/>
  <c r="I44" i="3"/>
  <c r="I43" i="3"/>
  <c r="J45" i="3"/>
  <c r="J47" i="3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<sst xmlns="http://schemas.openxmlformats.org/spreadsheetml/2006/main" count="99" uniqueCount="73">
  <si>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</si>
  <si>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</si>
  <si>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</si>
  <si>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</si>
  <si>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</si>
  <si>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</si>
  <si>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</si>
  <si>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</si>
  <si>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</si>
  <si>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</si>
  <si>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</si>
  <si>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</si>
  <si>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</si>
  <si>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</si>
  <si>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</si>
  <si>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</si>
  <si>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</si>
  <si>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</si>
  <si>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</si>
  <si>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</si>
  <si>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</si>
  <si>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</si>
  <si>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</si>
  <si>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Task 1</t>
  </si>
  <si>
    <t>Task 2</t>
  </si>
  <si>
    <t>Task 3</t>
  </si>
  <si>
    <t>Task 4</t>
  </si>
  <si>
    <t>Task 5</t>
  </si>
  <si>
    <t>Task 6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</si>
  <si>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</si>
  <si>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</si>
  <si>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</si>
  <si>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</si>
  <si>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</si>
  <si>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</si>
  <si>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</si>
  <si>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</si>
  <si>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</si>
  <si>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</si>
  <si>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</si>
  <si>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</si>
  <si>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</si>
  <si>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</si>
  <si>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</si>
  <si>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</si>
  <si>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</si>
  <si>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</si>
  <si>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</si>
  <si>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</si>
  <si>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</si>
  <si>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</si>
  <si>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</si>
  <si>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</si>
  <si>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</si>
  <si>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</si>
  <si>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</si>
  <si>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</si>
  <si>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</si>
  <si>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</si>
  <si>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</si>
  <si>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</si>
  <si>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</si>
  <si>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</si>
  <si>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</si>
  <si>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</si>
  <si>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</si>
  <si>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</si>
  <si>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https://www.vertex42.com/licensing/EULA_privateuse.html</t>
  </si>
  <si>
    <t>© 2012-2021 Vertex42 LLC</t>
  </si>
  <si>
    <t>© 2013-2021 Vertex42 LLC</t>
  </si>
  <si>
    <t>License Agreement</t>
  </si>
  <si>
    <t>Do not delete this worksheet</t>
  </si>
  <si>
    <t>https://www.vertex42.com/ExcelTemplates/earned-value-management.html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</si>
</sst>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0"/>
  </cellStyleXfs>
  <cellXfs count="6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3" borderId="13" xfId="0" applyFont="1" applyFill="1" applyBorder="1" applyAlignment="1">
      <alignment horizontal="left" vertical="center"/>
    </xf>
    <xf numFmtId="0" fontId="7" fillId="23" borderId="13" xfId="0" applyFont="1" applyFill="1" applyBorder="1" applyAlignment="1">
      <alignment vertical="center"/>
    </xf>
    <xf numFmtId="0" fontId="7" fillId="23" borderId="13" xfId="0" applyFont="1" applyFill="1" applyBorder="1" applyAlignment="1">
      <alignment horizontal="center" vertical="center" wrapText="1"/>
    </xf>
    <xf numFmtId="164" fontId="7" fillId="23" borderId="13" xfId="0" applyNumberFormat="1" applyFont="1" applyFill="1" applyBorder="1" applyAlignment="1">
      <alignment horizontal="center" vertical="center"/>
    </xf>
    <xf numFmtId="0" fontId="7" fillId="23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35" fillId="24" borderId="15" xfId="44" applyFont="1" applyFill="1" applyBorder="1" applyAlignment="1">
      <alignment horizontal="left" vertical="center" indent="1"/>
    </xf>
    <xf numFmtId="0" fontId="35" fillId="24" borderId="15" xfId="44" applyFont="1" applyFill="1" applyBorder="1" applyAlignment="1">
      <alignment horizontal="left" vertical="center"/>
    </xf>
    <xf numFmtId="0" fontId="36" fillId="24" borderId="15" xfId="44" applyFont="1" applyFill="1" applyBorder="1" applyAlignment="1">
      <alignment vertical="center"/>
    </xf>
    <xf numFmtId="0" fontId="34" fillId="0" borderId="0" xfId="44"/>
    <xf numFmtId="0" fontId="1" fillId="22" borderId="0" xfId="44" applyFont="1" applyFill="1"/>
    <xf numFmtId="0" fontId="31" fillId="22" borderId="0" xfId="44" applyFont="1" applyFill="1" applyAlignment="1">
      <alignment horizontal="left" wrapText="1" indent="1"/>
    </xf>
    <xf numFmtId="0" fontId="33" fillId="22" borderId="0" xfId="44" applyFont="1" applyFill="1"/>
    <xf numFmtId="0" fontId="31" fillId="22" borderId="0" xfId="44" applyFont="1" applyFill="1"/>
    <xf numFmtId="0" fontId="4" fillId="22" borderId="0" xfId="34" applyFill="1" applyAlignment="1" applyProtection="1">
      <alignment horizontal="left" wrapText="1"/>
    </xf>
    <xf numFmtId="0" fontId="31" fillId="22" borderId="0" xfId="44" applyFont="1" applyFill="1" applyAlignment="1">
      <alignment horizontal="left" wrapText="1"/>
    </xf>
    <xf numFmtId="0" fontId="6" fillId="22" borderId="0" xfId="44" applyFont="1" applyFill="1" applyAlignment="1">
      <alignment horizontal="left" wrapText="1"/>
    </xf>
    <xf numFmtId="0" fontId="32" fillId="22" borderId="0" xfId="44" applyFont="1" applyFill="1" applyAlignment="1">
      <alignment horizontal="left" wrapText="1"/>
    </xf>
    <xf numFmtId="0" fontId="31" fillId="22" borderId="0" xfId="44" applyFont="1" applyFill="1" applyAlignment="1">
      <alignment horizontal="left"/>
    </xf>
    <xf numFmtId="0" fontId="37" fillId="22" borderId="0" xfId="44" applyFont="1" applyFill="1" applyAlignment="1">
      <alignment horizontal="left" wrapText="1"/>
    </xf>
    <xf numFmtId="0" fontId="1" fillId="0" borderId="0" xfId="44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AA5710F5-F196-47A1-BA11-328024497C89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5700</c:v>
                </c:pt>
                <c:pt idx="3">
                  <c:v>9200</c:v>
                </c:pt>
                <c:pt idx="4">
                  <c:v>13900</c:v>
                </c:pt>
                <c:pt idx="5">
                  <c:v>16700</c:v>
                </c:pt>
                <c:pt idx="6">
                  <c:v>17700</c:v>
                </c:pt>
                <c:pt idx="7">
                  <c:v>19200</c:v>
                </c:pt>
                <c:pt idx="8">
                  <c:v>21200</c:v>
                </c:pt>
                <c:pt idx="9">
                  <c:v>22200</c:v>
                </c:pt>
                <c:pt idx="10">
                  <c:v>24200</c:v>
                </c:pt>
                <c:pt idx="11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525</c:v>
                </c:pt>
                <c:pt idx="1">
                  <c:v>2800</c:v>
                </c:pt>
                <c:pt idx="2">
                  <c:v>5885</c:v>
                </c:pt>
                <c:pt idx="3">
                  <c:v>7820</c:v>
                </c:pt>
                <c:pt idx="4">
                  <c:v>9725</c:v>
                </c:pt>
                <c:pt idx="5">
                  <c:v>15170</c:v>
                </c:pt>
                <c:pt idx="6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800</c:v>
                </c:pt>
                <c:pt idx="1">
                  <c:v>1950</c:v>
                </c:pt>
                <c:pt idx="2">
                  <c:v>4550</c:v>
                </c:pt>
                <c:pt idx="3">
                  <c:v>6550</c:v>
                </c:pt>
                <c:pt idx="4">
                  <c:v>10800</c:v>
                </c:pt>
                <c:pt idx="5">
                  <c:v>13600</c:v>
                </c:pt>
                <c:pt idx="6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DAABF-3113-4C4C-B50F-7D1FFF1A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arned-value-manag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7"/>
  <sheetViews>
    <sheetView showGridLines="0" tabSelected="1" workbookViewId="0"/>
  </sheetViews>
  <sheetFormatPr defaultRowHeight="12.75" x14ac:dyDescent="0.2"/>
  <cols>
    <col min="1" max="1" width="6.5703125" customWidth="1"/>
    <col min="2" max="2" width="23.7109375" customWidth="1"/>
    <col min="3" max="3" width="7.85546875" customWidth="1"/>
    <col min="4" max="15" width="8.7109375" customWidth="1"/>
    <col min="17" max="17" width="15.85546875" customWidth="1"/>
  </cols>
  <sheetData>
    <row r="1" spans="1:17" ht="20.25" x14ac:dyDescent="0.3">
      <c r="A1" s="18" t="s">
        <v>3</v>
      </c>
      <c r="B1" s="2"/>
      <c r="C1" s="2"/>
      <c r="D1" s="2"/>
      <c r="E1" s="2"/>
      <c r="G1" s="2"/>
      <c r="O1" s="19" t="s">
        <v>7</v>
      </c>
    </row>
    <row r="2" spans="1:17" ht="15.75" x14ac:dyDescent="0.25">
      <c r="A2" s="12" t="s">
        <v>4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 t="s">
        <v>37</v>
      </c>
    </row>
    <row r="4" spans="1:17" x14ac:dyDescent="0.2">
      <c r="A4" s="2"/>
      <c r="B4" s="10" t="s">
        <v>5</v>
      </c>
      <c r="C4" s="17" t="s">
        <v>43</v>
      </c>
      <c r="D4" s="17"/>
      <c r="E4" s="17"/>
      <c r="F4" s="2"/>
      <c r="G4" s="2"/>
      <c r="Q4" s="16" t="s">
        <v>68</v>
      </c>
    </row>
    <row r="5" spans="1:17" x14ac:dyDescent="0.2">
      <c r="A5" s="2"/>
      <c r="B5" s="10" t="s">
        <v>6</v>
      </c>
      <c r="C5" s="44" t="s">
        <v>44</v>
      </c>
      <c r="D5" s="44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10" t="s">
        <v>41</v>
      </c>
      <c r="C7" s="45" t="s">
        <v>42</v>
      </c>
      <c r="D7" s="45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21" t="s">
        <v>46</v>
      </c>
      <c r="B9" s="20"/>
      <c r="C9" s="6"/>
      <c r="D9" s="2"/>
      <c r="E9" s="2"/>
      <c r="F9" s="2"/>
      <c r="G9" s="2"/>
    </row>
    <row r="10" spans="1:17" x14ac:dyDescent="0.2">
      <c r="A10" s="2"/>
      <c r="B10" s="46" t="s">
        <v>45</v>
      </c>
      <c r="C10" s="46"/>
      <c r="D10" s="46"/>
      <c r="E10" s="46"/>
      <c r="F10" s="2"/>
      <c r="G10" s="2"/>
    </row>
    <row r="11" spans="1:17" x14ac:dyDescent="0.2">
      <c r="A11" s="2"/>
      <c r="B11" s="46"/>
      <c r="C11" s="46"/>
      <c r="D11" s="46"/>
      <c r="E11" s="46"/>
      <c r="F11" s="2"/>
      <c r="G11" s="2"/>
    </row>
    <row r="12" spans="1:17" x14ac:dyDescent="0.2">
      <c r="A12" s="2"/>
      <c r="B12" s="46"/>
      <c r="C12" s="46"/>
      <c r="D12" s="46"/>
      <c r="E12" s="46"/>
      <c r="F12" s="2"/>
      <c r="G12" s="2"/>
    </row>
    <row r="13" spans="1:17" x14ac:dyDescent="0.2">
      <c r="A13" s="2"/>
      <c r="B13" s="46"/>
      <c r="C13" s="46"/>
      <c r="D13" s="46"/>
      <c r="E13" s="46"/>
      <c r="F13" s="2"/>
      <c r="G13" s="2"/>
    </row>
    <row r="14" spans="1:17" x14ac:dyDescent="0.2">
      <c r="A14" s="2"/>
      <c r="B14" s="46"/>
      <c r="C14" s="46"/>
      <c r="D14" s="46"/>
      <c r="E14" s="46"/>
      <c r="F14" s="2"/>
      <c r="G14" s="2"/>
    </row>
    <row r="15" spans="1:17" x14ac:dyDescent="0.2">
      <c r="A15" s="2"/>
      <c r="B15" s="46"/>
      <c r="C15" s="46"/>
      <c r="D15" s="46"/>
      <c r="E15" s="46"/>
      <c r="F15" s="2"/>
      <c r="G15" s="2"/>
    </row>
    <row r="16" spans="1:17" x14ac:dyDescent="0.2">
      <c r="A16" s="2"/>
      <c r="B16" s="46"/>
      <c r="C16" s="46"/>
      <c r="D16" s="46"/>
      <c r="E16" s="46"/>
      <c r="F16" s="2"/>
      <c r="G16" s="2"/>
    </row>
    <row r="17" spans="1:17" x14ac:dyDescent="0.2">
      <c r="A17" s="2"/>
      <c r="B17" s="46"/>
      <c r="C17" s="46"/>
      <c r="D17" s="46"/>
      <c r="E17" s="46"/>
      <c r="F17" s="2"/>
      <c r="G17" s="2"/>
    </row>
    <row r="18" spans="1:17" x14ac:dyDescent="0.2">
      <c r="A18" s="2"/>
      <c r="B18" s="46"/>
      <c r="C18" s="46"/>
      <c r="D18" s="46"/>
      <c r="E18" s="46"/>
      <c r="F18" s="2"/>
      <c r="G18" s="2"/>
    </row>
    <row r="19" spans="1:17" x14ac:dyDescent="0.2">
      <c r="A19" s="2"/>
      <c r="B19" s="2"/>
      <c r="C19" s="6"/>
      <c r="D19" s="2"/>
      <c r="E19" s="2"/>
      <c r="F19" s="2"/>
      <c r="G19" s="2"/>
    </row>
    <row r="20" spans="1:17" ht="15.75" x14ac:dyDescent="0.25">
      <c r="A20" s="12" t="s">
        <v>54</v>
      </c>
      <c r="B20" s="2"/>
      <c r="C20" s="2"/>
      <c r="D20" s="9"/>
      <c r="E20" s="2"/>
      <c r="F20" s="2"/>
    </row>
    <row r="21" spans="1:17" x14ac:dyDescent="0.2">
      <c r="A21" s="39" t="s">
        <v>2</v>
      </c>
      <c r="B21" s="40" t="s">
        <v>0</v>
      </c>
      <c r="C21" s="41" t="s">
        <v>34</v>
      </c>
      <c r="D21" s="43">
        <v>1</v>
      </c>
      <c r="E21" s="43">
        <v>2</v>
      </c>
      <c r="F21" s="43">
        <v>3</v>
      </c>
      <c r="G21" s="43">
        <v>4</v>
      </c>
      <c r="H21" s="43">
        <v>5</v>
      </c>
      <c r="I21" s="43">
        <v>6</v>
      </c>
      <c r="J21" s="43">
        <v>7</v>
      </c>
      <c r="K21" s="43">
        <v>8</v>
      </c>
      <c r="L21" s="43">
        <v>9</v>
      </c>
      <c r="M21" s="43">
        <v>10</v>
      </c>
      <c r="N21" s="43">
        <v>11</v>
      </c>
      <c r="O21" s="43">
        <v>12</v>
      </c>
      <c r="Q21" s="4" t="s">
        <v>39</v>
      </c>
    </row>
    <row r="22" spans="1:17" x14ac:dyDescent="0.2">
      <c r="A22" s="33">
        <v>1.1000000000000001</v>
      </c>
      <c r="B22" s="34" t="s">
        <v>23</v>
      </c>
      <c r="C22" s="24">
        <f t="shared" ref="C22:C33" si="0">SUM(D22:O22)</f>
        <v>3500</v>
      </c>
      <c r="D22" s="34">
        <v>1000</v>
      </c>
      <c r="E22" s="34">
        <v>500</v>
      </c>
      <c r="F22" s="34">
        <v>2000</v>
      </c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51</v>
      </c>
    </row>
    <row r="23" spans="1:17" x14ac:dyDescent="0.2">
      <c r="A23" s="32">
        <v>1.2</v>
      </c>
      <c r="B23" s="31" t="s">
        <v>24</v>
      </c>
      <c r="C23" s="24">
        <f t="shared" si="0"/>
        <v>4200</v>
      </c>
      <c r="D23" s="31"/>
      <c r="E23" s="31">
        <v>500</v>
      </c>
      <c r="F23" s="31">
        <v>800</v>
      </c>
      <c r="G23" s="31">
        <v>900</v>
      </c>
      <c r="H23" s="31">
        <v>2000</v>
      </c>
      <c r="I23" s="31"/>
      <c r="J23" s="31"/>
      <c r="K23" s="31"/>
      <c r="L23" s="31"/>
      <c r="M23" s="31"/>
      <c r="N23" s="31"/>
      <c r="O23" s="31"/>
      <c r="P23" s="25"/>
    </row>
    <row r="24" spans="1:17" x14ac:dyDescent="0.2">
      <c r="A24" s="32">
        <v>1.3</v>
      </c>
      <c r="B24" s="31" t="s">
        <v>25</v>
      </c>
      <c r="C24" s="24">
        <f t="shared" si="0"/>
        <v>4500</v>
      </c>
      <c r="D24" s="31"/>
      <c r="E24" s="31"/>
      <c r="F24" s="31">
        <v>700</v>
      </c>
      <c r="G24" s="31">
        <v>2000</v>
      </c>
      <c r="H24" s="31">
        <v>1000</v>
      </c>
      <c r="I24" s="31">
        <v>800</v>
      </c>
      <c r="J24" s="31"/>
      <c r="K24" s="31"/>
      <c r="L24" s="31"/>
      <c r="M24" s="31"/>
      <c r="N24" s="31"/>
      <c r="O24" s="31"/>
      <c r="P24" s="25"/>
    </row>
    <row r="25" spans="1:17" x14ac:dyDescent="0.2">
      <c r="A25" s="32">
        <v>1.4</v>
      </c>
      <c r="B25" s="31" t="s">
        <v>26</v>
      </c>
      <c r="C25" s="24">
        <f t="shared" si="0"/>
        <v>3300</v>
      </c>
      <c r="D25" s="31"/>
      <c r="E25" s="31"/>
      <c r="F25" s="31">
        <v>200</v>
      </c>
      <c r="G25" s="31">
        <v>600</v>
      </c>
      <c r="H25" s="31">
        <v>1000</v>
      </c>
      <c r="I25" s="31">
        <v>1500</v>
      </c>
      <c r="J25" s="31"/>
      <c r="K25" s="31"/>
      <c r="L25" s="31"/>
      <c r="M25" s="31"/>
      <c r="N25" s="31"/>
      <c r="O25" s="31"/>
      <c r="P25" s="25"/>
    </row>
    <row r="26" spans="1:17" x14ac:dyDescent="0.2">
      <c r="A26" s="32">
        <v>1.5</v>
      </c>
      <c r="B26" s="31" t="s">
        <v>27</v>
      </c>
      <c r="C26" s="24">
        <f t="shared" si="0"/>
        <v>3000</v>
      </c>
      <c r="D26" s="31"/>
      <c r="E26" s="31"/>
      <c r="F26" s="31"/>
      <c r="G26" s="31"/>
      <c r="H26" s="31">
        <v>700</v>
      </c>
      <c r="I26" s="31">
        <v>500</v>
      </c>
      <c r="J26" s="31">
        <v>1000</v>
      </c>
      <c r="K26" s="31">
        <v>800</v>
      </c>
      <c r="L26" s="31"/>
      <c r="M26" s="31"/>
      <c r="N26" s="31"/>
      <c r="O26" s="31"/>
      <c r="P26" s="25"/>
    </row>
    <row r="27" spans="1:17" x14ac:dyDescent="0.2">
      <c r="A27" s="32">
        <v>1.6</v>
      </c>
      <c r="B27" s="31" t="s">
        <v>28</v>
      </c>
      <c r="C27" s="24">
        <f t="shared" si="0"/>
        <v>6700</v>
      </c>
      <c r="D27" s="31"/>
      <c r="E27" s="31"/>
      <c r="F27" s="31"/>
      <c r="G27" s="31"/>
      <c r="H27" s="31"/>
      <c r="I27" s="31"/>
      <c r="J27" s="31"/>
      <c r="K27" s="31">
        <v>700</v>
      </c>
      <c r="L27" s="31">
        <v>2000</v>
      </c>
      <c r="M27" s="31">
        <v>1000</v>
      </c>
      <c r="N27" s="31">
        <v>2000</v>
      </c>
      <c r="O27" s="31">
        <v>1000</v>
      </c>
      <c r="P27" s="25"/>
    </row>
    <row r="28" spans="1:17" x14ac:dyDescent="0.2">
      <c r="A28" s="32"/>
      <c r="B28" s="31"/>
      <c r="C28" s="24">
        <f t="shared" si="0"/>
        <v>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5"/>
    </row>
    <row r="29" spans="1:17" x14ac:dyDescent="0.2">
      <c r="A29" s="32"/>
      <c r="B29" s="31"/>
      <c r="C29" s="24">
        <f t="shared" si="0"/>
        <v>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5"/>
    </row>
    <row r="30" spans="1:17" x14ac:dyDescent="0.2">
      <c r="A30" s="32"/>
      <c r="B30" s="31"/>
      <c r="C30" s="24">
        <f t="shared" si="0"/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">
      <c r="A34" s="15" t="s">
        <v>36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40</v>
      </c>
    </row>
    <row r="35" spans="1:17" x14ac:dyDescent="0.2">
      <c r="A35" s="25"/>
      <c r="B35" s="27" t="s">
        <v>55</v>
      </c>
      <c r="C35" s="26">
        <f>SUM(C22:C33)</f>
        <v>25200</v>
      </c>
      <c r="D35" s="28">
        <f>SUM(D22:D34)</f>
        <v>1000</v>
      </c>
      <c r="E35" s="28">
        <f t="shared" ref="E35:O35" si="1">SUM(E22:E34)</f>
        <v>1000</v>
      </c>
      <c r="F35" s="28">
        <f t="shared" si="1"/>
        <v>3700</v>
      </c>
      <c r="G35" s="28">
        <f t="shared" si="1"/>
        <v>3500</v>
      </c>
      <c r="H35" s="28">
        <f t="shared" si="1"/>
        <v>4700</v>
      </c>
      <c r="I35" s="28">
        <f t="shared" si="1"/>
        <v>2800</v>
      </c>
      <c r="J35" s="28">
        <f t="shared" si="1"/>
        <v>1000</v>
      </c>
      <c r="K35" s="28">
        <f t="shared" si="1"/>
        <v>1500</v>
      </c>
      <c r="L35" s="28">
        <f t="shared" si="1"/>
        <v>2000</v>
      </c>
      <c r="M35" s="28">
        <f t="shared" si="1"/>
        <v>1000</v>
      </c>
      <c r="N35" s="28">
        <f t="shared" si="1"/>
        <v>2000</v>
      </c>
      <c r="O35" s="28">
        <f t="shared" si="1"/>
        <v>1000</v>
      </c>
      <c r="P35" s="25"/>
    </row>
    <row r="36" spans="1:17" x14ac:dyDescent="0.2">
      <c r="A36" s="25"/>
      <c r="B36" s="27"/>
      <c r="C36" s="29" t="s">
        <v>29</v>
      </c>
      <c r="D36" s="30">
        <f>IF(ISBLANK(D21),NA(),SUM($D35:D35))</f>
        <v>1000</v>
      </c>
      <c r="E36" s="30">
        <f>IF(ISBLANK(E21),NA(),SUM($D35:E35))</f>
        <v>2000</v>
      </c>
      <c r="F36" s="30">
        <f>IF(ISBLANK(F21),NA(),SUM($D35:F35))</f>
        <v>5700</v>
      </c>
      <c r="G36" s="30">
        <f>IF(ISBLANK(G21),NA(),SUM($D35:G35))</f>
        <v>9200</v>
      </c>
      <c r="H36" s="30">
        <f>IF(ISBLANK(H21),NA(),SUM($D35:H35))</f>
        <v>13900</v>
      </c>
      <c r="I36" s="30">
        <f>IF(ISBLANK(I21),NA(),SUM($D35:I35))</f>
        <v>16700</v>
      </c>
      <c r="J36" s="30">
        <f>IF(ISBLANK(J21),NA(),SUM($D35:J35))</f>
        <v>17700</v>
      </c>
      <c r="K36" s="30">
        <f>IF(ISBLANK(K21),NA(),SUM($D35:K35))</f>
        <v>19200</v>
      </c>
      <c r="L36" s="30">
        <f>IF(ISBLANK(L21),NA(),SUM($D35:L35))</f>
        <v>21200</v>
      </c>
      <c r="M36" s="30">
        <f>IF(ISBLANK(M21),NA(),SUM($D35:M35))</f>
        <v>22200</v>
      </c>
      <c r="N36" s="30">
        <f>IF(ISBLANK(N21),NA(),SUM($D35:N35))</f>
        <v>24200</v>
      </c>
      <c r="O36" s="30">
        <f>IF(ISBLANK(O21),NA(),SUM($D35:O35))</f>
        <v>25200</v>
      </c>
      <c r="P36" s="25"/>
    </row>
    <row r="37" spans="1:1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75" x14ac:dyDescent="0.25">
      <c r="A38" s="3" t="s">
        <v>61</v>
      </c>
    </row>
    <row r="39" spans="1:17" x14ac:dyDescent="0.2">
      <c r="A39" s="25"/>
      <c r="B39" s="25"/>
      <c r="C39" s="29" t="s">
        <v>21</v>
      </c>
      <c r="D39" s="31">
        <f>AC!D24</f>
        <v>800</v>
      </c>
      <c r="E39" s="31">
        <f>AC!E24</f>
        <v>1950</v>
      </c>
      <c r="F39" s="31">
        <f>AC!F24</f>
        <v>4550</v>
      </c>
      <c r="G39" s="31">
        <f>AC!G24</f>
        <v>6550</v>
      </c>
      <c r="H39" s="31">
        <f>AC!H24</f>
        <v>10800</v>
      </c>
      <c r="I39" s="31">
        <f>AC!I24</f>
        <v>13600</v>
      </c>
      <c r="J39" s="31">
        <f>AC!J24</f>
        <v>14500</v>
      </c>
      <c r="K39" s="31"/>
      <c r="L39" s="31"/>
      <c r="M39" s="31"/>
      <c r="N39" s="31"/>
      <c r="O39" s="31"/>
      <c r="P39" s="25"/>
      <c r="Q39" s="4" t="s">
        <v>52</v>
      </c>
    </row>
    <row r="40" spans="1:17" x14ac:dyDescent="0.2">
      <c r="A40" s="25"/>
      <c r="B40" s="25"/>
      <c r="C40" s="29" t="s">
        <v>22</v>
      </c>
      <c r="D40" s="31">
        <f>EV!D22</f>
        <v>525</v>
      </c>
      <c r="E40" s="31">
        <f>EV!E22</f>
        <v>2800</v>
      </c>
      <c r="F40" s="31">
        <f>EV!F22</f>
        <v>5885</v>
      </c>
      <c r="G40" s="31">
        <f>EV!G22</f>
        <v>7820</v>
      </c>
      <c r="H40" s="31">
        <f>EV!H22</f>
        <v>9725</v>
      </c>
      <c r="I40" s="31">
        <f>EV!I22</f>
        <v>15170</v>
      </c>
      <c r="J40" s="31">
        <f>EV!J22</f>
        <v>20770</v>
      </c>
      <c r="K40" s="31"/>
      <c r="L40" s="31"/>
      <c r="M40" s="31"/>
      <c r="N40" s="31"/>
      <c r="O40" s="31"/>
      <c r="P40" s="25"/>
      <c r="Q40" s="4" t="s">
        <v>47</v>
      </c>
    </row>
    <row r="41" spans="1:1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75" x14ac:dyDescent="0.25">
      <c r="A42" s="3" t="s">
        <v>38</v>
      </c>
    </row>
    <row r="43" spans="1:17" x14ac:dyDescent="0.2">
      <c r="C43" s="14" t="s">
        <v>31</v>
      </c>
      <c r="D43" s="11">
        <f>IF(AND(ISBLANK(D39),ISBLANK(D40))," - ",D40-D39)</f>
        <v>-275</v>
      </c>
      <c r="E43" s="11">
        <f t="shared" ref="E43:O43" si="2">IF(AND(ISBLANK(E39),ISBLANK(E40))," - ",E40-E39)</f>
        <v>850</v>
      </c>
      <c r="F43" s="11">
        <f t="shared" si="2"/>
        <v>1335</v>
      </c>
      <c r="G43" s="11">
        <f t="shared" si="2"/>
        <v>1270</v>
      </c>
      <c r="H43" s="11">
        <f t="shared" si="2"/>
        <v>-1075</v>
      </c>
      <c r="I43" s="11">
        <f t="shared" si="2"/>
        <v>1570</v>
      </c>
      <c r="J43" s="11">
        <f t="shared" si="2"/>
        <v>6270</v>
      </c>
      <c r="K43" s="11" t="str">
        <f t="shared" si="2"/>
        <v xml:space="preserve"> - </v>
      </c>
      <c r="L43" s="11" t="str">
        <f t="shared" si="2"/>
        <v xml:space="preserve"> - </v>
      </c>
      <c r="M43" s="11" t="str">
        <f t="shared" si="2"/>
        <v xml:space="preserve"> - </v>
      </c>
      <c r="N43" s="11" t="str">
        <f t="shared" si="2"/>
        <v xml:space="preserve"> - </v>
      </c>
      <c r="O43" s="11" t="str">
        <f t="shared" si="2"/>
        <v xml:space="preserve"> - </v>
      </c>
    </row>
    <row r="44" spans="1:17" x14ac:dyDescent="0.2">
      <c r="C44" s="14" t="s">
        <v>30</v>
      </c>
      <c r="D44" s="11">
        <f>IF(AND(ISBLANK(D39),ISBLANK(D40))," - ",D40-D36)</f>
        <v>-475</v>
      </c>
      <c r="E44" s="11">
        <f t="shared" ref="E44:O44" si="3">IF(AND(ISBLANK(E39),ISBLANK(E40))," - ",E40-E36)</f>
        <v>800</v>
      </c>
      <c r="F44" s="11">
        <f t="shared" si="3"/>
        <v>185</v>
      </c>
      <c r="G44" s="11">
        <f t="shared" si="3"/>
        <v>-1380</v>
      </c>
      <c r="H44" s="11">
        <f t="shared" si="3"/>
        <v>-4175</v>
      </c>
      <c r="I44" s="11">
        <f t="shared" si="3"/>
        <v>-1530</v>
      </c>
      <c r="J44" s="11">
        <f t="shared" si="3"/>
        <v>3070</v>
      </c>
      <c r="K44" s="11" t="str">
        <f t="shared" si="3"/>
        <v xml:space="preserve"> - </v>
      </c>
      <c r="L44" s="11" t="str">
        <f t="shared" si="3"/>
        <v xml:space="preserve"> - </v>
      </c>
      <c r="M44" s="11" t="str">
        <f t="shared" si="3"/>
        <v xml:space="preserve"> - </v>
      </c>
      <c r="N44" s="11" t="str">
        <f t="shared" si="3"/>
        <v xml:space="preserve"> - </v>
      </c>
      <c r="O44" s="11" t="str">
        <f t="shared" si="3"/>
        <v xml:space="preserve"> - </v>
      </c>
    </row>
    <row r="45" spans="1:17" x14ac:dyDescent="0.2">
      <c r="C45" s="14" t="s">
        <v>32</v>
      </c>
      <c r="D45" s="37">
        <f>IF(AND(ISBLANK(D39),ISBLANK(D40))," - ",D40/D39)</f>
        <v>0.65625</v>
      </c>
      <c r="E45" s="37">
        <f t="shared" ref="E45:O45" si="4">IF(AND(ISBLANK(E39),ISBLANK(E40))," - ",E40/E39)</f>
        <v>1.4358974358974359</v>
      </c>
      <c r="F45" s="37">
        <f t="shared" si="4"/>
        <v>1.2934065934065935</v>
      </c>
      <c r="G45" s="37">
        <f t="shared" si="4"/>
        <v>1.1938931297709923</v>
      </c>
      <c r="H45" s="37">
        <f t="shared" si="4"/>
        <v>0.90046296296296291</v>
      </c>
      <c r="I45" s="37">
        <f t="shared" si="4"/>
        <v>1.1154411764705883</v>
      </c>
      <c r="J45" s="37">
        <f t="shared" si="4"/>
        <v>1.4324137931034482</v>
      </c>
      <c r="K45" s="37" t="str">
        <f t="shared" si="4"/>
        <v xml:space="preserve"> - </v>
      </c>
      <c r="L45" s="37" t="str">
        <f t="shared" si="4"/>
        <v xml:space="preserve"> - </v>
      </c>
      <c r="M45" s="37" t="str">
        <f t="shared" si="4"/>
        <v xml:space="preserve"> - </v>
      </c>
      <c r="N45" s="37" t="str">
        <f t="shared" si="4"/>
        <v xml:space="preserve"> - </v>
      </c>
      <c r="O45" s="37" t="str">
        <f t="shared" si="4"/>
        <v xml:space="preserve"> - </v>
      </c>
    </row>
    <row r="46" spans="1:17" x14ac:dyDescent="0.2">
      <c r="C46" s="14" t="s">
        <v>33</v>
      </c>
      <c r="D46" s="37">
        <f>IF(AND(ISBLANK(D39),ISBLANK(D40))," - ",D40/D36)</f>
        <v>0.52500000000000002</v>
      </c>
      <c r="E46" s="37">
        <f t="shared" ref="E46:O46" si="5">IF(AND(ISBLANK(E39),ISBLANK(E40))," - ",E40/E36)</f>
        <v>1.4</v>
      </c>
      <c r="F46" s="37">
        <f t="shared" si="5"/>
        <v>1.0324561403508772</v>
      </c>
      <c r="G46" s="37">
        <f t="shared" si="5"/>
        <v>0.85</v>
      </c>
      <c r="H46" s="37">
        <f t="shared" si="5"/>
        <v>0.69964028776978415</v>
      </c>
      <c r="I46" s="37">
        <f t="shared" si="5"/>
        <v>0.90838323353293415</v>
      </c>
      <c r="J46" s="37">
        <f t="shared" si="5"/>
        <v>1.1734463276836158</v>
      </c>
      <c r="K46" s="37" t="str">
        <f t="shared" si="5"/>
        <v xml:space="preserve"> - </v>
      </c>
      <c r="L46" s="37" t="str">
        <f t="shared" si="5"/>
        <v xml:space="preserve"> - </v>
      </c>
      <c r="M46" s="37" t="str">
        <f t="shared" si="5"/>
        <v xml:space="preserve"> - </v>
      </c>
      <c r="N46" s="37" t="str">
        <f t="shared" si="5"/>
        <v xml:space="preserve"> - </v>
      </c>
      <c r="O46" s="37" t="str">
        <f t="shared" si="5"/>
        <v xml:space="preserve"> - </v>
      </c>
    </row>
    <row r="47" spans="1:17" x14ac:dyDescent="0.2">
      <c r="C47" s="14" t="s">
        <v>35</v>
      </c>
      <c r="D47" s="38">
        <f>IF(AND(ISBLANK(D39),ISBLANK(D40))," - ",$C$35/D45)</f>
        <v>38400</v>
      </c>
      <c r="E47" s="38">
        <f t="shared" ref="E47:O47" si="6">IF(AND(ISBLANK(E39),ISBLANK(E40))," - ",$C$35/E45)</f>
        <v>17550</v>
      </c>
      <c r="F47" s="38">
        <f t="shared" si="6"/>
        <v>19483.432455395072</v>
      </c>
      <c r="G47" s="38">
        <f t="shared" si="6"/>
        <v>21107.416879795397</v>
      </c>
      <c r="H47" s="38">
        <f t="shared" si="6"/>
        <v>27985.604113110541</v>
      </c>
      <c r="I47" s="38">
        <f t="shared" si="6"/>
        <v>22591.957811470005</v>
      </c>
      <c r="J47" s="38">
        <f t="shared" si="6"/>
        <v>17592.681752527686</v>
      </c>
      <c r="K47" s="38" t="str">
        <f t="shared" si="6"/>
        <v xml:space="preserve"> - </v>
      </c>
      <c r="L47" s="38" t="str">
        <f t="shared" si="6"/>
        <v xml:space="preserve"> - </v>
      </c>
      <c r="M47" s="38" t="str">
        <f t="shared" si="6"/>
        <v xml:space="preserve"> - </v>
      </c>
      <c r="N47" s="38" t="str">
        <f t="shared" si="6"/>
        <v xml:space="preserve"> - </v>
      </c>
      <c r="O47" s="38" t="str">
        <f t="shared" si="6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/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57</v>
      </c>
      <c r="B3" s="2"/>
      <c r="C3" s="2"/>
      <c r="D3" s="2"/>
      <c r="E3" s="2"/>
      <c r="F3" s="2"/>
      <c r="G3" s="2"/>
      <c r="Q3" s="1" t="s">
        <v>37</v>
      </c>
    </row>
    <row r="4" spans="1:17" x14ac:dyDescent="0.2">
      <c r="A4" s="9" t="s">
        <v>49</v>
      </c>
      <c r="Q4" s="16" t="s">
        <v>68</v>
      </c>
    </row>
    <row r="5" spans="1:17" x14ac:dyDescent="0.2">
      <c r="A5" s="13" t="s">
        <v>50</v>
      </c>
      <c r="B5" s="2"/>
      <c r="C5" s="2"/>
      <c r="D5" s="9"/>
      <c r="E5" s="2"/>
      <c r="F5" s="2"/>
    </row>
    <row r="7" spans="1:17" ht="18" x14ac:dyDescent="0.25">
      <c r="A7" s="12" t="s">
        <v>22</v>
      </c>
      <c r="B7" s="2"/>
      <c r="C7" s="2"/>
      <c r="D7" s="9"/>
      <c r="E7" s="2"/>
      <c r="F7" s="2"/>
      <c r="G7" s="2"/>
      <c r="O7" s="19"/>
    </row>
    <row r="8" spans="1:17" x14ac:dyDescent="0.2">
      <c r="A8" s="39" t="s">
        <v>2</v>
      </c>
      <c r="B8" s="40" t="s">
        <v>0</v>
      </c>
      <c r="C8" s="41" t="s">
        <v>34</v>
      </c>
      <c r="D8" s="42" t="s">
        <v>8</v>
      </c>
      <c r="E8" s="42" t="s">
        <v>9</v>
      </c>
      <c r="F8" s="42" t="s">
        <v>10</v>
      </c>
      <c r="G8" s="42" t="s">
        <v>11</v>
      </c>
      <c r="H8" s="42" t="s">
        <v>12</v>
      </c>
      <c r="I8" s="42" t="s">
        <v>13</v>
      </c>
      <c r="J8" s="42" t="s">
        <v>14</v>
      </c>
      <c r="K8" s="42" t="s">
        <v>15</v>
      </c>
      <c r="L8" s="42" t="s">
        <v>16</v>
      </c>
      <c r="M8" s="42" t="s">
        <v>17</v>
      </c>
      <c r="N8" s="42" t="s">
        <v>18</v>
      </c>
      <c r="O8" s="42" t="s">
        <v>19</v>
      </c>
    </row>
    <row r="9" spans="1:17" x14ac:dyDescent="0.2">
      <c r="A9" s="7">
        <f>IF(ISBLANK(Report!A22)," - ",Report!A22)</f>
        <v>1.1000000000000001</v>
      </c>
      <c r="B9" t="str">
        <f>IF(ISBLANK(Report!B22)," - ",Report!B22)</f>
        <v>Task 1</v>
      </c>
      <c r="C9">
        <f>Report!C22</f>
        <v>3500</v>
      </c>
      <c r="D9" s="35">
        <v>0.15</v>
      </c>
      <c r="E9" s="35">
        <v>0.5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/>
      <c r="L9" s="35"/>
      <c r="M9" s="35"/>
      <c r="N9" s="35"/>
      <c r="O9" s="35"/>
    </row>
    <row r="10" spans="1:17" x14ac:dyDescent="0.2">
      <c r="A10" s="7">
        <f>IF(ISBLANK(Report!A23)," - ",Report!A23)</f>
        <v>1.2</v>
      </c>
      <c r="B10" t="str">
        <f>IF(ISBLANK(Report!B23)," - ",Report!B23)</f>
        <v>Task 2</v>
      </c>
      <c r="C10">
        <f>Report!C23</f>
        <v>4200</v>
      </c>
      <c r="D10" s="35"/>
      <c r="E10" s="35">
        <v>0.25</v>
      </c>
      <c r="F10" s="35">
        <v>0.3</v>
      </c>
      <c r="G10" s="35">
        <v>0.6</v>
      </c>
      <c r="H10" s="35">
        <v>0.75</v>
      </c>
      <c r="I10" s="35">
        <v>0.9</v>
      </c>
      <c r="J10" s="35">
        <v>1</v>
      </c>
      <c r="K10" s="35"/>
      <c r="L10" s="35"/>
      <c r="M10" s="35"/>
      <c r="N10" s="35"/>
      <c r="O10" s="35"/>
    </row>
    <row r="11" spans="1:17" x14ac:dyDescent="0.2">
      <c r="A11" s="7">
        <f>IF(ISBLANK(Report!A24)," - ",Report!A24)</f>
        <v>1.3</v>
      </c>
      <c r="B11" t="str">
        <f>IF(ISBLANK(Report!B24)," - ",Report!B24)</f>
        <v>Task 3</v>
      </c>
      <c r="C11">
        <f>Report!C24</f>
        <v>4500</v>
      </c>
      <c r="D11" s="35"/>
      <c r="E11" s="35"/>
      <c r="F11" s="35">
        <v>0.25</v>
      </c>
      <c r="G11" s="35">
        <v>0.4</v>
      </c>
      <c r="H11" s="35">
        <v>0.5</v>
      </c>
      <c r="I11" s="35">
        <v>1</v>
      </c>
      <c r="J11" s="35">
        <v>1</v>
      </c>
      <c r="K11" s="35"/>
      <c r="L11" s="35"/>
      <c r="M11" s="35"/>
      <c r="N11" s="35"/>
      <c r="O11" s="35"/>
    </row>
    <row r="12" spans="1:17" x14ac:dyDescent="0.2">
      <c r="A12" s="7">
        <f>IF(ISBLANK(Report!A25)," - ",Report!A25)</f>
        <v>1.4</v>
      </c>
      <c r="B12" t="str">
        <f>IF(ISBLANK(Report!B25)," - ",Report!B25)</f>
        <v>Task 4</v>
      </c>
      <c r="C12">
        <f>Report!C25</f>
        <v>3300</v>
      </c>
      <c r="D12" s="35"/>
      <c r="E12" s="35"/>
      <c r="F12" s="35"/>
      <c r="G12" s="35"/>
      <c r="H12" s="35">
        <v>0.25</v>
      </c>
      <c r="I12" s="35">
        <v>0.8</v>
      </c>
      <c r="J12" s="35">
        <v>0.9</v>
      </c>
      <c r="K12" s="35"/>
      <c r="L12" s="35"/>
      <c r="M12" s="35"/>
      <c r="N12" s="35"/>
      <c r="O12" s="35"/>
    </row>
    <row r="13" spans="1:17" x14ac:dyDescent="0.2">
      <c r="A13" s="7">
        <f>IF(ISBLANK(Report!A26)," - ",Report!A26)</f>
        <v>1.5</v>
      </c>
      <c r="B13" t="str">
        <f>IF(ISBLANK(Report!B26)," - ",Report!B26)</f>
        <v>Task 5</v>
      </c>
      <c r="C13">
        <f>Report!C26</f>
        <v>3000</v>
      </c>
      <c r="D13" s="35"/>
      <c r="E13" s="35"/>
      <c r="F13" s="35"/>
      <c r="G13" s="35"/>
      <c r="H13" s="35"/>
      <c r="I13" s="35">
        <v>0.25</v>
      </c>
      <c r="J13" s="35">
        <v>0.75</v>
      </c>
      <c r="K13" s="35"/>
      <c r="L13" s="35"/>
      <c r="M13" s="35"/>
      <c r="N13" s="35"/>
      <c r="O13" s="35"/>
    </row>
    <row r="14" spans="1:17" x14ac:dyDescent="0.2">
      <c r="A14" s="7">
        <f>IF(ISBLANK(Report!A27)," - ",Report!A27)</f>
        <v>1.6</v>
      </c>
      <c r="B14" t="str">
        <f>IF(ISBLANK(Report!B27)," - ",Report!B27)</f>
        <v>Task 6</v>
      </c>
      <c r="C14">
        <f>Report!C27</f>
        <v>6700</v>
      </c>
      <c r="D14" s="35"/>
      <c r="E14" s="35"/>
      <c r="F14" s="35"/>
      <c r="G14" s="35"/>
      <c r="H14" s="35"/>
      <c r="I14" s="35"/>
      <c r="J14" s="35">
        <v>0.5</v>
      </c>
      <c r="K14" s="35"/>
      <c r="L14" s="35"/>
      <c r="M14" s="35"/>
      <c r="N14" s="35"/>
      <c r="O14" s="35"/>
    </row>
    <row r="15" spans="1:17" x14ac:dyDescent="0.2">
      <c r="A15" s="7" t="str">
        <f>IF(ISBLANK(Report!A28)," - ",Report!A28)</f>
        <v xml:space="preserve"> - </v>
      </c>
      <c r="B15" t="str">
        <f>IF(ISBLANK(Report!B28)," - ",Report!B28)</f>
        <v xml:space="preserve"> - </v>
      </c>
      <c r="C15">
        <f>Report!C28</f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">
      <c r="A16" s="7" t="str">
        <f>IF(ISBLANK(Report!A29)," - ",Report!A29)</f>
        <v xml:space="preserve"> - </v>
      </c>
      <c r="B16" t="str">
        <f>IF(ISBLANK(Report!B29)," - ",Report!B29)</f>
        <v xml:space="preserve"> - </v>
      </c>
      <c r="C16">
        <f>Report!C29</f>
        <v>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">
      <c r="A21" s="15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8" t="s">
        <v>20</v>
      </c>
      <c r="D22" s="22">
        <f>SUMPRODUCT(D9:D21,$C$9:$C$21)</f>
        <v>525</v>
      </c>
      <c r="E22" s="22">
        <f t="shared" ref="E22:O22" si="0">SUMPRODUCT(E9:E21,$C$9:$C$21)</f>
        <v>2800</v>
      </c>
      <c r="F22" s="22">
        <f t="shared" si="0"/>
        <v>5885</v>
      </c>
      <c r="G22" s="22">
        <f t="shared" si="0"/>
        <v>7820</v>
      </c>
      <c r="H22" s="22">
        <f t="shared" si="0"/>
        <v>9725</v>
      </c>
      <c r="I22" s="22">
        <f t="shared" si="0"/>
        <v>15170</v>
      </c>
      <c r="J22" s="22">
        <f t="shared" si="0"/>
        <v>20770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/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7" max="17" width="17.28515625" customWidth="1"/>
  </cols>
  <sheetData>
    <row r="1" spans="1:17" ht="20.25" x14ac:dyDescent="0.3">
      <c r="A1" s="23" t="s">
        <v>59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60</v>
      </c>
      <c r="B3" s="2"/>
      <c r="C3" s="2"/>
      <c r="D3" s="2"/>
      <c r="E3" s="2"/>
      <c r="F3" s="2"/>
      <c r="G3" s="2"/>
      <c r="Q3" s="1" t="s">
        <v>37</v>
      </c>
    </row>
    <row r="4" spans="1:17" x14ac:dyDescent="0.2">
      <c r="A4" s="9" t="s">
        <v>49</v>
      </c>
      <c r="Q4" s="16" t="s">
        <v>68</v>
      </c>
    </row>
    <row r="5" spans="1:17" x14ac:dyDescent="0.2">
      <c r="A5" s="13" t="s">
        <v>58</v>
      </c>
      <c r="B5" s="2"/>
      <c r="C5" s="2"/>
      <c r="D5" s="9"/>
      <c r="E5" s="2"/>
      <c r="F5" s="2"/>
    </row>
    <row r="7" spans="1:17" ht="18" x14ac:dyDescent="0.25">
      <c r="A7" s="12" t="s">
        <v>53</v>
      </c>
      <c r="B7" s="2"/>
      <c r="C7" s="2"/>
      <c r="D7" s="9"/>
      <c r="E7" s="2"/>
      <c r="F7" s="2"/>
      <c r="G7" s="2"/>
      <c r="O7" s="19"/>
    </row>
    <row r="8" spans="1:17" x14ac:dyDescent="0.2">
      <c r="A8" s="39" t="s">
        <v>2</v>
      </c>
      <c r="B8" s="40" t="s">
        <v>0</v>
      </c>
      <c r="C8" s="41"/>
      <c r="D8" s="42" t="s">
        <v>8</v>
      </c>
      <c r="E8" s="42" t="s">
        <v>9</v>
      </c>
      <c r="F8" s="42" t="s">
        <v>10</v>
      </c>
      <c r="G8" s="42" t="s">
        <v>11</v>
      </c>
      <c r="H8" s="42" t="s">
        <v>12</v>
      </c>
      <c r="I8" s="42" t="s">
        <v>13</v>
      </c>
      <c r="J8" s="42" t="s">
        <v>14</v>
      </c>
      <c r="K8" s="42" t="s">
        <v>15</v>
      </c>
      <c r="L8" s="42" t="s">
        <v>16</v>
      </c>
      <c r="M8" s="42" t="s">
        <v>17</v>
      </c>
      <c r="N8" s="42" t="s">
        <v>18</v>
      </c>
      <c r="O8" s="42" t="s">
        <v>19</v>
      </c>
    </row>
    <row r="9" spans="1:17" x14ac:dyDescent="0.2">
      <c r="A9" s="7">
        <f>IF(ISBLANK(Report!A22)," - ",Report!A22)</f>
        <v>1.1000000000000001</v>
      </c>
      <c r="B9" t="str">
        <f>IF(ISBLANK(Report!B22)," - ",Report!B22)</f>
        <v>Task 1</v>
      </c>
      <c r="D9" s="34">
        <v>800</v>
      </c>
      <c r="E9" s="34">
        <v>250</v>
      </c>
      <c r="F9" s="34">
        <v>1500</v>
      </c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">
      <c r="A10" s="7">
        <f>IF(ISBLANK(Report!A23)," - ",Report!A23)</f>
        <v>1.2</v>
      </c>
      <c r="B10" t="str">
        <f>IF(ISBLANK(Report!B23)," - ",Report!B23)</f>
        <v>Task 2</v>
      </c>
      <c r="D10" s="31"/>
      <c r="E10" s="31">
        <v>900</v>
      </c>
      <c r="F10" s="31">
        <v>700</v>
      </c>
      <c r="G10" s="31">
        <v>1200</v>
      </c>
      <c r="H10" s="31">
        <v>1700</v>
      </c>
      <c r="I10" s="31"/>
      <c r="J10" s="31"/>
      <c r="K10" s="31"/>
      <c r="L10" s="31"/>
      <c r="M10" s="31"/>
      <c r="N10" s="31"/>
      <c r="O10" s="31"/>
    </row>
    <row r="11" spans="1:17" x14ac:dyDescent="0.2">
      <c r="A11" s="7">
        <f>IF(ISBLANK(Report!A24)," - ",Report!A24)</f>
        <v>1.3</v>
      </c>
      <c r="B11" t="str">
        <f>IF(ISBLANK(Report!B24)," - ",Report!B24)</f>
        <v>Task 3</v>
      </c>
      <c r="D11" s="31"/>
      <c r="E11" s="31"/>
      <c r="F11" s="31">
        <v>300</v>
      </c>
      <c r="G11" s="31">
        <v>300</v>
      </c>
      <c r="H11" s="31">
        <v>1250</v>
      </c>
      <c r="I11" s="31">
        <v>1500</v>
      </c>
      <c r="J11" s="31"/>
      <c r="K11" s="31"/>
      <c r="L11" s="31"/>
      <c r="M11" s="31"/>
      <c r="N11" s="31"/>
      <c r="O11" s="31"/>
    </row>
    <row r="12" spans="1:17" x14ac:dyDescent="0.2">
      <c r="A12" s="7">
        <f>IF(ISBLANK(Report!A25)," - ",Report!A25)</f>
        <v>1.4</v>
      </c>
      <c r="B12" t="str">
        <f>IF(ISBLANK(Report!B25)," - ",Report!B25)</f>
        <v>Task 4</v>
      </c>
      <c r="D12" s="31"/>
      <c r="E12" s="31"/>
      <c r="F12" s="31">
        <v>100</v>
      </c>
      <c r="G12" s="31">
        <v>500</v>
      </c>
      <c r="H12" s="31">
        <v>900</v>
      </c>
      <c r="I12" s="31">
        <v>700</v>
      </c>
      <c r="J12" s="31">
        <v>400</v>
      </c>
      <c r="K12" s="31"/>
      <c r="L12" s="31"/>
      <c r="M12" s="31"/>
      <c r="N12" s="31"/>
      <c r="O12" s="31"/>
    </row>
    <row r="13" spans="1:17" x14ac:dyDescent="0.2">
      <c r="A13" s="7">
        <f>IF(ISBLANK(Report!A26)," - ",Report!A26)</f>
        <v>1.5</v>
      </c>
      <c r="B13" t="str">
        <f>IF(ISBLANK(Report!B26)," - ",Report!B26)</f>
        <v>Task 5</v>
      </c>
      <c r="D13" s="31"/>
      <c r="E13" s="31"/>
      <c r="F13" s="31"/>
      <c r="G13" s="31"/>
      <c r="H13" s="31">
        <v>400</v>
      </c>
      <c r="I13" s="31">
        <v>600</v>
      </c>
      <c r="J13" s="31">
        <v>500</v>
      </c>
      <c r="K13" s="31"/>
      <c r="L13" s="31"/>
      <c r="M13" s="31"/>
      <c r="N13" s="31"/>
      <c r="O13" s="31"/>
    </row>
    <row r="14" spans="1:17" x14ac:dyDescent="0.2">
      <c r="A14" s="7">
        <f>IF(ISBLANK(Report!A27)," - ",Report!A27)</f>
        <v>1.6</v>
      </c>
      <c r="B14" t="str">
        <f>IF(ISBLANK(Report!B27)," - ",Report!B27)</f>
        <v>Task 6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7" x14ac:dyDescent="0.2">
      <c r="A15" s="7" t="str">
        <f>IF(ISBLANK(Report!A28)," - ",Report!A28)</f>
        <v xml:space="preserve"> - </v>
      </c>
      <c r="B15" t="str">
        <f>IF(ISBLANK(Report!B28)," - ",Report!B28)</f>
        <v xml:space="preserve"> - 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">
      <c r="A16" s="7" t="str">
        <f>IF(ISBLANK(Report!A29)," - ",Report!A29)</f>
        <v xml:space="preserve"> - </v>
      </c>
      <c r="B16" t="str">
        <f>IF(ISBLANK(Report!B29)," - ",Report!B29)</f>
        <v xml:space="preserve"> - 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">
      <c r="A21" s="15" t="s">
        <v>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C22" s="14" t="s">
        <v>56</v>
      </c>
      <c r="D22" s="22">
        <f>SUM(D9:D21)</f>
        <v>800</v>
      </c>
      <c r="E22" s="22">
        <f t="shared" ref="E22:O22" si="0">SUM(E9:E21)</f>
        <v>1150</v>
      </c>
      <c r="F22" s="22">
        <f t="shared" si="0"/>
        <v>2600</v>
      </c>
      <c r="G22" s="22">
        <f t="shared" si="0"/>
        <v>2000</v>
      </c>
      <c r="H22" s="22">
        <f t="shared" si="0"/>
        <v>4250</v>
      </c>
      <c r="I22" s="22">
        <f t="shared" si="0"/>
        <v>2800</v>
      </c>
      <c r="J22" s="22">
        <f t="shared" si="0"/>
        <v>900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">
      <c r="C24" s="8" t="s">
        <v>21</v>
      </c>
      <c r="D24" s="36">
        <f>SUM($D22:D22)</f>
        <v>800</v>
      </c>
      <c r="E24" s="36">
        <f>SUM($D22:E22)</f>
        <v>1950</v>
      </c>
      <c r="F24" s="36">
        <f>SUM($D22:F22)</f>
        <v>4550</v>
      </c>
      <c r="G24" s="36">
        <f>SUM($D22:G22)</f>
        <v>6550</v>
      </c>
      <c r="H24" s="36">
        <f>SUM($D22:H22)</f>
        <v>10800</v>
      </c>
      <c r="I24" s="36">
        <f>SUM($D22:I22)</f>
        <v>13600</v>
      </c>
      <c r="J24" s="36">
        <f>SUM($D22:J22)</f>
        <v>14500</v>
      </c>
      <c r="K24" s="36">
        <f>SUM($D22:K22)</f>
        <v>14500</v>
      </c>
      <c r="L24" s="36">
        <f>SUM($D22:L22)</f>
        <v>14500</v>
      </c>
      <c r="M24" s="36">
        <f>SUM($D22:M22)</f>
        <v>14500</v>
      </c>
      <c r="N24" s="36">
        <f>SUM($D22:N22)</f>
        <v>14500</v>
      </c>
      <c r="O24" s="36">
        <f>SUM($D22:O22)</f>
        <v>14500</v>
      </c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1F18-D88C-4B63-B55C-C3056C538A03}">
  <dimension ref="A1:C19"/>
  <sheetViews>
    <sheetView showGridLines="0" workbookViewId="0"/>
  </sheetViews>
  <sheetFormatPr defaultRowHeight="15" x14ac:dyDescent="0.25"/>
  <cols>
    <col min="1" max="1" width="2.85546875" style="61" customWidth="1"/>
    <col min="2" max="2" width="74.5703125" style="61" customWidth="1"/>
    <col min="3" max="3" width="22.28515625" style="50" customWidth="1"/>
    <col min="4" max="16384" width="9.140625" style="50"/>
  </cols>
  <sheetData>
    <row r="1" spans="1:3" ht="32.1" customHeight="1" x14ac:dyDescent="0.25">
      <c r="A1" s="47"/>
      <c r="B1" s="48" t="s">
        <v>66</v>
      </c>
      <c r="C1" s="49"/>
    </row>
    <row r="2" spans="1:3" ht="15.75" x14ac:dyDescent="0.25">
      <c r="A2" s="51"/>
      <c r="B2" s="52"/>
      <c r="C2" s="53"/>
    </row>
    <row r="3" spans="1:3" ht="15.75" x14ac:dyDescent="0.25">
      <c r="A3" s="51"/>
      <c r="B3" s="54" t="s">
        <v>62</v>
      </c>
      <c r="C3" s="53"/>
    </row>
    <row r="4" spans="1:3" x14ac:dyDescent="0.25">
      <c r="A4" s="51"/>
      <c r="B4" s="55" t="s">
        <v>72</v>
      </c>
      <c r="C4" s="53"/>
    </row>
    <row r="5" spans="1:3" ht="15.75" x14ac:dyDescent="0.25">
      <c r="A5" s="51"/>
      <c r="B5" s="56"/>
      <c r="C5" s="53"/>
    </row>
    <row r="6" spans="1:3" ht="15.75" x14ac:dyDescent="0.25">
      <c r="A6" s="51"/>
      <c r="B6" s="57" t="s">
        <v>69</v>
      </c>
      <c r="C6" s="53"/>
    </row>
    <row r="7" spans="1:3" ht="15.75" x14ac:dyDescent="0.25">
      <c r="A7" s="51"/>
      <c r="B7" s="56"/>
      <c r="C7" s="53"/>
    </row>
    <row r="8" spans="1:3" ht="30.75" x14ac:dyDescent="0.25">
      <c r="A8" s="51"/>
      <c r="B8" s="56" t="s">
        <v>63</v>
      </c>
      <c r="C8" s="53"/>
    </row>
    <row r="9" spans="1:3" ht="15.75" x14ac:dyDescent="0.25">
      <c r="A9" s="51"/>
      <c r="B9" s="56"/>
      <c r="C9" s="53"/>
    </row>
    <row r="10" spans="1:3" ht="30.75" x14ac:dyDescent="0.25">
      <c r="A10" s="51"/>
      <c r="B10" s="56" t="s">
        <v>64</v>
      </c>
      <c r="C10" s="53"/>
    </row>
    <row r="11" spans="1:3" ht="15.75" x14ac:dyDescent="0.25">
      <c r="A11" s="51"/>
      <c r="B11" s="56"/>
      <c r="C11" s="53"/>
    </row>
    <row r="12" spans="1:3" ht="30.75" x14ac:dyDescent="0.25">
      <c r="A12" s="51"/>
      <c r="B12" s="56" t="s">
        <v>65</v>
      </c>
      <c r="C12" s="53"/>
    </row>
    <row r="13" spans="1:3" ht="15.75" x14ac:dyDescent="0.25">
      <c r="A13" s="51"/>
      <c r="B13" s="56"/>
      <c r="C13" s="53"/>
    </row>
    <row r="14" spans="1:3" ht="15.75" x14ac:dyDescent="0.25">
      <c r="A14" s="51"/>
      <c r="B14" s="57" t="s">
        <v>70</v>
      </c>
      <c r="C14" s="53"/>
    </row>
    <row r="15" spans="1:3" ht="15.75" x14ac:dyDescent="0.25">
      <c r="A15" s="51"/>
      <c r="B15" s="58" t="s">
        <v>67</v>
      </c>
      <c r="C15" s="53"/>
    </row>
    <row r="16" spans="1:3" ht="15.75" x14ac:dyDescent="0.25">
      <c r="A16" s="51"/>
      <c r="B16" s="59"/>
      <c r="C16" s="53"/>
    </row>
    <row r="17" spans="1:3" ht="15.75" x14ac:dyDescent="0.25">
      <c r="A17" s="51"/>
      <c r="B17" s="60" t="s">
        <v>71</v>
      </c>
      <c r="C17" s="53"/>
    </row>
    <row r="18" spans="1:3" x14ac:dyDescent="0.25">
      <c r="A18" s="51"/>
      <c r="B18" s="51"/>
      <c r="C18" s="53"/>
    </row>
    <row r="19" spans="1:3" x14ac:dyDescent="0.25">
      <c r="A19" s="51"/>
      <c r="B19" s="51"/>
      <c r="C19" s="53"/>
    </row>
  </sheetData>
  <hyperlinks>
    <hyperlink ref="B15" r:id="rId1" xr:uid="{17CC819D-591A-4D73-8429-4567E286C81F}"/>
    <hyperlink ref="B4" r:id="rId2" xr:uid="{530200A5-198E-4497-85C9-3E1FB37F1E65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2012-2021 Vertex42 LLC. All Rights Reserved.</dc:description>
  <cp:lastModifiedBy>Vertex42.com Templates</cp:lastModifiedBy>
  <cp:lastPrinted>2015-04-16T21:20:27Z</cp:lastPrinted>
  <dcterms:created xsi:type="dcterms:W3CDTF">2010-01-09T00:01:03Z</dcterms:created>
  <dcterms:modified xsi:type="dcterms:W3CDTF">2021-09-10T19:39:53Z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