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Office - Centre\HCMUS - 1523030 Vu Quang Nguyen\HOC KI 6\[A7] THUC TAP\Bai 04\"/>
    </mc:Choice>
  </mc:AlternateContent>
  <bookViews>
    <workbookView xWindow="0" yWindow="0" windowWidth="24000" windowHeight="9600" activeTab="1"/>
  </bookViews>
  <sheets>
    <sheet name="Gauss (t=4s)-04.04.2018" sheetId="1" r:id="rId1"/>
    <sheet name="Poisson (t=10s) 10.04.2018" sheetId="4" r:id="rId2"/>
    <sheet name="Gauss(t=2s) 02.04.2018" sheetId="3" r:id="rId3"/>
    <sheet name="Poisson (t=10s)-02.04.2018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2" i="4"/>
  <c r="F2" i="4"/>
  <c r="B10" i="4"/>
  <c r="D10" i="4" s="1"/>
  <c r="B9" i="4"/>
  <c r="D9" i="4" s="1"/>
  <c r="B8" i="4"/>
  <c r="D8" i="4" s="1"/>
  <c r="B7" i="4"/>
  <c r="B6" i="4"/>
  <c r="D6" i="4" s="1"/>
  <c r="B5" i="4"/>
  <c r="D5" i="4" s="1"/>
  <c r="B4" i="4"/>
  <c r="D3" i="4" s="1"/>
  <c r="B3" i="4"/>
  <c r="D13" i="4" s="1"/>
  <c r="D14" i="4" l="1"/>
  <c r="D12" i="4"/>
  <c r="D4" i="4"/>
  <c r="D2" i="4"/>
  <c r="D11" i="4"/>
  <c r="D7" i="4"/>
  <c r="F34" i="1"/>
  <c r="F35" i="1"/>
  <c r="F36" i="1"/>
  <c r="F37" i="1"/>
  <c r="F38" i="1"/>
  <c r="J15" i="2" l="1"/>
  <c r="J14" i="2"/>
  <c r="J13" i="2"/>
  <c r="J12" i="2"/>
  <c r="J4" i="2"/>
  <c r="J5" i="2"/>
  <c r="J6" i="2"/>
  <c r="J7" i="2"/>
  <c r="J8" i="2"/>
  <c r="J9" i="2"/>
  <c r="J10" i="2"/>
  <c r="J11" i="2"/>
  <c r="J3" i="2"/>
  <c r="I3" i="2"/>
  <c r="D3" i="2"/>
  <c r="F4" i="2"/>
  <c r="F5" i="2"/>
  <c r="F6" i="2"/>
  <c r="F7" i="2"/>
  <c r="F8" i="2"/>
  <c r="F9" i="2"/>
  <c r="F10" i="2"/>
  <c r="F11" i="2"/>
  <c r="F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2" i="1"/>
  <c r="I2" i="1"/>
  <c r="I4" i="1" s="1"/>
  <c r="J5" i="1" l="1"/>
  <c r="J21" i="1" l="1"/>
  <c r="J6" i="1"/>
  <c r="J9" i="1"/>
  <c r="J3" i="1"/>
  <c r="J17" i="1"/>
  <c r="J33" i="1"/>
  <c r="J22" i="1"/>
  <c r="J11" i="1"/>
  <c r="J26" i="1"/>
  <c r="J19" i="1"/>
  <c r="J25" i="1"/>
  <c r="J10" i="1"/>
  <c r="J30" i="1"/>
  <c r="J23" i="1"/>
  <c r="J13" i="1"/>
  <c r="J29" i="1"/>
  <c r="J14" i="1"/>
  <c r="J7" i="1"/>
  <c r="J27" i="1"/>
  <c r="J4" i="1"/>
  <c r="J8" i="1"/>
  <c r="J12" i="1"/>
  <c r="J16" i="1"/>
  <c r="J20" i="1"/>
  <c r="J24" i="1"/>
  <c r="J28" i="1"/>
  <c r="J32" i="1"/>
  <c r="J2" i="1"/>
  <c r="J18" i="1"/>
  <c r="J15" i="1"/>
  <c r="J31" i="1"/>
</calcChain>
</file>

<file path=xl/sharedStrings.xml><?xml version="1.0" encoding="utf-8"?>
<sst xmlns="http://schemas.openxmlformats.org/spreadsheetml/2006/main" count="25" uniqueCount="12">
  <si>
    <t>STT</t>
  </si>
  <si>
    <t>Counts</t>
  </si>
  <si>
    <t>Freq</t>
  </si>
  <si>
    <t>Xac suat thuc nghiem</t>
  </si>
  <si>
    <t>Xac suat li thuyet</t>
  </si>
  <si>
    <t>Mean_counts (TN)</t>
  </si>
  <si>
    <t>Mean_Counts(LT)</t>
  </si>
  <si>
    <t>Standard deviation</t>
  </si>
  <si>
    <t>Mean_LT</t>
  </si>
  <si>
    <t>Xac suat ly thuyet</t>
  </si>
  <si>
    <t>Counts _ LI THUYET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</si>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</sst>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0" fillId="3" borderId="0" xfId="0" applyFill="1"/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Source Sans Pro Light" panose="020B0403030403020204" pitchFamily="34" charset="0"/>
                <a:ea typeface="+mj-ea"/>
                <a:cs typeface="+mj-cs"/>
              </a:defRPr>
            </a:pPr>
            <a:r>
              <a:rPr lang="en-US" sz="1800">
                <a:solidFill>
                  <a:sysClr val="windowText" lastClr="000000"/>
                </a:solidFill>
                <a:latin typeface="Source Sans Pro Light" panose="020B0403030403020204" pitchFamily="34" charset="0"/>
              </a:rPr>
              <a:t>Phân bố Gauss Lý thuyết và thực nghiệm</a:t>
            </a:r>
          </a:p>
        </c:rich>
      </c:tx>
      <c:layout>
        <c:manualLayout>
          <c:xMode val="edge"/>
          <c:yMode val="edge"/>
          <c:x val="0.32602376756075502"/>
          <c:y val="8.2869614490617101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Source Sans Pro Light" panose="020B0403030403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1608503850915E-2"/>
          <c:y val="8.9569117830491971E-2"/>
          <c:w val="0.85367403618060556"/>
          <c:h val="0.84484605530147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'Gauss (t=4s)-04.04.2018'!$F$1</c:f>
              <c:strCache>
                <c:ptCount val="1"/>
                <c:pt idx="0">
                  <c:v>Xac suat thuc nghiem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(t=4s)-04.04.2018'!$B$2:$B$54</c:f>
              <c:numCache>
                <c:formatCode>General</c:formatCode>
                <c:ptCount val="5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</c:numCache>
            </c:numRef>
          </c:cat>
          <c:val>
            <c:numRef>
              <c:f>'Gauss (t=4s)-04.04.2018'!$F$2:$F$51</c:f>
              <c:numCache>
                <c:formatCode>General</c:formatCode>
                <c:ptCount val="50"/>
                <c:pt idx="0">
                  <c:v>5.9701492537313433E-3</c:v>
                </c:pt>
                <c:pt idx="1">
                  <c:v>0</c:v>
                </c:pt>
                <c:pt idx="2">
                  <c:v>2.9850746268656717E-3</c:v>
                </c:pt>
                <c:pt idx="3">
                  <c:v>0</c:v>
                </c:pt>
                <c:pt idx="4">
                  <c:v>2.9850746268656717E-3</c:v>
                </c:pt>
                <c:pt idx="5">
                  <c:v>2.9850746268656717E-3</c:v>
                </c:pt>
                <c:pt idx="6">
                  <c:v>1.1940298507462687E-2</c:v>
                </c:pt>
                <c:pt idx="7">
                  <c:v>1.4925373134328358E-2</c:v>
                </c:pt>
                <c:pt idx="8">
                  <c:v>1.7910447761194031E-2</c:v>
                </c:pt>
                <c:pt idx="9">
                  <c:v>3.2835820895522387E-2</c:v>
                </c:pt>
                <c:pt idx="10">
                  <c:v>3.880597014925373E-2</c:v>
                </c:pt>
                <c:pt idx="11">
                  <c:v>6.2686567164179099E-2</c:v>
                </c:pt>
                <c:pt idx="12">
                  <c:v>3.5820895522388062E-2</c:v>
                </c:pt>
                <c:pt idx="13">
                  <c:v>6.5671641791044774E-2</c:v>
                </c:pt>
                <c:pt idx="14">
                  <c:v>6.5671641791044774E-2</c:v>
                </c:pt>
                <c:pt idx="15">
                  <c:v>8.3582089552238809E-2</c:v>
                </c:pt>
                <c:pt idx="16">
                  <c:v>0.11641791044776119</c:v>
                </c:pt>
                <c:pt idx="17">
                  <c:v>7.4626865671641784E-2</c:v>
                </c:pt>
                <c:pt idx="18">
                  <c:v>5.6716417910447764E-2</c:v>
                </c:pt>
                <c:pt idx="19">
                  <c:v>7.4626865671641784E-2</c:v>
                </c:pt>
                <c:pt idx="20">
                  <c:v>5.6716417910447764E-2</c:v>
                </c:pt>
                <c:pt idx="21">
                  <c:v>3.5820895522388062E-2</c:v>
                </c:pt>
                <c:pt idx="22">
                  <c:v>3.2835820895522387E-2</c:v>
                </c:pt>
                <c:pt idx="23">
                  <c:v>1.7910447761194031E-2</c:v>
                </c:pt>
                <c:pt idx="24">
                  <c:v>3.5820895522388062E-2</c:v>
                </c:pt>
                <c:pt idx="25">
                  <c:v>1.7910447761194031E-2</c:v>
                </c:pt>
                <c:pt idx="26">
                  <c:v>1.7910447761194031E-2</c:v>
                </c:pt>
                <c:pt idx="27">
                  <c:v>5.9701492537313433E-3</c:v>
                </c:pt>
                <c:pt idx="28">
                  <c:v>2.9850746268656717E-3</c:v>
                </c:pt>
                <c:pt idx="29">
                  <c:v>0</c:v>
                </c:pt>
                <c:pt idx="30">
                  <c:v>5.9701492537313433E-3</c:v>
                </c:pt>
                <c:pt idx="31">
                  <c:v>2.9850746268656717E-3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E-4E87-9494-FE60452C85BE}"/>
            </c:ext>
          </c:extLst>
        </c:ser>
        <c:ser>
          <c:idx val="1"/>
          <c:order val="1"/>
          <c:tx>
            <c:v>Xac suat ly thuyet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'Gauss (t=4s)-04.04.2018'!$H$2:$H$33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</c:numCache>
            </c:numRef>
          </c:cat>
          <c:val>
            <c:numRef>
              <c:f>'Gauss (t=4s)-04.04.2018'!$J$2:$J$51</c:f>
              <c:numCache>
                <c:formatCode>General</c:formatCode>
                <c:ptCount val="50"/>
                <c:pt idx="0">
                  <c:v>1.2518065097412358E-3</c:v>
                </c:pt>
                <c:pt idx="1">
                  <c:v>2.0814448501762371E-3</c:v>
                </c:pt>
                <c:pt idx="2">
                  <c:v>3.3455749534764428E-3</c:v>
                </c:pt>
                <c:pt idx="3">
                  <c:v>5.1982214038543148E-3</c:v>
                </c:pt>
                <c:pt idx="4">
                  <c:v>7.807588851422278E-3</c:v>
                </c:pt>
                <c:pt idx="5">
                  <c:v>1.133593248207352E-2</c:v>
                </c:pt>
                <c:pt idx="6">
                  <c:v>1.5910202930253317E-2</c:v>
                </c:pt>
                <c:pt idx="7">
                  <c:v>2.1586008343314016E-2</c:v>
                </c:pt>
                <c:pt idx="8">
                  <c:v>2.8310472341351027E-2</c:v>
                </c:pt>
                <c:pt idx="9">
                  <c:v>3.5892197038773888E-2</c:v>
                </c:pt>
                <c:pt idx="10">
                  <c:v>4.3987686817512715E-2</c:v>
                </c:pt>
                <c:pt idx="11">
                  <c:v>5.21123140584819E-2</c:v>
                </c:pt>
                <c:pt idx="12">
                  <c:v>5.9679853161420091E-2</c:v>
                </c:pt>
                <c:pt idx="13">
                  <c:v>6.6068323473413265E-2</c:v>
                </c:pt>
                <c:pt idx="14">
                  <c:v>7.0702859730141746E-2</c:v>
                </c:pt>
                <c:pt idx="15">
                  <c:v>7.3140651917845703E-2</c:v>
                </c:pt>
                <c:pt idx="16">
                  <c:v>7.3140651917845703E-2</c:v>
                </c:pt>
                <c:pt idx="17">
                  <c:v>7.0702859730141746E-2</c:v>
                </c:pt>
                <c:pt idx="18">
                  <c:v>6.6068323473413265E-2</c:v>
                </c:pt>
                <c:pt idx="19">
                  <c:v>5.9679853161420091E-2</c:v>
                </c:pt>
                <c:pt idx="20">
                  <c:v>5.21123140584819E-2</c:v>
                </c:pt>
                <c:pt idx="21">
                  <c:v>4.3987686817512715E-2</c:v>
                </c:pt>
                <c:pt idx="22">
                  <c:v>3.5892197038773888E-2</c:v>
                </c:pt>
                <c:pt idx="23">
                  <c:v>2.8310472341351027E-2</c:v>
                </c:pt>
                <c:pt idx="24">
                  <c:v>2.1586008343314016E-2</c:v>
                </c:pt>
                <c:pt idx="25">
                  <c:v>1.5910202930253317E-2</c:v>
                </c:pt>
                <c:pt idx="26">
                  <c:v>1.133593248207352E-2</c:v>
                </c:pt>
                <c:pt idx="27">
                  <c:v>7.807588851422278E-3</c:v>
                </c:pt>
                <c:pt idx="28">
                  <c:v>5.1982214038543148E-3</c:v>
                </c:pt>
                <c:pt idx="29">
                  <c:v>3.3455749534764428E-3</c:v>
                </c:pt>
                <c:pt idx="30">
                  <c:v>2.0814448501762371E-3</c:v>
                </c:pt>
                <c:pt idx="31">
                  <c:v>1.2518065097412358E-3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E-4E87-9494-FE60452C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12857503"/>
        <c:axId val="1712866239"/>
      </c:barChart>
      <c:dateAx>
        <c:axId val="17128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 đếm</a:t>
                </a:r>
              </a:p>
            </c:rich>
          </c:tx>
          <c:layout>
            <c:manualLayout>
              <c:xMode val="edge"/>
              <c:yMode val="edge"/>
              <c:x val="0.50143654643666835"/>
              <c:y val="0.96680802716950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66239"/>
        <c:crosses val="autoZero"/>
        <c:auto val="0"/>
        <c:lblOffset val="100"/>
        <c:baseTimeUnit val="days"/>
        <c:minorUnit val="1"/>
      </c:dateAx>
      <c:valAx>
        <c:axId val="17128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Xác suât</a:t>
                </a:r>
              </a:p>
            </c:rich>
          </c:tx>
          <c:layout>
            <c:manualLayout>
              <c:xMode val="edge"/>
              <c:yMode val="edge"/>
              <c:x val="1.2709783976200196E-2"/>
              <c:y val="0.33346922128335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575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904670878794032E-2"/>
          <c:y val="5.9520678453948025E-2"/>
          <c:w val="0.28909495182870781"/>
          <c:h val="3.4140943021803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'Poisson (t=10s) 10.04.2018'!$D$1</c:f>
              <c:strCache>
                <c:ptCount val="1"/>
                <c:pt idx="0">
                  <c:v>Xac suat thuc nghiem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'Poisson (t=10s) 10.04.2018'!$A$2:$A$14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'Poisson (t=10s) 10.04.2018'!$D$2:$D$24</c:f>
              <c:numCache>
                <c:formatCode>General</c:formatCode>
                <c:ptCount val="23"/>
                <c:pt idx="0">
                  <c:v>1.4778325123152709E-2</c:v>
                </c:pt>
                <c:pt idx="1">
                  <c:v>0.10344827586206896</c:v>
                </c:pt>
                <c:pt idx="2">
                  <c:v>0.19211822660098521</c:v>
                </c:pt>
                <c:pt idx="3">
                  <c:v>0.19704433497536947</c:v>
                </c:pt>
                <c:pt idx="4">
                  <c:v>0.14285714285714285</c:v>
                </c:pt>
                <c:pt idx="5">
                  <c:v>0.16748768472906403</c:v>
                </c:pt>
                <c:pt idx="6">
                  <c:v>9.3596059113300489E-2</c:v>
                </c:pt>
                <c:pt idx="7">
                  <c:v>4.4334975369458129E-2</c:v>
                </c:pt>
                <c:pt idx="8">
                  <c:v>3.4482758620689655E-2</c:v>
                </c:pt>
                <c:pt idx="9">
                  <c:v>0</c:v>
                </c:pt>
                <c:pt idx="10">
                  <c:v>0</c:v>
                </c:pt>
                <c:pt idx="11">
                  <c:v>9.852216748768473E-3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8-4B99-A634-54BFBC5D6E27}"/>
            </c:ext>
          </c:extLst>
        </c:ser>
        <c:ser>
          <c:idx val="2"/>
          <c:order val="2"/>
          <c:tx>
            <c:strRef>
              <c:f>'Poisson (t=10s) 10.04.2018'!$G$1</c:f>
              <c:strCache>
                <c:ptCount val="1"/>
                <c:pt idx="0">
                  <c:v>Xac suat ly thuyet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'Poisson (t=10s) 10.04.2018'!$A$2:$A$14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'Poisson (t=10s) 10.04.2018'!$G$2:$G$24</c:f>
              <c:numCache>
                <c:formatCode>General</c:formatCode>
                <c:ptCount val="23"/>
                <c:pt idx="0">
                  <c:v>2.4787521766663585E-3</c:v>
                </c:pt>
                <c:pt idx="1">
                  <c:v>1.4872513059998151E-2</c:v>
                </c:pt>
                <c:pt idx="2">
                  <c:v>4.4617539179994462E-2</c:v>
                </c:pt>
                <c:pt idx="3">
                  <c:v>8.9235078359988909E-2</c:v>
                </c:pt>
                <c:pt idx="4">
                  <c:v>0.13385261753998337</c:v>
                </c:pt>
                <c:pt idx="5">
                  <c:v>0.16062314104798003</c:v>
                </c:pt>
                <c:pt idx="6">
                  <c:v>0.16062314104798003</c:v>
                </c:pt>
                <c:pt idx="7">
                  <c:v>0.13767697804112577</c:v>
                </c:pt>
                <c:pt idx="8">
                  <c:v>0.10325773353084432</c:v>
                </c:pt>
                <c:pt idx="9">
                  <c:v>6.883848902056286E-2</c:v>
                </c:pt>
                <c:pt idx="10">
                  <c:v>4.1303093412337732E-2</c:v>
                </c:pt>
                <c:pt idx="11">
                  <c:v>2.2528960043093311E-2</c:v>
                </c:pt>
                <c:pt idx="12">
                  <c:v>1.1264480021546661E-2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8-4B99-A634-54BFBC5D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20325456"/>
        <c:axId val="132032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'Poisson (t=10s) 10.04.2018'!$A$1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'Poisson (t=10s) 10.04.2018'!$A$2:$A$14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'Poisson (t=10s) 10.04.2018'!$A$2:$A$24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38-4B99-A634-54BFBC5D6E27}"/>
                  </c:ext>
                </c:extLst>
              </c15:ser>
            </c15:filteredBarSeries>
          </c:ext>
        </c:extLst>
      </c:barChart>
      <c:catAx>
        <c:axId val="13203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27536"/>
        <c:crosses val="autoZero"/>
        <c:auto val="1"/>
        <c:lblAlgn val="ctr"/>
        <c:lblOffset val="100"/>
        <c:noMultiLvlLbl val="0"/>
      </c:catAx>
      <c:valAx>
        <c:axId val="13203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25456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Đồ thị biểu diễn xác xuất lý thuyết và thực nghiệm theo phân bố Poisson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88239822623773E-2"/>
          <c:y val="0.11351305062247122"/>
          <c:w val="0.90151750960789923"/>
          <c:h val="0.81665144458098793"/>
        </c:manualLayout>
      </c:layout>
      <c:barChart>
        <c:barDir val="col"/>
        <c:grouping val="clustered"/>
        <c:varyColors val="0"/>
        <c:ser>
          <c:idx val="0"/>
          <c:order val="0"/>
          <c:tx>
            <c:v>Xác suất thực nghiệm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'Poisson (t=10s)-02.04.2018'!$E$3:$E$13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'Poisson (t=10s)-02.04.2018'!$F$3:$F$16</c:f>
              <c:numCache>
                <c:formatCode>General</c:formatCode>
                <c:ptCount val="14"/>
                <c:pt idx="0">
                  <c:v>0.14693877551020409</c:v>
                </c:pt>
                <c:pt idx="1">
                  <c:v>0.15510204081632653</c:v>
                </c:pt>
                <c:pt idx="2">
                  <c:v>0.23673469387755103</c:v>
                </c:pt>
                <c:pt idx="3">
                  <c:v>0.23673469387755103</c:v>
                </c:pt>
                <c:pt idx="4">
                  <c:v>0.11428571428571428</c:v>
                </c:pt>
                <c:pt idx="5">
                  <c:v>5.7142857142857141E-2</c:v>
                </c:pt>
                <c:pt idx="6">
                  <c:v>2.0408163265306121E-2</c:v>
                </c:pt>
                <c:pt idx="7">
                  <c:v>2.8571428571428571E-2</c:v>
                </c:pt>
                <c:pt idx="8">
                  <c:v>4.0816326530612249E-3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7-4DA8-86FC-CE19FD42676D}"/>
            </c:ext>
          </c:extLst>
        </c:ser>
        <c:ser>
          <c:idx val="1"/>
          <c:order val="1"/>
          <c:tx>
            <c:v>Xác suất lý thuyết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'Poisson (t=10s)-02.04.2018'!$E$3:$E$13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'Poisson (t=10s)-02.04.2018'!$J$3:$J$18</c:f>
              <c:numCache>
                <c:formatCode>General</c:formatCode>
                <c:ptCount val="16"/>
                <c:pt idx="0">
                  <c:v>1.8315638888734179E-2</c:v>
                </c:pt>
                <c:pt idx="1">
                  <c:v>7.3262555554936715E-2</c:v>
                </c:pt>
                <c:pt idx="2">
                  <c:v>0.14652511110987346</c:v>
                </c:pt>
                <c:pt idx="3">
                  <c:v>0.19536681481316462</c:v>
                </c:pt>
                <c:pt idx="4">
                  <c:v>0.19536681481316462</c:v>
                </c:pt>
                <c:pt idx="5">
                  <c:v>0.1562934518505317</c:v>
                </c:pt>
                <c:pt idx="6">
                  <c:v>0.10419563456702115</c:v>
                </c:pt>
                <c:pt idx="7">
                  <c:v>5.9540362609726373E-2</c:v>
                </c:pt>
                <c:pt idx="8">
                  <c:v>2.9770181304863183E-2</c:v>
                </c:pt>
                <c:pt idx="9">
                  <c:v>1.3231191691050297E-2</c:v>
                </c:pt>
                <c:pt idx="10">
                  <c:v>5.2924766764201169E-3</c:v>
                </c:pt>
                <c:pt idx="11">
                  <c:v>1.9245369732436813E-3</c:v>
                </c:pt>
                <c:pt idx="12">
                  <c:v>6.4151232441456022E-4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7-4DA8-86FC-CE19FD42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95855727"/>
        <c:axId val="1595856559"/>
      </c:barChart>
      <c:catAx>
        <c:axId val="159585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 đếm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56559"/>
        <c:crosses val="autoZero"/>
        <c:auto val="1"/>
        <c:lblAlgn val="ctr"/>
        <c:lblOffset val="100"/>
        <c:noMultiLvlLbl val="0"/>
      </c:catAx>
      <c:valAx>
        <c:axId val="15958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Xác suất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55727"/>
        <c:crosses val="autoZero"/>
        <c:crossBetween val="between"/>
        <c:majorUnit val="2.0000000000000004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9862708865464"/>
          <c:y val="7.7541154159939729E-2"/>
          <c:w val="0.28723059716738208"/>
          <c:h val="3.417643520488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206040</xdr:colOff>
      <xdr:row>1</xdr:row>
      <xdr:rowOff>76403</xdr:rowOff>
    </xdr:from>
    <xdr:to>
      <xdr:col>13</xdr:col>
      <xdr:colOff>451669</xdr:colOff>
      <xdr:row>34</xdr:row>
      <xdr:rowOff>67234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0</xdr:row>
      <xdr:rowOff>47624</xdr:rowOff>
    </xdr:from>
    <xdr:to>
      <xdr:col>19</xdr:col>
      <xdr:colOff>9524</xdr:colOff>
      <xdr:row>26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586628</xdr:colOff>
      <xdr:row>0</xdr:row>
      <xdr:rowOff>71717</xdr:rowOff>
    </xdr:from>
    <xdr:to>
      <xdr:col>25</xdr:col>
      <xdr:colOff>173934</xdr:colOff>
      <xdr:row>33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F38" sqref="F38"/>
    </sheetView>
  </sheetViews>
  <sheetFormatPr defaultRowHeight="15" x14ac:dyDescent="0.25"/>
  <cols>
    <col min="1" max="1" width="9.140625" style="3"/>
    <col min="5" max="5" width="19.5703125" customWidth="1"/>
    <col min="6" max="9" width="23.140625" customWidth="1"/>
    <col min="10" max="10" width="28" customWidth="1"/>
  </cols>
  <sheetData>
    <row r="1" spans="1:10" x14ac:dyDescent="0.25">
      <c r="A1" s="3" t="s">
        <v>0</v>
      </c>
      <c r="B1" t="s">
        <v>1</v>
      </c>
      <c r="C1" t="s">
        <v>2</v>
      </c>
      <c r="E1" t="s">
        <v>5</v>
      </c>
      <c r="F1" t="s">
        <v>3</v>
      </c>
      <c r="H1" t="s">
        <v>10</v>
      </c>
      <c r="I1" t="s">
        <v>6</v>
      </c>
      <c r="J1" t="s">
        <v>4</v>
      </c>
    </row>
    <row r="2" spans="1:10" x14ac:dyDescent="0.25">
      <c r="A2" s="3">
        <v>1</v>
      </c>
      <c r="B2">
        <v>14</v>
      </c>
      <c r="C2">
        <v>2</v>
      </c>
      <c r="E2">
        <f>AVERAGE(B2:B33)</f>
        <v>29.5</v>
      </c>
      <c r="F2">
        <f>C2/SUM($C$2:$C$33)</f>
        <v>5.9701492537313433E-3</v>
      </c>
      <c r="H2">
        <v>14</v>
      </c>
      <c r="I2">
        <f>AVERAGE(H2:H51)</f>
        <v>29.5</v>
      </c>
      <c r="J2">
        <f t="shared" ref="J2:J33" si="0">NORMDIST(H2,$I$2,$I$4,)</f>
        <v>1.2518065097412358E-3</v>
      </c>
    </row>
    <row r="3" spans="1:10" x14ac:dyDescent="0.25">
      <c r="B3">
        <v>15</v>
      </c>
      <c r="C3">
        <v>0</v>
      </c>
      <c r="F3">
        <f t="shared" ref="F3:F38" si="1">C3/SUM($C$2:$C$33)</f>
        <v>0</v>
      </c>
      <c r="H3">
        <v>15</v>
      </c>
      <c r="I3" t="s">
        <v>7</v>
      </c>
      <c r="J3">
        <f t="shared" si="0"/>
        <v>2.0814448501762371E-3</v>
      </c>
    </row>
    <row r="4" spans="1:10" x14ac:dyDescent="0.25">
      <c r="A4" s="3">
        <v>2</v>
      </c>
      <c r="B4">
        <v>16</v>
      </c>
      <c r="C4">
        <v>1</v>
      </c>
      <c r="F4">
        <f t="shared" si="1"/>
        <v>2.9850746268656717E-3</v>
      </c>
      <c r="H4">
        <v>16</v>
      </c>
      <c r="I4">
        <f>SQRT(I2)</f>
        <v>5.4313902456001077</v>
      </c>
      <c r="J4">
        <f t="shared" si="0"/>
        <v>3.3455749534764428E-3</v>
      </c>
    </row>
    <row r="5" spans="1:10" x14ac:dyDescent="0.25">
      <c r="A5" s="3">
        <v>3</v>
      </c>
      <c r="B5">
        <v>17</v>
      </c>
      <c r="C5">
        <v>0</v>
      </c>
      <c r="F5">
        <f t="shared" si="1"/>
        <v>0</v>
      </c>
      <c r="H5">
        <v>17</v>
      </c>
      <c r="J5">
        <f t="shared" si="0"/>
        <v>5.1982214038543148E-3</v>
      </c>
    </row>
    <row r="6" spans="1:10" x14ac:dyDescent="0.25">
      <c r="A6" s="3">
        <v>4</v>
      </c>
      <c r="B6">
        <v>18</v>
      </c>
      <c r="C6">
        <v>1</v>
      </c>
      <c r="F6">
        <f t="shared" si="1"/>
        <v>2.9850746268656717E-3</v>
      </c>
      <c r="H6">
        <v>18</v>
      </c>
      <c r="J6">
        <f t="shared" si="0"/>
        <v>7.807588851422278E-3</v>
      </c>
    </row>
    <row r="7" spans="1:10" x14ac:dyDescent="0.25">
      <c r="A7" s="3">
        <v>5</v>
      </c>
      <c r="B7">
        <v>19</v>
      </c>
      <c r="C7">
        <v>1</v>
      </c>
      <c r="F7">
        <f t="shared" si="1"/>
        <v>2.9850746268656717E-3</v>
      </c>
      <c r="H7">
        <v>19</v>
      </c>
      <c r="J7">
        <f t="shared" si="0"/>
        <v>1.133593248207352E-2</v>
      </c>
    </row>
    <row r="8" spans="1:10" x14ac:dyDescent="0.25">
      <c r="A8" s="3">
        <v>6</v>
      </c>
      <c r="B8">
        <v>20</v>
      </c>
      <c r="C8">
        <v>4</v>
      </c>
      <c r="F8">
        <f t="shared" si="1"/>
        <v>1.1940298507462687E-2</v>
      </c>
      <c r="H8">
        <v>20</v>
      </c>
      <c r="J8">
        <f t="shared" si="0"/>
        <v>1.5910202930253317E-2</v>
      </c>
    </row>
    <row r="9" spans="1:10" x14ac:dyDescent="0.25">
      <c r="A9" s="3">
        <v>7</v>
      </c>
      <c r="B9">
        <v>21</v>
      </c>
      <c r="C9">
        <v>5</v>
      </c>
      <c r="F9">
        <f t="shared" si="1"/>
        <v>1.4925373134328358E-2</v>
      </c>
      <c r="H9">
        <v>21</v>
      </c>
      <c r="J9">
        <f t="shared" si="0"/>
        <v>2.1586008343314016E-2</v>
      </c>
    </row>
    <row r="10" spans="1:10" x14ac:dyDescent="0.25">
      <c r="A10" s="3">
        <v>8</v>
      </c>
      <c r="B10">
        <v>22</v>
      </c>
      <c r="C10">
        <v>6</v>
      </c>
      <c r="F10">
        <f t="shared" si="1"/>
        <v>1.7910447761194031E-2</v>
      </c>
      <c r="H10">
        <v>22</v>
      </c>
      <c r="J10">
        <f t="shared" si="0"/>
        <v>2.8310472341351027E-2</v>
      </c>
    </row>
    <row r="11" spans="1:10" x14ac:dyDescent="0.25">
      <c r="A11" s="3">
        <v>9</v>
      </c>
      <c r="B11">
        <v>23</v>
      </c>
      <c r="C11">
        <v>11</v>
      </c>
      <c r="F11">
        <f t="shared" si="1"/>
        <v>3.2835820895522387E-2</v>
      </c>
      <c r="H11">
        <v>23</v>
      </c>
      <c r="J11">
        <f t="shared" si="0"/>
        <v>3.5892197038773888E-2</v>
      </c>
    </row>
    <row r="12" spans="1:10" x14ac:dyDescent="0.25">
      <c r="A12" s="3">
        <v>10</v>
      </c>
      <c r="B12">
        <v>24</v>
      </c>
      <c r="C12">
        <v>13</v>
      </c>
      <c r="F12">
        <f t="shared" si="1"/>
        <v>3.880597014925373E-2</v>
      </c>
      <c r="H12">
        <v>24</v>
      </c>
      <c r="J12">
        <f t="shared" si="0"/>
        <v>4.3987686817512715E-2</v>
      </c>
    </row>
    <row r="13" spans="1:10" x14ac:dyDescent="0.25">
      <c r="A13" s="3">
        <v>11</v>
      </c>
      <c r="B13">
        <v>25</v>
      </c>
      <c r="C13">
        <v>21</v>
      </c>
      <c r="F13">
        <f t="shared" si="1"/>
        <v>6.2686567164179099E-2</v>
      </c>
      <c r="H13">
        <v>25</v>
      </c>
      <c r="J13">
        <f t="shared" si="0"/>
        <v>5.21123140584819E-2</v>
      </c>
    </row>
    <row r="14" spans="1:10" x14ac:dyDescent="0.25">
      <c r="A14" s="3">
        <v>12</v>
      </c>
      <c r="B14">
        <v>26</v>
      </c>
      <c r="C14">
        <v>12</v>
      </c>
      <c r="F14">
        <f t="shared" si="1"/>
        <v>3.5820895522388062E-2</v>
      </c>
      <c r="H14">
        <v>26</v>
      </c>
      <c r="J14">
        <f t="shared" si="0"/>
        <v>5.9679853161420091E-2</v>
      </c>
    </row>
    <row r="15" spans="1:10" x14ac:dyDescent="0.25">
      <c r="A15" s="3">
        <v>13</v>
      </c>
      <c r="B15">
        <v>27</v>
      </c>
      <c r="C15">
        <v>22</v>
      </c>
      <c r="F15">
        <f t="shared" si="1"/>
        <v>6.5671641791044774E-2</v>
      </c>
      <c r="H15">
        <v>27</v>
      </c>
      <c r="J15">
        <f t="shared" si="0"/>
        <v>6.6068323473413265E-2</v>
      </c>
    </row>
    <row r="16" spans="1:10" x14ac:dyDescent="0.25">
      <c r="A16" s="3">
        <v>14</v>
      </c>
      <c r="B16">
        <v>28</v>
      </c>
      <c r="C16">
        <v>22</v>
      </c>
      <c r="F16">
        <f t="shared" si="1"/>
        <v>6.5671641791044774E-2</v>
      </c>
      <c r="H16">
        <v>28</v>
      </c>
      <c r="J16">
        <f t="shared" si="0"/>
        <v>7.0702859730141746E-2</v>
      </c>
    </row>
    <row r="17" spans="1:10" x14ac:dyDescent="0.25">
      <c r="A17" s="3">
        <v>15</v>
      </c>
      <c r="B17">
        <v>29</v>
      </c>
      <c r="C17">
        <v>28</v>
      </c>
      <c r="F17">
        <f t="shared" si="1"/>
        <v>8.3582089552238809E-2</v>
      </c>
      <c r="H17">
        <v>29</v>
      </c>
      <c r="J17">
        <f t="shared" si="0"/>
        <v>7.3140651917845703E-2</v>
      </c>
    </row>
    <row r="18" spans="1:10" x14ac:dyDescent="0.25">
      <c r="A18" s="3">
        <v>16</v>
      </c>
      <c r="B18">
        <v>30</v>
      </c>
      <c r="C18">
        <v>39</v>
      </c>
      <c r="F18">
        <f t="shared" si="1"/>
        <v>0.11641791044776119</v>
      </c>
      <c r="H18">
        <v>30</v>
      </c>
      <c r="J18">
        <f t="shared" si="0"/>
        <v>7.3140651917845703E-2</v>
      </c>
    </row>
    <row r="19" spans="1:10" x14ac:dyDescent="0.25">
      <c r="A19" s="3">
        <v>17</v>
      </c>
      <c r="B19">
        <v>31</v>
      </c>
      <c r="C19">
        <v>25</v>
      </c>
      <c r="F19">
        <f t="shared" si="1"/>
        <v>7.4626865671641784E-2</v>
      </c>
      <c r="H19">
        <v>31</v>
      </c>
      <c r="J19">
        <f t="shared" si="0"/>
        <v>7.0702859730141746E-2</v>
      </c>
    </row>
    <row r="20" spans="1:10" x14ac:dyDescent="0.25">
      <c r="A20" s="3">
        <v>18</v>
      </c>
      <c r="B20">
        <v>32</v>
      </c>
      <c r="C20">
        <v>19</v>
      </c>
      <c r="F20">
        <f t="shared" si="1"/>
        <v>5.6716417910447764E-2</v>
      </c>
      <c r="H20">
        <v>32</v>
      </c>
      <c r="J20">
        <f t="shared" si="0"/>
        <v>6.6068323473413265E-2</v>
      </c>
    </row>
    <row r="21" spans="1:10" x14ac:dyDescent="0.25">
      <c r="A21" s="3">
        <v>19</v>
      </c>
      <c r="B21">
        <v>33</v>
      </c>
      <c r="C21">
        <v>25</v>
      </c>
      <c r="F21">
        <f t="shared" si="1"/>
        <v>7.4626865671641784E-2</v>
      </c>
      <c r="H21">
        <v>33</v>
      </c>
      <c r="J21">
        <f t="shared" si="0"/>
        <v>5.9679853161420091E-2</v>
      </c>
    </row>
    <row r="22" spans="1:10" x14ac:dyDescent="0.25">
      <c r="A22" s="3">
        <v>20</v>
      </c>
      <c r="B22">
        <v>34</v>
      </c>
      <c r="C22">
        <v>19</v>
      </c>
      <c r="F22">
        <f t="shared" si="1"/>
        <v>5.6716417910447764E-2</v>
      </c>
      <c r="H22">
        <v>34</v>
      </c>
      <c r="J22">
        <f t="shared" si="0"/>
        <v>5.21123140584819E-2</v>
      </c>
    </row>
    <row r="23" spans="1:10" x14ac:dyDescent="0.25">
      <c r="A23" s="3">
        <v>21</v>
      </c>
      <c r="B23">
        <v>35</v>
      </c>
      <c r="C23">
        <v>12</v>
      </c>
      <c r="F23">
        <f t="shared" si="1"/>
        <v>3.5820895522388062E-2</v>
      </c>
      <c r="H23">
        <v>35</v>
      </c>
      <c r="J23">
        <f t="shared" si="0"/>
        <v>4.3987686817512715E-2</v>
      </c>
    </row>
    <row r="24" spans="1:10" x14ac:dyDescent="0.25">
      <c r="A24" s="3">
        <v>22</v>
      </c>
      <c r="B24">
        <v>36</v>
      </c>
      <c r="C24">
        <v>11</v>
      </c>
      <c r="F24">
        <f t="shared" si="1"/>
        <v>3.2835820895522387E-2</v>
      </c>
      <c r="H24">
        <v>36</v>
      </c>
      <c r="J24">
        <f t="shared" si="0"/>
        <v>3.5892197038773888E-2</v>
      </c>
    </row>
    <row r="25" spans="1:10" x14ac:dyDescent="0.25">
      <c r="A25" s="3">
        <v>23</v>
      </c>
      <c r="B25">
        <v>37</v>
      </c>
      <c r="C25">
        <v>6</v>
      </c>
      <c r="F25">
        <f t="shared" si="1"/>
        <v>1.7910447761194031E-2</v>
      </c>
      <c r="H25">
        <v>37</v>
      </c>
      <c r="J25">
        <f t="shared" si="0"/>
        <v>2.8310472341351027E-2</v>
      </c>
    </row>
    <row r="26" spans="1:10" x14ac:dyDescent="0.25">
      <c r="A26" s="3">
        <v>24</v>
      </c>
      <c r="B26">
        <v>38</v>
      </c>
      <c r="C26">
        <v>12</v>
      </c>
      <c r="F26">
        <f t="shared" si="1"/>
        <v>3.5820895522388062E-2</v>
      </c>
      <c r="H26">
        <v>38</v>
      </c>
      <c r="J26">
        <f t="shared" si="0"/>
        <v>2.1586008343314016E-2</v>
      </c>
    </row>
    <row r="27" spans="1:10" x14ac:dyDescent="0.25">
      <c r="A27" s="3">
        <v>25</v>
      </c>
      <c r="B27">
        <v>39</v>
      </c>
      <c r="C27">
        <v>6</v>
      </c>
      <c r="F27">
        <f t="shared" si="1"/>
        <v>1.7910447761194031E-2</v>
      </c>
      <c r="H27">
        <v>39</v>
      </c>
      <c r="J27">
        <f t="shared" si="0"/>
        <v>1.5910202930253317E-2</v>
      </c>
    </row>
    <row r="28" spans="1:10" x14ac:dyDescent="0.25">
      <c r="A28" s="3">
        <v>26</v>
      </c>
      <c r="B28">
        <v>40</v>
      </c>
      <c r="C28">
        <v>6</v>
      </c>
      <c r="F28">
        <f t="shared" si="1"/>
        <v>1.7910447761194031E-2</v>
      </c>
      <c r="H28">
        <v>40</v>
      </c>
      <c r="J28">
        <f t="shared" si="0"/>
        <v>1.133593248207352E-2</v>
      </c>
    </row>
    <row r="29" spans="1:10" x14ac:dyDescent="0.25">
      <c r="A29" s="3">
        <v>27</v>
      </c>
      <c r="B29">
        <v>41</v>
      </c>
      <c r="C29">
        <v>2</v>
      </c>
      <c r="F29">
        <f t="shared" si="1"/>
        <v>5.9701492537313433E-3</v>
      </c>
      <c r="H29">
        <v>41</v>
      </c>
      <c r="J29">
        <f t="shared" si="0"/>
        <v>7.807588851422278E-3</v>
      </c>
    </row>
    <row r="30" spans="1:10" x14ac:dyDescent="0.25">
      <c r="A30" s="3">
        <v>28</v>
      </c>
      <c r="B30">
        <v>42</v>
      </c>
      <c r="C30">
        <v>1</v>
      </c>
      <c r="F30">
        <f t="shared" si="1"/>
        <v>2.9850746268656717E-3</v>
      </c>
      <c r="H30">
        <v>42</v>
      </c>
      <c r="J30">
        <f t="shared" si="0"/>
        <v>5.1982214038543148E-3</v>
      </c>
    </row>
    <row r="31" spans="1:10" x14ac:dyDescent="0.25">
      <c r="A31" s="3">
        <v>29</v>
      </c>
      <c r="B31">
        <v>43</v>
      </c>
      <c r="C31">
        <v>0</v>
      </c>
      <c r="F31">
        <f t="shared" si="1"/>
        <v>0</v>
      </c>
      <c r="H31">
        <v>43</v>
      </c>
      <c r="J31">
        <f t="shared" si="0"/>
        <v>3.3455749534764428E-3</v>
      </c>
    </row>
    <row r="32" spans="1:10" x14ac:dyDescent="0.25">
      <c r="B32">
        <v>44</v>
      </c>
      <c r="C32">
        <v>2</v>
      </c>
      <c r="F32">
        <f t="shared" si="1"/>
        <v>5.9701492537313433E-3</v>
      </c>
      <c r="H32">
        <v>44</v>
      </c>
      <c r="J32">
        <f t="shared" si="0"/>
        <v>2.0814448501762371E-3</v>
      </c>
    </row>
    <row r="33" spans="2:10" x14ac:dyDescent="0.25">
      <c r="B33">
        <v>45</v>
      </c>
      <c r="C33">
        <v>1</v>
      </c>
      <c r="F33">
        <f t="shared" si="1"/>
        <v>2.9850746268656717E-3</v>
      </c>
      <c r="H33">
        <v>45</v>
      </c>
      <c r="J33">
        <f t="shared" si="0"/>
        <v>1.2518065097412358E-3</v>
      </c>
    </row>
    <row r="34" spans="2:10" x14ac:dyDescent="0.25">
      <c r="B34">
        <v>46</v>
      </c>
      <c r="F34">
        <f t="shared" si="1"/>
        <v>0</v>
      </c>
    </row>
    <row r="35" spans="2:10" x14ac:dyDescent="0.25">
      <c r="B35">
        <v>47</v>
      </c>
      <c r="F35">
        <f t="shared" si="1"/>
        <v>0</v>
      </c>
    </row>
    <row r="36" spans="2:10" x14ac:dyDescent="0.25">
      <c r="B36">
        <v>48</v>
      </c>
      <c r="F36">
        <f t="shared" si="1"/>
        <v>0</v>
      </c>
    </row>
    <row r="37" spans="2:10" x14ac:dyDescent="0.25">
      <c r="B37">
        <v>49</v>
      </c>
      <c r="F37">
        <f t="shared" si="1"/>
        <v>0</v>
      </c>
    </row>
    <row r="38" spans="2:10" x14ac:dyDescent="0.25">
      <c r="B38">
        <v>50</v>
      </c>
      <c r="F38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U23" sqref="U23"/>
    </sheetView>
  </sheetViews>
  <sheetFormatPr defaultRowHeight="15" x14ac:dyDescent="0.25"/>
  <cols>
    <col min="4" max="4" width="18.5703125" customWidth="1"/>
    <col min="6" max="6" width="15.7109375" customWidth="1"/>
    <col min="7" max="7" width="25.140625" customWidth="1"/>
  </cols>
  <sheetData>
    <row r="1" spans="1:7" x14ac:dyDescent="0.25">
      <c r="A1" t="s">
        <v>11</v>
      </c>
      <c r="B1" t="s">
        <v>2</v>
      </c>
      <c r="D1" t="s">
        <v>3</v>
      </c>
      <c r="F1" t="s">
        <v>8</v>
      </c>
      <c r="G1" t="s">
        <v>9</v>
      </c>
    </row>
    <row r="2" spans="1:7" x14ac:dyDescent="0.25">
      <c r="A2">
        <v>0</v>
      </c>
      <c r="B2">
        <v>3</v>
      </c>
      <c r="D2">
        <f>B2/SUM($B$2:$B$13)</f>
        <v>1.4778325123152709E-2</v>
      </c>
      <c r="F2">
        <f>AVERAGE(A2:A14)</f>
        <v>6</v>
      </c>
      <c r="G2">
        <f>_xlfn.POISSON.DIST(A2,$F$2,FALSE)</f>
        <v>2.4787521766663585E-3</v>
      </c>
    </row>
    <row r="3" spans="1:7" x14ac:dyDescent="0.25">
      <c r="A3">
        <v>1</v>
      </c>
      <c r="B3">
        <f>4*5+1</f>
        <v>21</v>
      </c>
      <c r="D3">
        <f t="shared" ref="D3:D14" si="0">B3/SUM($B$2:$B$13)</f>
        <v>0.10344827586206896</v>
      </c>
      <c r="G3">
        <f t="shared" ref="G3:G14" si="1">_xlfn.POISSON.DIST(A3,$F$2,FALSE)</f>
        <v>1.4872513059998151E-2</v>
      </c>
    </row>
    <row r="4" spans="1:7" x14ac:dyDescent="0.25">
      <c r="A4">
        <v>2</v>
      </c>
      <c r="B4">
        <f>5*7+4</f>
        <v>39</v>
      </c>
      <c r="D4">
        <f t="shared" si="0"/>
        <v>0.19211822660098521</v>
      </c>
      <c r="G4">
        <f t="shared" si="1"/>
        <v>4.4617539179994462E-2</v>
      </c>
    </row>
    <row r="5" spans="1:7" x14ac:dyDescent="0.25">
      <c r="A5">
        <v>3</v>
      </c>
      <c r="B5">
        <f>5*8</f>
        <v>40</v>
      </c>
      <c r="D5">
        <f t="shared" si="0"/>
        <v>0.19704433497536947</v>
      </c>
      <c r="G5">
        <f t="shared" si="1"/>
        <v>8.9235078359988909E-2</v>
      </c>
    </row>
    <row r="6" spans="1:7" x14ac:dyDescent="0.25">
      <c r="A6">
        <v>4</v>
      </c>
      <c r="B6">
        <f>5*5+4</f>
        <v>29</v>
      </c>
      <c r="D6">
        <f t="shared" si="0"/>
        <v>0.14285714285714285</v>
      </c>
      <c r="G6">
        <f t="shared" si="1"/>
        <v>0.13385261753998337</v>
      </c>
    </row>
    <row r="7" spans="1:7" x14ac:dyDescent="0.25">
      <c r="A7">
        <v>5</v>
      </c>
      <c r="B7">
        <f>30+4</f>
        <v>34</v>
      </c>
      <c r="D7">
        <f t="shared" si="0"/>
        <v>0.16748768472906403</v>
      </c>
      <c r="G7">
        <f t="shared" si="1"/>
        <v>0.16062314104798003</v>
      </c>
    </row>
    <row r="8" spans="1:7" x14ac:dyDescent="0.25">
      <c r="A8">
        <v>6</v>
      </c>
      <c r="B8">
        <f>15+4</f>
        <v>19</v>
      </c>
      <c r="D8">
        <f t="shared" si="0"/>
        <v>9.3596059113300489E-2</v>
      </c>
      <c r="G8">
        <f t="shared" si="1"/>
        <v>0.16062314104798003</v>
      </c>
    </row>
    <row r="9" spans="1:7" x14ac:dyDescent="0.25">
      <c r="A9">
        <v>7</v>
      </c>
      <c r="B9">
        <f>9</f>
        <v>9</v>
      </c>
      <c r="D9">
        <f t="shared" si="0"/>
        <v>4.4334975369458129E-2</v>
      </c>
      <c r="G9">
        <f t="shared" si="1"/>
        <v>0.13767697804112577</v>
      </c>
    </row>
    <row r="10" spans="1:7" x14ac:dyDescent="0.25">
      <c r="A10">
        <v>8</v>
      </c>
      <c r="B10">
        <f>7</f>
        <v>7</v>
      </c>
      <c r="D10">
        <f t="shared" si="0"/>
        <v>3.4482758620689655E-2</v>
      </c>
      <c r="G10">
        <f t="shared" si="1"/>
        <v>0.10325773353084432</v>
      </c>
    </row>
    <row r="11" spans="1:7" x14ac:dyDescent="0.25">
      <c r="A11">
        <v>9</v>
      </c>
      <c r="B11">
        <v>0</v>
      </c>
      <c r="D11">
        <f t="shared" si="0"/>
        <v>0</v>
      </c>
      <c r="G11">
        <f t="shared" si="1"/>
        <v>6.883848902056286E-2</v>
      </c>
    </row>
    <row r="12" spans="1:7" x14ac:dyDescent="0.25">
      <c r="A12">
        <v>10</v>
      </c>
      <c r="B12">
        <v>0</v>
      </c>
      <c r="D12">
        <f t="shared" si="0"/>
        <v>0</v>
      </c>
      <c r="G12">
        <f t="shared" si="1"/>
        <v>4.1303093412337732E-2</v>
      </c>
    </row>
    <row r="13" spans="1:7" x14ac:dyDescent="0.25">
      <c r="A13">
        <v>11</v>
      </c>
      <c r="B13">
        <v>2</v>
      </c>
      <c r="D13">
        <f t="shared" si="0"/>
        <v>9.852216748768473E-3</v>
      </c>
      <c r="G13">
        <f t="shared" si="1"/>
        <v>2.2528960043093311E-2</v>
      </c>
    </row>
    <row r="14" spans="1:7" x14ac:dyDescent="0.25">
      <c r="A14">
        <v>12</v>
      </c>
      <c r="B14">
        <v>0</v>
      </c>
      <c r="D14">
        <f t="shared" si="0"/>
        <v>0</v>
      </c>
      <c r="G14">
        <f t="shared" si="1"/>
        <v>1.1264480021546661E-2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G13" sqref="G13"/>
    </sheetView>
  </sheetViews>
  <sheetFormatPr defaultRowHeight="15" x14ac:dyDescent="0.25"/>
  <cols>
    <col min="1" max="1" width="9.140625" style="3"/>
  </cols>
  <sheetData>
    <row r="1" spans="1:3" x14ac:dyDescent="0.25">
      <c r="A1" s="3" t="s">
        <v>0</v>
      </c>
      <c r="B1" t="s">
        <v>1</v>
      </c>
      <c r="C1" t="s">
        <v>2</v>
      </c>
    </row>
    <row r="2" spans="1:3" x14ac:dyDescent="0.25">
      <c r="A2" s="3">
        <v>1</v>
      </c>
      <c r="B2">
        <v>14</v>
      </c>
      <c r="C2">
        <v>4</v>
      </c>
    </row>
    <row r="3" spans="1:3" x14ac:dyDescent="0.25">
      <c r="A3" s="3">
        <v>2</v>
      </c>
      <c r="B3">
        <v>15</v>
      </c>
      <c r="C3">
        <v>1</v>
      </c>
    </row>
    <row r="4" spans="1:3" x14ac:dyDescent="0.25">
      <c r="A4" s="3">
        <v>3</v>
      </c>
      <c r="B4">
        <v>16</v>
      </c>
      <c r="C4">
        <v>7</v>
      </c>
    </row>
    <row r="5" spans="1:3" x14ac:dyDescent="0.25">
      <c r="A5" s="3">
        <v>4</v>
      </c>
      <c r="B5">
        <v>17</v>
      </c>
      <c r="C5">
        <v>11</v>
      </c>
    </row>
    <row r="6" spans="1:3" x14ac:dyDescent="0.25">
      <c r="A6" s="3">
        <v>5</v>
      </c>
      <c r="B6">
        <v>18</v>
      </c>
      <c r="C6">
        <v>8</v>
      </c>
    </row>
    <row r="7" spans="1:3" x14ac:dyDescent="0.25">
      <c r="A7" s="3">
        <v>6</v>
      </c>
      <c r="B7">
        <v>19</v>
      </c>
      <c r="C7">
        <v>13</v>
      </c>
    </row>
    <row r="8" spans="1:3" x14ac:dyDescent="0.25">
      <c r="A8" s="3">
        <v>7</v>
      </c>
      <c r="B8">
        <v>20</v>
      </c>
      <c r="C8">
        <v>14</v>
      </c>
    </row>
    <row r="9" spans="1:3" x14ac:dyDescent="0.25">
      <c r="A9" s="3">
        <v>8</v>
      </c>
      <c r="B9">
        <v>21</v>
      </c>
      <c r="C9">
        <v>24</v>
      </c>
    </row>
    <row r="10" spans="1:3" x14ac:dyDescent="0.25">
      <c r="A10" s="3">
        <v>9</v>
      </c>
      <c r="B10">
        <v>22</v>
      </c>
      <c r="C10">
        <v>17</v>
      </c>
    </row>
    <row r="11" spans="1:3" x14ac:dyDescent="0.25">
      <c r="A11" s="3">
        <v>10</v>
      </c>
      <c r="B11">
        <v>23</v>
      </c>
      <c r="C11">
        <v>24</v>
      </c>
    </row>
    <row r="12" spans="1:3" x14ac:dyDescent="0.25">
      <c r="A12" s="3">
        <v>11</v>
      </c>
      <c r="B12">
        <v>24</v>
      </c>
      <c r="C12">
        <v>14</v>
      </c>
    </row>
    <row r="13" spans="1:3" x14ac:dyDescent="0.25">
      <c r="A13" s="3">
        <v>12</v>
      </c>
      <c r="B13">
        <v>25</v>
      </c>
      <c r="C13">
        <v>25</v>
      </c>
    </row>
    <row r="14" spans="1:3" x14ac:dyDescent="0.25">
      <c r="A14" s="3">
        <v>13</v>
      </c>
      <c r="B14">
        <v>26</v>
      </c>
      <c r="C14">
        <v>20</v>
      </c>
    </row>
    <row r="15" spans="1:3" x14ac:dyDescent="0.25">
      <c r="A15" s="3">
        <v>14</v>
      </c>
      <c r="B15">
        <v>27</v>
      </c>
      <c r="C15">
        <v>18</v>
      </c>
    </row>
    <row r="16" spans="1:3" x14ac:dyDescent="0.25">
      <c r="A16" s="3">
        <v>15</v>
      </c>
      <c r="B16">
        <v>28</v>
      </c>
      <c r="C16">
        <v>14</v>
      </c>
    </row>
    <row r="17" spans="1:3" x14ac:dyDescent="0.25">
      <c r="A17" s="3">
        <v>16</v>
      </c>
      <c r="B17">
        <v>29</v>
      </c>
      <c r="C17">
        <v>15</v>
      </c>
    </row>
    <row r="18" spans="1:3" x14ac:dyDescent="0.25">
      <c r="A18" s="3">
        <v>17</v>
      </c>
      <c r="B18">
        <v>30</v>
      </c>
      <c r="C18">
        <v>5</v>
      </c>
    </row>
    <row r="19" spans="1:3" x14ac:dyDescent="0.25">
      <c r="A19" s="3">
        <v>18</v>
      </c>
      <c r="B19">
        <v>31</v>
      </c>
      <c r="C19">
        <v>9</v>
      </c>
    </row>
    <row r="20" spans="1:3" x14ac:dyDescent="0.25">
      <c r="A20" s="3">
        <v>19</v>
      </c>
      <c r="B20">
        <v>32</v>
      </c>
      <c r="C20">
        <v>1</v>
      </c>
    </row>
    <row r="21" spans="1:3" x14ac:dyDescent="0.25">
      <c r="A21" s="3">
        <v>20</v>
      </c>
      <c r="B21">
        <v>33</v>
      </c>
      <c r="C21">
        <v>3</v>
      </c>
    </row>
    <row r="22" spans="1:3" x14ac:dyDescent="0.25">
      <c r="A22" s="3">
        <v>21</v>
      </c>
      <c r="B22">
        <v>35</v>
      </c>
      <c r="C22">
        <v>3</v>
      </c>
    </row>
    <row r="23" spans="1:3" x14ac:dyDescent="0.25">
      <c r="A23" s="3">
        <v>22</v>
      </c>
      <c r="B23">
        <v>36</v>
      </c>
      <c r="C2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zoomScaleNormal="85" workbookViewId="0">
      <selection activeCell="F1" sqref="F1:J1048576"/>
    </sheetView>
  </sheetViews>
  <sheetFormatPr defaultRowHeight="15" x14ac:dyDescent="0.25"/>
  <cols>
    <col min="1" max="1" width="9.140625" style="3"/>
    <col min="6" max="6" width="23.42578125" customWidth="1"/>
    <col min="7" max="7" width="10.5703125" customWidth="1"/>
    <col min="10" max="10" width="15.85546875" customWidth="1"/>
  </cols>
  <sheetData>
    <row r="1" spans="1:10" x14ac:dyDescent="0.25">
      <c r="A1" s="3" t="s">
        <v>0</v>
      </c>
      <c r="B1" t="s">
        <v>1</v>
      </c>
      <c r="C1" t="s">
        <v>2</v>
      </c>
    </row>
    <row r="2" spans="1:10" x14ac:dyDescent="0.25">
      <c r="E2" t="s">
        <v>1</v>
      </c>
      <c r="F2" t="s">
        <v>3</v>
      </c>
      <c r="H2" t="s">
        <v>1</v>
      </c>
      <c r="I2" t="s">
        <v>8</v>
      </c>
      <c r="J2" t="s">
        <v>9</v>
      </c>
    </row>
    <row r="3" spans="1:10" x14ac:dyDescent="0.25">
      <c r="A3" s="3">
        <v>1</v>
      </c>
      <c r="B3">
        <v>0</v>
      </c>
      <c r="C3">
        <v>36</v>
      </c>
      <c r="D3">
        <f>AVERAGE(B3:B11)</f>
        <v>4</v>
      </c>
      <c r="E3">
        <v>0</v>
      </c>
      <c r="F3">
        <f>C3/SUM($C$3:$C$13)</f>
        <v>0.14693877551020409</v>
      </c>
      <c r="H3">
        <v>0</v>
      </c>
      <c r="I3">
        <f>AVERAGE(H3:H11)</f>
        <v>4</v>
      </c>
      <c r="J3">
        <f>_xlfn.POISSON.DIST(H3,$I$3,FALSE)</f>
        <v>1.8315638888734179E-2</v>
      </c>
    </row>
    <row r="4" spans="1:10" x14ac:dyDescent="0.25">
      <c r="A4" s="3">
        <v>2</v>
      </c>
      <c r="B4">
        <v>1</v>
      </c>
      <c r="C4">
        <v>38</v>
      </c>
      <c r="E4">
        <v>1</v>
      </c>
      <c r="F4">
        <f t="shared" ref="F4:F11" si="0">C4/SUM($C$3:$C$13)</f>
        <v>0.15510204081632653</v>
      </c>
      <c r="H4">
        <v>1</v>
      </c>
      <c r="J4">
        <f t="shared" ref="J4:J15" si="1">_xlfn.POISSON.DIST(H4,$I$3,FALSE)</f>
        <v>7.3262555554936715E-2</v>
      </c>
    </row>
    <row r="5" spans="1:10" x14ac:dyDescent="0.25">
      <c r="A5" s="3">
        <v>3</v>
      </c>
      <c r="B5">
        <v>2</v>
      </c>
      <c r="C5">
        <v>58</v>
      </c>
      <c r="E5">
        <v>2</v>
      </c>
      <c r="F5">
        <f t="shared" si="0"/>
        <v>0.23673469387755103</v>
      </c>
      <c r="H5">
        <v>2</v>
      </c>
      <c r="J5">
        <f t="shared" si="1"/>
        <v>0.14652511110987346</v>
      </c>
    </row>
    <row r="6" spans="1:10" x14ac:dyDescent="0.25">
      <c r="A6" s="3">
        <v>4</v>
      </c>
      <c r="B6">
        <v>3</v>
      </c>
      <c r="C6">
        <v>58</v>
      </c>
      <c r="E6">
        <v>3</v>
      </c>
      <c r="F6">
        <f t="shared" si="0"/>
        <v>0.23673469387755103</v>
      </c>
      <c r="H6">
        <v>3</v>
      </c>
      <c r="J6">
        <f t="shared" si="1"/>
        <v>0.19536681481316462</v>
      </c>
    </row>
    <row r="7" spans="1:10" x14ac:dyDescent="0.25">
      <c r="A7" s="3">
        <v>5</v>
      </c>
      <c r="B7">
        <v>4</v>
      </c>
      <c r="C7">
        <v>28</v>
      </c>
      <c r="E7">
        <v>4</v>
      </c>
      <c r="F7">
        <f t="shared" si="0"/>
        <v>0.11428571428571428</v>
      </c>
      <c r="H7">
        <v>4</v>
      </c>
      <c r="J7">
        <f t="shared" si="1"/>
        <v>0.19536681481316462</v>
      </c>
    </row>
    <row r="8" spans="1:10" x14ac:dyDescent="0.25">
      <c r="A8" s="3">
        <v>6</v>
      </c>
      <c r="B8">
        <v>5</v>
      </c>
      <c r="C8">
        <v>14</v>
      </c>
      <c r="E8">
        <v>5</v>
      </c>
      <c r="F8">
        <f t="shared" si="0"/>
        <v>5.7142857142857141E-2</v>
      </c>
      <c r="H8">
        <v>5</v>
      </c>
      <c r="J8">
        <f t="shared" si="1"/>
        <v>0.1562934518505317</v>
      </c>
    </row>
    <row r="9" spans="1:10" x14ac:dyDescent="0.25">
      <c r="A9" s="3">
        <v>7</v>
      </c>
      <c r="B9">
        <v>6</v>
      </c>
      <c r="C9">
        <v>5</v>
      </c>
      <c r="E9">
        <v>6</v>
      </c>
      <c r="F9">
        <f t="shared" si="0"/>
        <v>2.0408163265306121E-2</v>
      </c>
      <c r="H9">
        <v>6</v>
      </c>
      <c r="J9">
        <f t="shared" si="1"/>
        <v>0.10419563456702115</v>
      </c>
    </row>
    <row r="10" spans="1:10" x14ac:dyDescent="0.25">
      <c r="A10" s="3">
        <v>8</v>
      </c>
      <c r="B10">
        <v>7</v>
      </c>
      <c r="C10">
        <v>7</v>
      </c>
      <c r="E10">
        <v>7</v>
      </c>
      <c r="F10">
        <f t="shared" si="0"/>
        <v>2.8571428571428571E-2</v>
      </c>
      <c r="H10">
        <v>7</v>
      </c>
      <c r="J10">
        <f t="shared" si="1"/>
        <v>5.9540362609726373E-2</v>
      </c>
    </row>
    <row r="11" spans="1:10" x14ac:dyDescent="0.25">
      <c r="A11" s="3">
        <v>9</v>
      </c>
      <c r="B11">
        <v>8</v>
      </c>
      <c r="C11">
        <v>1</v>
      </c>
      <c r="E11">
        <v>8</v>
      </c>
      <c r="F11">
        <f t="shared" si="0"/>
        <v>4.0816326530612249E-3</v>
      </c>
      <c r="H11">
        <v>8</v>
      </c>
      <c r="J11">
        <f t="shared" si="1"/>
        <v>2.9770181304863183E-2</v>
      </c>
    </row>
    <row r="12" spans="1:10" x14ac:dyDescent="0.25">
      <c r="E12">
        <v>9</v>
      </c>
      <c r="F12">
        <v>0</v>
      </c>
      <c r="H12">
        <v>9</v>
      </c>
      <c r="J12">
        <f t="shared" si="1"/>
        <v>1.3231191691050297E-2</v>
      </c>
    </row>
    <row r="13" spans="1:10" x14ac:dyDescent="0.25">
      <c r="E13">
        <v>10</v>
      </c>
      <c r="F13">
        <v>0</v>
      </c>
      <c r="H13">
        <v>10</v>
      </c>
      <c r="J13">
        <f t="shared" si="1"/>
        <v>5.2924766764201169E-3</v>
      </c>
    </row>
    <row r="14" spans="1:10" x14ac:dyDescent="0.25">
      <c r="E14">
        <v>11</v>
      </c>
      <c r="F14">
        <v>0</v>
      </c>
      <c r="H14">
        <v>11</v>
      </c>
      <c r="J14">
        <f t="shared" si="1"/>
        <v>1.9245369732436813E-3</v>
      </c>
    </row>
    <row r="15" spans="1:10" x14ac:dyDescent="0.25">
      <c r="E15">
        <v>12</v>
      </c>
      <c r="F15">
        <v>0</v>
      </c>
      <c r="H15">
        <v>12</v>
      </c>
      <c r="J15">
        <f t="shared" si="1"/>
        <v>6.4151232441456022E-4</v>
      </c>
    </row>
    <row r="22" spans="1:3" ht="15.75" thickBot="1" x14ac:dyDescent="0.3">
      <c r="A22" s="4"/>
      <c r="B22" s="1"/>
      <c r="C22" s="2"/>
    </row>
    <row r="23" spans="1:3" ht="15.75" thickBot="1" x14ac:dyDescent="0.3">
      <c r="A23" s="4"/>
      <c r="B23" s="1"/>
      <c r="C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Gauss (t=4s)-04.04.2018</vt:lpstr>
      <vt:lpstr>Poisson (t=10s) 10.04.2018</vt:lpstr>
      <vt:lpstr>Gauss(t=2s) 02.04.2018</vt:lpstr>
      <vt:lpstr>Poisson (t=10s)-02.04.2018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QUANG</dc:creator>
  <cp:lastModifiedBy>NGUYEN VU QUANG</cp:lastModifiedBy>
  <dcterms:created xsi:type="dcterms:W3CDTF">2018-04-05T15:24:41Z</dcterms:created>
  <dcterms:modified xsi:type="dcterms:W3CDTF">2018-04-10T13:48:07Z</dcterms:modified>
</cp:coreProperties>
</file>