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 CHI\Documents\De thi SDBTNC-2021-05_ Sang 16.04.2022\2018601120\"/>
    </mc:Choice>
  </mc:AlternateContent>
  <bookViews>
    <workbookView xWindow="0" yWindow="0" windowWidth="11010" windowHeight="5640"/>
  </bookViews>
  <sheets>
    <sheet name="dữ liệu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<sst xmlns="http://schemas.openxmlformats.org/spreadsheetml/2006/main" count="52" uniqueCount="41">
  <si>
    <t>Thành tiền</t>
  </si>
  <si>
    <t>VĐ</t>
  </si>
  <si>
    <t>Váy đầm</t>
  </si>
  <si>
    <t>AS</t>
  </si>
  <si>
    <t>Áo sơ mi</t>
  </si>
  <si>
    <t>QA</t>
  </si>
  <si>
    <t>CV</t>
  </si>
  <si>
    <t>Chân váy</t>
  </si>
  <si>
    <t>Đơn giá</t>
  </si>
  <si>
    <t>BẢNG THỐNG KÊ</t>
  </si>
  <si>
    <t>Số lượng</t>
  </si>
  <si>
    <t>BẢNG ĐƠN GIÁ</t>
  </si>
  <si>
    <t>Ngày</t>
  </si>
  <si>
    <t>Loại SP</t>
  </si>
  <si>
    <t>Mã SP</t>
  </si>
  <si>
    <t>Tên SP</t>
  </si>
  <si>
    <t>VĐ1</t>
  </si>
  <si>
    <t>AS1</t>
  </si>
  <si>
    <t>VĐ2</t>
  </si>
  <si>
    <t>CV2</t>
  </si>
  <si>
    <t>Quần âu</t>
  </si>
  <si>
    <t>TT</t>
  </si>
  <si>
    <t>Ký hiệu</t>
  </si>
  <si>
    <t>Khuyến mại</t>
  </si>
  <si>
    <t>AS3</t>
  </si>
  <si>
    <t>CV3</t>
  </si>
  <si>
    <t>Công sở</t>
  </si>
  <si>
    <t>Thể thao</t>
  </si>
  <si>
    <t>Dạ hội</t>
  </si>
  <si>
    <t>THỜI TRANG CANIFA</t>
  </si>
  <si>
    <t>DOANH THU TRONG THÁNG  - 10 - 2020</t>
  </si>
  <si>
    <t>LN</t>
  </si>
  <si>
    <t>Áo len nam</t>
  </si>
  <si>
    <t>QK</t>
  </si>
  <si>
    <t>AD</t>
  </si>
  <si>
    <t>Áo dạ Nữ</t>
  </si>
  <si>
    <t>LN2</t>
  </si>
  <si>
    <t>QK1</t>
  </si>
  <si>
    <t>AD1</t>
  </si>
  <si>
    <t>Tổng tiền</t>
  </si>
  <si>
    <t>Quần kaki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</si>
</sst>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charset val="163"/>
    </font>
    <font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u/>
      <sz val="11"/>
      <color indexed="10"/>
      <name val="Calibri"/>
      <family val="2"/>
      <charset val="163"/>
    </font>
    <font>
      <sz val="11"/>
      <name val="Calibri"/>
      <family val="2"/>
      <charset val="163"/>
    </font>
    <font>
      <b/>
      <sz val="11"/>
      <name val="Calibri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 applyBorder="1" applyAlignment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0" fontId="6" fillId="0" borderId="0" xfId="0" applyFont="1" applyBorder="1" applyAlignment="1"/>
    <xf numFmtId="0" fontId="5" fillId="0" borderId="0" xfId="0" applyFont="1"/>
    <xf numFmtId="0" fontId="5" fillId="0" borderId="0" xfId="0" applyFont="1" applyBorder="1"/>
    <xf numFmtId="0" fontId="6" fillId="2" borderId="1" xfId="0" quotePrefix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Border="1" applyAlignment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/>
    <xf numFmtId="3" fontId="5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3" fontId="5" fillId="0" borderId="1" xfId="0" applyNumberFormat="1" applyFont="1" applyBorder="1" applyAlignment="1"/>
    <xf numFmtId="9" fontId="5" fillId="0" borderId="1" xfId="1" applyFont="1" applyBorder="1" applyAlignment="1"/>
    <xf numFmtId="0" fontId="1" fillId="0" borderId="0" xfId="0" applyNumberFormat="1" applyFont="1"/>
    <xf numFmtId="3" fontId="1" fillId="0" borderId="0" xfId="0" applyNumberFormat="1" applyFont="1"/>
    <xf numFmtId="3" fontId="5" fillId="0" borderId="0" xfId="0" applyNumberFormat="1" applyFont="1" applyBorder="1" applyAlignment="1"/>
    <xf numFmtId="3" fontId="5" fillId="0" borderId="1" xfId="0" applyNumberFormat="1" applyFont="1" applyFill="1" applyBorder="1" applyAlignment="1">
      <alignment horizontal="left" vertical="center"/>
    </xf>
    <xf numFmtId="3" fontId="1" fillId="0" borderId="0" xfId="0" applyNumberFormat="1" applyFont="1" applyBorder="1" applyAlignment="1"/>
    <xf numFmtId="3" fontId="5" fillId="0" borderId="0" xfId="0" applyNumberFormat="1" applyFont="1"/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/>
    <xf numFmtId="3" fontId="6" fillId="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pane ySplit="1" topLeftCell="A2" activePane="bottomLeft" state="frozen"/>
      <selection pane="bottomLeft" activeCell="D1" sqref="D1"/>
    </sheetView>
  </sheetViews>
  <sheetFormatPr defaultColWidth="9" defaultRowHeight="15" x14ac:dyDescent="0.25"/>
  <cols>
    <col min="1" max="1" width="7.7109375" style="1" customWidth="1"/>
    <col min="2" max="2" width="15.85546875" style="1" customWidth="1"/>
    <col min="3" max="3" width="11.140625" style="1" customWidth="1"/>
    <col min="4" max="4" width="15.28515625" style="1" customWidth="1"/>
    <col min="5" max="5" width="11.85546875" style="1" customWidth="1"/>
    <col min="6" max="6" width="13.7109375" style="1" customWidth="1"/>
    <col min="7" max="7" width="11.28515625" style="25" customWidth="1"/>
    <col min="8" max="8" width="13.140625" style="1" customWidth="1"/>
    <col min="9" max="9" width="13" style="25" customWidth="1"/>
    <col min="10" max="10" width="4.7109375" style="1" customWidth="1"/>
    <col min="11" max="11" width="12" style="1" customWidth="1"/>
    <col min="12" max="16384" width="9" style="1"/>
  </cols>
  <sheetData>
    <row r="1" spans="1:10" x14ac:dyDescent="0.25">
      <c r="A1" s="1" t="s">
        <v>29</v>
      </c>
      <c r="B1" s="3"/>
    </row>
    <row r="2" spans="1:10" ht="25.5" customHeight="1" x14ac:dyDescent="0.25">
      <c r="A2" s="4" t="s">
        <v>30</v>
      </c>
      <c r="B2" s="4"/>
      <c r="C2" s="4"/>
      <c r="D2" s="4"/>
      <c r="E2" s="4"/>
      <c r="F2" s="4"/>
      <c r="G2" s="26"/>
      <c r="H2" s="4"/>
      <c r="I2" s="26"/>
    </row>
    <row r="3" spans="1:10" x14ac:dyDescent="0.25">
      <c r="A3" s="17" t="s">
        <v>21</v>
      </c>
      <c r="B3" s="17" t="s">
        <v>12</v>
      </c>
      <c r="C3" s="17" t="s">
        <v>22</v>
      </c>
      <c r="D3" s="17" t="s">
        <v>15</v>
      </c>
      <c r="E3" s="17" t="s">
        <v>13</v>
      </c>
      <c r="F3" s="17" t="s">
        <v>10</v>
      </c>
      <c r="G3" s="27" t="s">
        <v>8</v>
      </c>
      <c r="H3" s="17" t="s">
        <v>23</v>
      </c>
      <c r="I3" s="27" t="s">
        <v>0</v>
      </c>
    </row>
    <row r="4" spans="1:10" x14ac:dyDescent="0.25">
      <c r="A4" s="5">
        <v>1</v>
      </c>
      <c r="B4" s="6">
        <v>44105</v>
      </c>
      <c r="C4" s="5" t="s">
        <v>24</v>
      </c>
      <c r="D4" s="18" t="str">
        <f>VLOOKUP(LEFT(C4,2),$A$18:$B$24,2,0)</f>
        <v>Áo sơ mi</v>
      </c>
      <c r="E4" s="18" t="str">
        <f>IF(RIGHT(C4,1)="1","Công sở",IF(RIGHT(C4,1)="2","Dạ hội","Thể thao"))</f>
        <v>Thể thao</v>
      </c>
      <c r="F4" s="18">
        <v>40</v>
      </c>
      <c r="G4" s="22">
        <f>INDEX($C$18:$E$24,MATCH(D4,$B$18:$B$24,0),MATCH(E4,$C$17:$E$17,0))</f>
        <v>350000</v>
      </c>
      <c r="H4" s="23">
        <f>IF(E4=$E$17,10%,IF(E4=$D$17,5%,0%))</f>
        <v>0.1</v>
      </c>
      <c r="I4" s="22">
        <f>F4*G4*(100%-H4)</f>
        <v>12600000</v>
      </c>
      <c r="J4" s="24"/>
    </row>
    <row r="5" spans="1:10" x14ac:dyDescent="0.25">
      <c r="A5" s="5">
        <v>2</v>
      </c>
      <c r="B5" s="6">
        <v>44105</v>
      </c>
      <c r="C5" s="5" t="s">
        <v>36</v>
      </c>
      <c r="D5" s="18" t="str">
        <f t="shared" ref="D5:D13" si="0">VLOOKUP(LEFT(C5,2),$A$18:$B$24,2,0)</f>
        <v>Áo len nam</v>
      </c>
      <c r="E5" s="18" t="str">
        <f t="shared" ref="E5:E13" si="1">IF(RIGHT(C5,1)="1","Công sở",IF(RIGHT(C5,1)="2","Dạ hội","Thể thao"))</f>
        <v>Dạ hội</v>
      </c>
      <c r="F5" s="18">
        <v>55</v>
      </c>
      <c r="G5" s="22">
        <f t="shared" ref="G5:G13" si="2">INDEX($C$18:$E$24,MATCH(D5,$B$18:$B$24,0),MATCH(E5,$C$17:$E$17,0))</f>
        <v>0</v>
      </c>
      <c r="H5" s="23">
        <f t="shared" ref="H5:H13" si="3">IF(E5=$E$17,10%,IF(E5=$D$17,5%,0%))</f>
        <v>0.05</v>
      </c>
      <c r="I5" s="22">
        <f t="shared" ref="I5:I13" si="4">F5*G5*(100%-H5)</f>
        <v>0</v>
      </c>
      <c r="J5" s="24"/>
    </row>
    <row r="6" spans="1:10" x14ac:dyDescent="0.25">
      <c r="A6" s="5">
        <v>3</v>
      </c>
      <c r="B6" s="6">
        <v>44108</v>
      </c>
      <c r="C6" s="5" t="s">
        <v>17</v>
      </c>
      <c r="D6" s="18" t="str">
        <f t="shared" si="0"/>
        <v>Áo sơ mi</v>
      </c>
      <c r="E6" s="18" t="str">
        <f t="shared" si="1"/>
        <v>Công sở</v>
      </c>
      <c r="F6" s="18">
        <v>35</v>
      </c>
      <c r="G6" s="22">
        <f t="shared" si="2"/>
        <v>450000</v>
      </c>
      <c r="H6" s="23">
        <f t="shared" si="3"/>
        <v>0</v>
      </c>
      <c r="I6" s="22">
        <f t="shared" si="4"/>
        <v>15750000</v>
      </c>
      <c r="J6" s="24"/>
    </row>
    <row r="7" spans="1:10" x14ac:dyDescent="0.25">
      <c r="A7" s="5">
        <v>4</v>
      </c>
      <c r="B7" s="6">
        <v>44108</v>
      </c>
      <c r="C7" s="5" t="s">
        <v>25</v>
      </c>
      <c r="D7" s="18" t="str">
        <f t="shared" si="0"/>
        <v>Chân váy</v>
      </c>
      <c r="E7" s="18" t="str">
        <f t="shared" si="1"/>
        <v>Thể thao</v>
      </c>
      <c r="F7" s="18">
        <v>42</v>
      </c>
      <c r="G7" s="22">
        <f t="shared" si="2"/>
        <v>700000</v>
      </c>
      <c r="H7" s="23">
        <f t="shared" si="3"/>
        <v>0.1</v>
      </c>
      <c r="I7" s="22">
        <f t="shared" si="4"/>
        <v>26460000</v>
      </c>
      <c r="J7" s="24"/>
    </row>
    <row r="8" spans="1:10" x14ac:dyDescent="0.25">
      <c r="A8" s="5">
        <v>5</v>
      </c>
      <c r="B8" s="6">
        <v>44109</v>
      </c>
      <c r="C8" s="5" t="s">
        <v>19</v>
      </c>
      <c r="D8" s="18" t="str">
        <f t="shared" si="0"/>
        <v>Chân váy</v>
      </c>
      <c r="E8" s="18" t="str">
        <f t="shared" si="1"/>
        <v>Dạ hội</v>
      </c>
      <c r="F8" s="18">
        <v>30</v>
      </c>
      <c r="G8" s="22">
        <f t="shared" si="2"/>
        <v>1200000</v>
      </c>
      <c r="H8" s="23">
        <f t="shared" si="3"/>
        <v>0.05</v>
      </c>
      <c r="I8" s="22">
        <f t="shared" si="4"/>
        <v>34200000</v>
      </c>
      <c r="J8" s="24"/>
    </row>
    <row r="9" spans="1:10" x14ac:dyDescent="0.25">
      <c r="A9" s="5">
        <v>6</v>
      </c>
      <c r="B9" s="6">
        <v>44115</v>
      </c>
      <c r="C9" s="5" t="s">
        <v>17</v>
      </c>
      <c r="D9" s="18" t="str">
        <f t="shared" si="0"/>
        <v>Áo sơ mi</v>
      </c>
      <c r="E9" s="18" t="str">
        <f t="shared" si="1"/>
        <v>Công sở</v>
      </c>
      <c r="F9" s="18">
        <v>50</v>
      </c>
      <c r="G9" s="22">
        <f t="shared" si="2"/>
        <v>450000</v>
      </c>
      <c r="H9" s="23">
        <f t="shared" si="3"/>
        <v>0</v>
      </c>
      <c r="I9" s="22">
        <f t="shared" si="4"/>
        <v>22500000</v>
      </c>
      <c r="J9" s="24"/>
    </row>
    <row r="10" spans="1:10" x14ac:dyDescent="0.25">
      <c r="A10" s="5">
        <v>7</v>
      </c>
      <c r="B10" s="6">
        <v>44116</v>
      </c>
      <c r="C10" s="5" t="s">
        <v>18</v>
      </c>
      <c r="D10" s="18" t="str">
        <f t="shared" si="0"/>
        <v>Váy đầm</v>
      </c>
      <c r="E10" s="18" t="str">
        <f t="shared" si="1"/>
        <v>Dạ hội</v>
      </c>
      <c r="F10" s="18">
        <v>40</v>
      </c>
      <c r="G10" s="22">
        <f t="shared" si="2"/>
        <v>2300000</v>
      </c>
      <c r="H10" s="23">
        <f t="shared" si="3"/>
        <v>0.05</v>
      </c>
      <c r="I10" s="22">
        <f t="shared" si="4"/>
        <v>87400000</v>
      </c>
      <c r="J10" s="24"/>
    </row>
    <row r="11" spans="1:10" x14ac:dyDescent="0.25">
      <c r="A11" s="5">
        <v>8</v>
      </c>
      <c r="B11" s="6">
        <v>44119</v>
      </c>
      <c r="C11" s="5" t="s">
        <v>16</v>
      </c>
      <c r="D11" s="18" t="str">
        <f t="shared" si="0"/>
        <v>Váy đầm</v>
      </c>
      <c r="E11" s="18" t="str">
        <f t="shared" si="1"/>
        <v>Công sở</v>
      </c>
      <c r="F11" s="18">
        <v>10</v>
      </c>
      <c r="G11" s="22">
        <f t="shared" si="2"/>
        <v>1000000</v>
      </c>
      <c r="H11" s="23">
        <f t="shared" si="3"/>
        <v>0</v>
      </c>
      <c r="I11" s="22">
        <f t="shared" si="4"/>
        <v>10000000</v>
      </c>
      <c r="J11" s="24"/>
    </row>
    <row r="12" spans="1:10" x14ac:dyDescent="0.25">
      <c r="A12" s="5">
        <v>9</v>
      </c>
      <c r="B12" s="6">
        <v>44124</v>
      </c>
      <c r="C12" s="5" t="s">
        <v>37</v>
      </c>
      <c r="D12" s="18" t="str">
        <f t="shared" si="0"/>
        <v>Quần kaki nam</v>
      </c>
      <c r="E12" s="18" t="str">
        <f t="shared" si="1"/>
        <v>Công sở</v>
      </c>
      <c r="F12" s="18">
        <v>60</v>
      </c>
      <c r="G12" s="22">
        <f t="shared" si="2"/>
        <v>650000</v>
      </c>
      <c r="H12" s="23">
        <f t="shared" si="3"/>
        <v>0</v>
      </c>
      <c r="I12" s="22">
        <f t="shared" si="4"/>
        <v>39000000</v>
      </c>
      <c r="J12" s="24"/>
    </row>
    <row r="13" spans="1:10" x14ac:dyDescent="0.25">
      <c r="A13" s="5">
        <v>10</v>
      </c>
      <c r="B13" s="6">
        <v>44132</v>
      </c>
      <c r="C13" s="5" t="s">
        <v>38</v>
      </c>
      <c r="D13" s="18" t="str">
        <f t="shared" si="0"/>
        <v>Áo dạ Nữ</v>
      </c>
      <c r="E13" s="18" t="str">
        <f t="shared" si="1"/>
        <v>Công sở</v>
      </c>
      <c r="F13" s="18">
        <v>30</v>
      </c>
      <c r="G13" s="22">
        <f t="shared" si="2"/>
        <v>1200000</v>
      </c>
      <c r="H13" s="23">
        <f t="shared" si="3"/>
        <v>0</v>
      </c>
      <c r="I13" s="22">
        <f t="shared" si="4"/>
        <v>36000000</v>
      </c>
      <c r="J13" s="24"/>
    </row>
    <row r="14" spans="1:10" x14ac:dyDescent="0.25">
      <c r="A14" s="33"/>
      <c r="B14" s="33"/>
      <c r="F14" s="16"/>
      <c r="G14" s="28"/>
      <c r="H14" s="16"/>
      <c r="I14" s="28"/>
    </row>
    <row r="15" spans="1:10" x14ac:dyDescent="0.25">
      <c r="A15" s="34" t="s">
        <v>11</v>
      </c>
      <c r="B15" s="34"/>
      <c r="C15" s="34"/>
      <c r="D15" s="34"/>
      <c r="E15" s="34"/>
      <c r="F15" s="7"/>
      <c r="G15" s="29"/>
      <c r="H15" s="8"/>
      <c r="I15" s="29"/>
    </row>
    <row r="16" spans="1:10" x14ac:dyDescent="0.25">
      <c r="A16" s="37" t="s">
        <v>14</v>
      </c>
      <c r="B16" s="36" t="s">
        <v>15</v>
      </c>
      <c r="C16" s="38" t="s">
        <v>13</v>
      </c>
      <c r="D16" s="38"/>
      <c r="E16" s="38"/>
      <c r="F16" s="9"/>
      <c r="G16" s="26"/>
      <c r="H16" s="34" t="s">
        <v>9</v>
      </c>
      <c r="I16" s="34"/>
    </row>
    <row r="17" spans="1:9" x14ac:dyDescent="0.25">
      <c r="A17" s="37"/>
      <c r="B17" s="36"/>
      <c r="C17" s="10" t="s">
        <v>26</v>
      </c>
      <c r="D17" s="10" t="s">
        <v>28</v>
      </c>
      <c r="E17" s="10" t="s">
        <v>27</v>
      </c>
      <c r="F17" s="8"/>
      <c r="G17" s="30"/>
      <c r="H17" s="11" t="s">
        <v>15</v>
      </c>
      <c r="I17" s="32" t="s">
        <v>39</v>
      </c>
    </row>
    <row r="18" spans="1:9" x14ac:dyDescent="0.25">
      <c r="A18" s="20" t="s">
        <v>1</v>
      </c>
      <c r="B18" s="21" t="s">
        <v>2</v>
      </c>
      <c r="C18" s="19">
        <v>1000000</v>
      </c>
      <c r="D18" s="19">
        <v>2300000</v>
      </c>
      <c r="E18" s="19">
        <v>700000</v>
      </c>
      <c r="F18" s="8"/>
      <c r="G18" s="31"/>
      <c r="H18" s="21" t="s">
        <v>2</v>
      </c>
      <c r="I18" s="22">
        <f>SUMIF($D$4:$D$13,H18,$I$4:$I$13)</f>
        <v>97400000</v>
      </c>
    </row>
    <row r="19" spans="1:9" x14ac:dyDescent="0.25">
      <c r="A19" s="20" t="s">
        <v>3</v>
      </c>
      <c r="B19" s="21" t="s">
        <v>4</v>
      </c>
      <c r="C19" s="19">
        <v>450000</v>
      </c>
      <c r="D19" s="19"/>
      <c r="E19" s="19">
        <v>350000</v>
      </c>
      <c r="F19" s="8"/>
      <c r="G19" s="31"/>
      <c r="H19" s="21" t="s">
        <v>4</v>
      </c>
      <c r="I19" s="22">
        <f t="shared" ref="I19:I24" si="5">SUMIF($D$4:$D$13,H19,$I$4:$I$13)</f>
        <v>50850000</v>
      </c>
    </row>
    <row r="20" spans="1:9" x14ac:dyDescent="0.25">
      <c r="A20" s="20" t="s">
        <v>5</v>
      </c>
      <c r="B20" s="21" t="s">
        <v>20</v>
      </c>
      <c r="C20" s="19">
        <v>550000</v>
      </c>
      <c r="D20" s="19"/>
      <c r="E20" s="19">
        <v>630000</v>
      </c>
      <c r="F20" s="8"/>
      <c r="G20" s="29"/>
      <c r="H20" s="21" t="s">
        <v>20</v>
      </c>
      <c r="I20" s="22">
        <f t="shared" si="5"/>
        <v>0</v>
      </c>
    </row>
    <row r="21" spans="1:9" x14ac:dyDescent="0.25">
      <c r="A21" s="20" t="s">
        <v>6</v>
      </c>
      <c r="B21" s="21" t="s">
        <v>7</v>
      </c>
      <c r="C21" s="19">
        <v>550000</v>
      </c>
      <c r="D21" s="19">
        <v>1200000</v>
      </c>
      <c r="E21" s="19">
        <v>700000</v>
      </c>
      <c r="F21" s="8"/>
      <c r="G21" s="29"/>
      <c r="H21" s="21" t="s">
        <v>7</v>
      </c>
      <c r="I21" s="22">
        <f t="shared" si="5"/>
        <v>60660000</v>
      </c>
    </row>
    <row r="22" spans="1:9" x14ac:dyDescent="0.25">
      <c r="A22" s="20" t="s">
        <v>31</v>
      </c>
      <c r="B22" s="21" t="s">
        <v>32</v>
      </c>
      <c r="C22" s="21">
        <v>490000</v>
      </c>
      <c r="D22" s="21"/>
      <c r="E22" s="21"/>
      <c r="H22" s="21" t="s">
        <v>32</v>
      </c>
      <c r="I22" s="22">
        <f t="shared" si="5"/>
        <v>0</v>
      </c>
    </row>
    <row r="23" spans="1:9" x14ac:dyDescent="0.25">
      <c r="A23" s="20" t="s">
        <v>33</v>
      </c>
      <c r="B23" s="21" t="s">
        <v>40</v>
      </c>
      <c r="C23" s="21">
        <v>650000</v>
      </c>
      <c r="D23" s="21"/>
      <c r="E23" s="21"/>
      <c r="H23" s="21" t="s">
        <v>40</v>
      </c>
      <c r="I23" s="22">
        <f t="shared" si="5"/>
        <v>39000000</v>
      </c>
    </row>
    <row r="24" spans="1:9" x14ac:dyDescent="0.25">
      <c r="A24" s="20" t="s">
        <v>34</v>
      </c>
      <c r="B24" s="21" t="s">
        <v>35</v>
      </c>
      <c r="C24" s="21">
        <v>1200000</v>
      </c>
      <c r="D24" s="21">
        <v>1800000</v>
      </c>
      <c r="E24" s="21"/>
      <c r="H24" s="21" t="s">
        <v>35</v>
      </c>
      <c r="I24" s="22">
        <f t="shared" si="5"/>
        <v>36000000</v>
      </c>
    </row>
    <row r="26" spans="1:9" x14ac:dyDescent="0.25">
      <c r="A26" s="2"/>
    </row>
    <row r="27" spans="1:9" x14ac:dyDescent="0.25">
      <c r="A27" s="12"/>
      <c r="B27" s="13"/>
      <c r="C27" s="13"/>
      <c r="D27" s="13"/>
      <c r="E27" s="13"/>
      <c r="F27" s="13"/>
    </row>
    <row r="28" spans="1:9" x14ac:dyDescent="0.25">
      <c r="A28" s="13"/>
      <c r="B28" s="13"/>
      <c r="C28" s="13"/>
      <c r="D28" s="13"/>
      <c r="E28" s="13"/>
      <c r="F28" s="13"/>
    </row>
    <row r="29" spans="1:9" x14ac:dyDescent="0.25">
      <c r="A29" s="14"/>
      <c r="B29" s="13"/>
      <c r="C29" s="13"/>
      <c r="D29" s="13"/>
      <c r="E29" s="13"/>
      <c r="F29" s="13"/>
    </row>
    <row r="30" spans="1:9" x14ac:dyDescent="0.25">
      <c r="A30" s="13"/>
      <c r="B30" s="13"/>
      <c r="C30" s="13"/>
      <c r="D30" s="13"/>
      <c r="E30" s="13"/>
      <c r="F30" s="13"/>
    </row>
    <row r="31" spans="1:9" ht="29.25" customHeight="1" x14ac:dyDescent="0.25">
      <c r="A31" s="13"/>
      <c r="B31" s="13"/>
      <c r="C31" s="13"/>
      <c r="D31" s="13"/>
      <c r="E31" s="13"/>
      <c r="F31" s="13"/>
    </row>
    <row r="32" spans="1:9" ht="44.25" customHeight="1" x14ac:dyDescent="0.25">
      <c r="A32" s="35"/>
      <c r="B32" s="35"/>
      <c r="C32" s="35"/>
      <c r="D32" s="35"/>
      <c r="E32" s="35"/>
      <c r="F32" s="35"/>
      <c r="G32" s="35"/>
    </row>
    <row r="33" spans="1:6" x14ac:dyDescent="0.25">
      <c r="A33" s="13"/>
      <c r="B33" s="13"/>
      <c r="C33" s="13"/>
      <c r="D33" s="13"/>
      <c r="E33" s="13"/>
      <c r="F33" s="13"/>
    </row>
    <row r="34" spans="1:6" x14ac:dyDescent="0.25">
      <c r="A34" s="13"/>
      <c r="B34" s="13"/>
      <c r="C34" s="13"/>
      <c r="D34" s="13"/>
      <c r="E34" s="13"/>
      <c r="F34" s="13"/>
    </row>
    <row r="35" spans="1:6" x14ac:dyDescent="0.25">
      <c r="B35" s="13"/>
      <c r="C35" s="13"/>
      <c r="D35" s="13"/>
      <c r="E35" s="13"/>
      <c r="F35" s="13"/>
    </row>
    <row r="36" spans="1:6" x14ac:dyDescent="0.25">
      <c r="A36" s="13"/>
      <c r="B36" s="13"/>
      <c r="C36" s="13"/>
      <c r="D36" s="13"/>
      <c r="E36" s="13"/>
      <c r="F36" s="13"/>
    </row>
    <row r="37" spans="1:6" x14ac:dyDescent="0.25">
      <c r="A37" s="13"/>
      <c r="B37" s="13"/>
      <c r="C37" s="13"/>
      <c r="D37" s="13"/>
      <c r="E37" s="13"/>
      <c r="F37" s="13"/>
    </row>
    <row r="38" spans="1:6" x14ac:dyDescent="0.25">
      <c r="A38" s="13"/>
      <c r="B38" s="15"/>
      <c r="C38" s="15"/>
      <c r="D38" s="15"/>
      <c r="E38" s="15"/>
      <c r="F38" s="13"/>
    </row>
    <row r="39" spans="1:6" x14ac:dyDescent="0.25">
      <c r="A39" s="13"/>
      <c r="B39" s="13"/>
    </row>
    <row r="40" spans="1:6" x14ac:dyDescent="0.25">
      <c r="A40" s="13"/>
      <c r="B40" s="13"/>
    </row>
  </sheetData>
  <mergeCells count="7">
    <mergeCell ref="A14:B14"/>
    <mergeCell ref="H16:I16"/>
    <mergeCell ref="A32:G32"/>
    <mergeCell ref="B16:B17"/>
    <mergeCell ref="A15:E15"/>
    <mergeCell ref="A16:A17"/>
    <mergeCell ref="C16:E16"/>
  </mergeCells>
  <conditionalFormatting sqref="M6">
    <cfRule type="expression" dxfId="2" priority="8" stopIfTrue="1">
      <formula>$E$6</formula>
    </cfRule>
  </conditionalFormatting>
  <conditionalFormatting sqref="A3:I13">
    <cfRule type="expression" dxfId="1" priority="2">
      <formula>$E$9</formula>
    </cfRule>
    <cfRule type="expression" dxfId="0" priority="1" stopIfTrue="1">
      <formula>$E$9</formula>
    </cfRule>
  </conditionalFormatting>
  <pageMargins left="0.98425196850393704" right="0.98425196850393704" top="0.98425196850393704" bottom="0.98425196850393704" header="0.31496062992125984" footer="0.31496062992125984"/>
  <pageSetup paperSize="9" orientation="landscape" r:id="rId1"/>
  <headerFooter>
    <oddHeader>&amp;CFilename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dữ liệu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KIM CHI</cp:lastModifiedBy>
  <dcterms:created xsi:type="dcterms:W3CDTF">2017-10-17T08:30:31Z</dcterms:created>
  <dcterms:modified xsi:type="dcterms:W3CDTF">2022-04-16T02:00:06Z</dcterms:modified>
</cp:coreProperties>
</file>