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8_{ED2C5EE5-DF18-480E-BF72-42B6086508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DENTIFICATION ET ELIGIBILITE" sheetId="5" r:id="rId1"/>
    <sheet name="Tables" sheetId="3" r:id="rId2"/>
  </sheets>
  <definedNames>
    <definedName name="ADRESSE_SIEGE">'IDENTIFICATION ET ELIGIBILITE'!$C$13</definedName>
    <definedName name="DATE_AR_DOSSIER_COMPLET">'IDENTIFICATION ET ELIGIBILITE'!$C$21</definedName>
    <definedName name="DATE_CEX_INITIAL">#REF!</definedName>
    <definedName name="DATE_DU_JOUR">'IDENTIFICATION ET ELIGIBILITE'!$C$3</definedName>
    <definedName name="DATE_NAISSANCE_BENEFICIAIRE">'IDENTIFICATION ET ELIGIBILITE'!$C$11</definedName>
    <definedName name="DATE_PREMIERE_DEMANDE">'IDENTIFICATION ET ELIGIBILITE'!$C$15</definedName>
    <definedName name="Domaines">Tables!$A$2:$A$11</definedName>
    <definedName name="NOM_PRENOM_BENEFICIAIRE">'IDENTIFICATION ET ELIGIBILITE'!$C$9</definedName>
    <definedName name="NUMERO_DOSSIER">'IDENTIFICATION ET ELIGIBILITE'!$C$5</definedName>
    <definedName name="_xlnm.Print_Area" localSheetId="0">'IDENTIFICATION ET ELIGIBILITE'!$A$1:$C$40</definedName>
    <definedName name="ZONE_INDICATEU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B18" i="5"/>
  <c r="A39" i="5" l="1"/>
  <c r="A38" i="5"/>
  <c r="A37" i="5"/>
  <c r="A36" i="5"/>
  <c r="A35" i="5"/>
  <c r="B22" i="5" l="1"/>
  <c r="D23" i="5"/>
  <c r="D35" i="5"/>
  <c r="D32" i="5" l="1"/>
  <c r="D37" i="5"/>
  <c r="D38" i="5"/>
  <c r="D39" i="5"/>
  <c r="D36" i="5"/>
  <c r="A33" i="5"/>
  <c r="E30" i="5"/>
  <c r="E25" i="5"/>
  <c r="E19" i="5"/>
  <c r="E17" i="5"/>
  <c r="E11" i="5"/>
  <c r="E5" i="5"/>
  <c r="E3" i="5"/>
  <c r="E42" i="5" l="1"/>
  <c r="D25" i="5"/>
  <c r="D33" i="5"/>
  <c r="E41" i="5" l="1"/>
  <c r="A42" i="5" s="1"/>
  <c r="D3" i="5" l="1"/>
  <c r="A16" i="5"/>
  <c r="D5" i="5" l="1"/>
  <c r="C8" i="5"/>
  <c r="C7" i="5" l="1"/>
  <c r="A31" i="5" l="1"/>
  <c r="A40" i="5" l="1"/>
  <c r="D40" i="5" s="1"/>
</calcChain>
</file>

<file path=xl/sharedStrings.xml><?xml version="1.0" encoding="utf-8"?>
<sst xmlns="http://schemas.openxmlformats.org/spreadsheetml/2006/main" count="31" uniqueCount="31">
  <si>
    <t>CAPACITE PROFESSIONNELLE AGRICOLE</t>
  </si>
  <si>
    <t>Nom - Prénom :</t>
  </si>
  <si>
    <t>Date de naissance :</t>
  </si>
  <si>
    <t>Adresse du siège social :</t>
  </si>
  <si>
    <t>Date d'entrée dans le parcours :</t>
  </si>
  <si>
    <t>Date d'inscription AMEXA :</t>
  </si>
  <si>
    <t>Date ARDC de la DJA :</t>
  </si>
  <si>
    <t>Date d'octroi de la dérogation (si concerné) :</t>
  </si>
  <si>
    <t>Situation du candidat :</t>
  </si>
  <si>
    <t>Titulaire d'un diplôme agricole &gt; au niveau 4</t>
  </si>
  <si>
    <t>Choix statut AMEXA</t>
  </si>
  <si>
    <t>ATP</t>
  </si>
  <si>
    <t>ATS</t>
  </si>
  <si>
    <t>AIP</t>
  </si>
  <si>
    <t>INSTALLATION SOUS FORME SOCIETAIRE</t>
  </si>
  <si>
    <t>OUI</t>
  </si>
  <si>
    <t>NON</t>
  </si>
  <si>
    <t>N° de dossier :</t>
  </si>
  <si>
    <t>Date :</t>
  </si>
  <si>
    <t>Age à la date d'ARDC :</t>
  </si>
  <si>
    <t>Diplôme agricôle = au niveau 4 et stage 6 mois : Candidat disposant d'un diplôme agricole de niveau 4 et ayant réalisé dans son cursus un stage ou une alternance de plus de 6 mois sur une exploitation agricole</t>
  </si>
  <si>
    <t>Création / Reprise / Transmission / Intégration</t>
  </si>
  <si>
    <t>Création</t>
  </si>
  <si>
    <t>Transmission</t>
  </si>
  <si>
    <t>Reprise Totale</t>
  </si>
  <si>
    <t>Reprise Partielle</t>
  </si>
  <si>
    <t>N=4 &amp; Expérience : Candidats pouvant se prévaloir d’une expérience significative (durée et pertinence de l’activité) en tant que salarié sur une exploitation compatible avec les critères techniques de recevabilité des projets</t>
  </si>
  <si>
    <t>N=4 -&gt; Autre cas : réalisation dans le courant du parcours, et avant le dépôt de la demande, d’un contrat de coopération professionnelle agricole (CCPA)</t>
  </si>
  <si>
    <t>N=4 -&gt; Autre cas : prévoir la réalisation dans la durée du projet de formations complémentaires au regard de l’atelier principal et éventuellement des ateliers secondaires</t>
  </si>
  <si>
    <t>Intégration d'une société éxistante</t>
  </si>
  <si>
    <t xml:space="preserve"> Identification et Eligibilité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</si>
</sst>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i/>
      <sz val="12"/>
      <color theme="8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2" fontId="9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 wrapText="1"/>
    </xf>
    <xf numFmtId="14" fontId="0" fillId="0" borderId="3" xfId="0" applyNumberFormat="1" applyBorder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8" borderId="6" xfId="0" applyFont="1" applyFill="1" applyBorder="1" applyAlignment="1">
      <alignment horizontal="right" vertical="center" wrapText="1"/>
    </xf>
    <xf numFmtId="0" fontId="10" fillId="8" borderId="7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right" vertical="center" wrapText="1"/>
    </xf>
    <xf numFmtId="0" fontId="10" fillId="8" borderId="0" xfId="0" applyFont="1" applyFill="1" applyAlignment="1">
      <alignment horizontal="right" vertical="center" wrapText="1"/>
    </xf>
    <xf numFmtId="0" fontId="10" fillId="8" borderId="11" xfId="0" applyFont="1" applyFill="1" applyBorder="1" applyAlignment="1">
      <alignment horizontal="right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11">
    <dxf>
      <border>
        <left/>
        <right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Up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lightUp"/>
      </fill>
    </dxf>
    <dxf>
      <fill>
        <patternFill patternType="lightGrid"/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E43"/>
  <sheetViews>
    <sheetView showGridLines="0" tabSelected="1" zoomScale="110" zoomScaleNormal="110" zoomScaleSheetLayoutView="150" workbookViewId="0">
      <selection activeCell="D15" sqref="D15"/>
    </sheetView>
  </sheetViews>
  <sheetFormatPr defaultColWidth="10.7265625" defaultRowHeight="14.5" x14ac:dyDescent="0.35"/>
  <cols>
    <col min="1" max="1" width="55" style="1" customWidth="1"/>
    <col min="2" max="2" width="28.7265625" style="1" customWidth="1"/>
    <col min="3" max="3" width="27.7265625" style="1" customWidth="1"/>
    <col min="4" max="4" width="34" style="1" customWidth="1"/>
    <col min="5" max="5" width="13.26953125" style="1" hidden="1" customWidth="1"/>
    <col min="6" max="26" width="13.26953125" style="1" customWidth="1"/>
    <col min="27" max="379" width="11.453125" style="1" customWidth="1"/>
    <col min="380" max="16384" width="10.7265625" style="1"/>
  </cols>
  <sheetData>
    <row r="1" spans="1:5" ht="91.9" customHeight="1" x14ac:dyDescent="0.35">
      <c r="A1" s="44" t="s">
        <v>30</v>
      </c>
      <c r="B1" s="44"/>
      <c r="C1" s="44"/>
    </row>
    <row r="2" spans="1:5" ht="7.9" customHeight="1" thickBot="1" x14ac:dyDescent="0.4">
      <c r="A2" s="5"/>
      <c r="B2" s="5"/>
      <c r="C2" s="5"/>
    </row>
    <row r="3" spans="1:5" ht="16.149999999999999" customHeight="1" thickBot="1" x14ac:dyDescent="0.4">
      <c r="A3" s="5"/>
      <c r="B3" s="6" t="s">
        <v>18</v>
      </c>
      <c r="C3" s="25"/>
      <c r="D3" s="2" t="str">
        <f>IF(C3="","&lt;--- SAISIR LA DATE DU JOUR","")</f>
        <v>&lt;--- SAISIR LA DATE DU JOUR</v>
      </c>
      <c r="E3" s="1">
        <f>IF(C3="",1,0)</f>
        <v>1</v>
      </c>
    </row>
    <row r="4" spans="1:5" ht="4.1500000000000004" customHeight="1" thickBot="1" x14ac:dyDescent="0.4">
      <c r="D4" s="2"/>
    </row>
    <row r="5" spans="1:5" ht="18.649999999999999" customHeight="1" thickBot="1" x14ac:dyDescent="0.4">
      <c r="A5" s="52" t="s">
        <v>17</v>
      </c>
      <c r="B5" s="53"/>
      <c r="C5" s="11"/>
      <c r="D5" s="2" t="str">
        <f>IF(C5="","&lt;--- SAISIR LE NUMERO DE DOSSIER","")</f>
        <v>&lt;--- SAISIR LE NUMERO DE DOSSIER</v>
      </c>
      <c r="E5" s="1">
        <f t="shared" ref="E5" si="0">IF(C5="",1,0)</f>
        <v>1</v>
      </c>
    </row>
    <row r="6" spans="1:5" ht="6.65" customHeight="1" thickBot="1" x14ac:dyDescent="0.4">
      <c r="A6" s="6"/>
      <c r="B6" s="6"/>
      <c r="D6" s="2"/>
    </row>
    <row r="7" spans="1:5" ht="24.65" customHeight="1" thickBot="1" x14ac:dyDescent="0.4">
      <c r="A7" s="6"/>
      <c r="B7" s="6" t="s">
        <v>19</v>
      </c>
      <c r="C7" s="7" t="str">
        <f>IF(AND(C3&lt;&gt;"",C5&lt;&gt;"",C11=""),"MANQUE DATE DE NAISSANCE",IF(AND(C3&lt;&gt;"",C11="",C5=""),"MANQUE DATE DE NAISSANCE",IF(AND(C3="",C5&lt;&gt;""),"SAISIR LA DATE",IF(AND(C5&lt;&gt;"",C3=""),"SAISIR LE N° DE DOSSIER",IF(AND(C5="",C3=""),"Saisir la date en C3 et le N° de dossier",DATEDIF(C11,C21,"y")&amp;"ans"&amp;" "&amp;DATEDIF(C11,C21,"ym")&amp;"mois"&amp;" "&amp;DATEDIF(C11,C21,"md")&amp;"jours")))))</f>
        <v>Saisir la date en C3 et le N° de dossier</v>
      </c>
      <c r="D7" s="3"/>
    </row>
    <row r="8" spans="1:5" ht="15" thickBot="1" x14ac:dyDescent="0.4">
      <c r="C8" s="8" t="str">
        <f>IF(C5="","",IF(DATEDIF(C11,C21,"Y")&lt;40,"","Plus de 40 ans à l'ARDC"))</f>
        <v/>
      </c>
    </row>
    <row r="9" spans="1:5" ht="41.5" customHeight="1" thickBot="1" x14ac:dyDescent="0.4">
      <c r="A9" s="40" t="s">
        <v>1</v>
      </c>
      <c r="B9" s="41"/>
      <c r="C9" s="26"/>
    </row>
    <row r="10" spans="1:5" ht="8.5" customHeight="1" thickBot="1" x14ac:dyDescent="0.4">
      <c r="A10" s="20"/>
      <c r="B10" s="21"/>
      <c r="C10" s="22"/>
    </row>
    <row r="11" spans="1:5" ht="27" customHeight="1" thickBot="1" x14ac:dyDescent="0.4">
      <c r="A11" s="40" t="s">
        <v>2</v>
      </c>
      <c r="B11" s="41"/>
      <c r="C11" s="27"/>
      <c r="D11" s="4"/>
      <c r="E11" s="1">
        <f t="shared" ref="E11" si="1">IF(C11="",1,0)</f>
        <v>1</v>
      </c>
    </row>
    <row r="12" spans="1:5" ht="8.5" customHeight="1" thickBot="1" x14ac:dyDescent="0.4">
      <c r="A12" s="49"/>
      <c r="B12" s="50"/>
      <c r="C12" s="22"/>
    </row>
    <row r="13" spans="1:5" ht="27" customHeight="1" thickBot="1" x14ac:dyDescent="0.4">
      <c r="A13" s="40" t="s">
        <v>3</v>
      </c>
      <c r="B13" s="41"/>
      <c r="C13" s="26"/>
    </row>
    <row r="14" spans="1:5" ht="8.5" customHeight="1" thickBot="1" x14ac:dyDescent="0.4">
      <c r="A14" s="20"/>
      <c r="B14" s="21"/>
      <c r="C14" s="22"/>
    </row>
    <row r="15" spans="1:5" ht="27" customHeight="1" thickBot="1" x14ac:dyDescent="0.4">
      <c r="A15" s="40" t="s">
        <v>4</v>
      </c>
      <c r="B15" s="41"/>
      <c r="C15" s="24"/>
    </row>
    <row r="16" spans="1:5" ht="17.5" customHeight="1" thickBot="1" x14ac:dyDescent="0.4">
      <c r="A16" s="46" t="str">
        <f>IF(C17="","Date AMEXA à renseigner",IF(C17&lt;C15,"Inscription AMEXA antérieure à la date d'entrée dans le parcours",IF(AND(C35&lt;&gt;"",C35&lt;&gt;"NC",C35&lt;C15),"Désignation du mandataire antérieure à la date d'entrée dans le parcours","")))</f>
        <v>Date AMEXA à renseigner</v>
      </c>
      <c r="B16" s="47"/>
      <c r="C16" s="48"/>
    </row>
    <row r="17" spans="1:5" ht="27" customHeight="1" thickBot="1" x14ac:dyDescent="0.4">
      <c r="A17" s="40" t="s">
        <v>5</v>
      </c>
      <c r="B17" s="41"/>
      <c r="C17" s="28"/>
      <c r="D17" s="19" t="str">
        <f>IF(C17="","&lt;--- si non concerné, saisir NC","")</f>
        <v>&lt;--- si non concerné, saisir NC</v>
      </c>
      <c r="E17" s="1">
        <f t="shared" ref="E17" si="2">IF(C17="",1,0)</f>
        <v>1</v>
      </c>
    </row>
    <row r="18" spans="1:5" ht="17.5" customHeight="1" thickBot="1" x14ac:dyDescent="0.4">
      <c r="A18" s="20"/>
      <c r="B18" s="34" t="str">
        <f>IF(C17="NC","",IF(C17&lt;C21,"",IF(DATEDIF(C21,C17,"M")&lt;24,"","Plus de 24 mois avec l'ARDC")))</f>
        <v/>
      </c>
      <c r="C18" s="35"/>
      <c r="D18" s="18"/>
    </row>
    <row r="19" spans="1:5" ht="27" customHeight="1" thickBot="1" x14ac:dyDescent="0.4">
      <c r="A19" s="40" t="s">
        <v>10</v>
      </c>
      <c r="B19" s="51"/>
      <c r="C19" s="23"/>
      <c r="E19" s="1">
        <f t="shared" ref="E19" si="3">IF(C19="",1,0)</f>
        <v>1</v>
      </c>
    </row>
    <row r="20" spans="1:5" ht="17.5" customHeight="1" thickBot="1" x14ac:dyDescent="0.4">
      <c r="A20" s="20"/>
      <c r="B20" s="21"/>
      <c r="C20" s="22"/>
    </row>
    <row r="21" spans="1:5" ht="27" customHeight="1" thickBot="1" x14ac:dyDescent="0.4">
      <c r="A21" s="40" t="s">
        <v>6</v>
      </c>
      <c r="B21" s="51"/>
      <c r="C21" s="24"/>
    </row>
    <row r="22" spans="1:5" ht="17.5" customHeight="1" thickBot="1" x14ac:dyDescent="0.4">
      <c r="A22" s="20"/>
      <c r="B22" s="34" t="str">
        <f>IF(OR(C23="",C23="NC"),"",IF(AND(C23&lt;&gt;"",C23&lt;&gt;"NC",C23&lt;C21),"","Date de dérogation postérieure à l'ARDC de DJA"))</f>
        <v/>
      </c>
      <c r="C22" s="34"/>
      <c r="D22" s="17"/>
    </row>
    <row r="23" spans="1:5" ht="27" customHeight="1" thickBot="1" x14ac:dyDescent="0.4">
      <c r="A23" s="40" t="s">
        <v>7</v>
      </c>
      <c r="B23" s="41"/>
      <c r="C23" s="23"/>
      <c r="D23" s="2" t="str">
        <f>IF(C23="","&lt;--- A SAISIR, si non concerné, saisir NC","")</f>
        <v>&lt;--- A SAISIR, si non concerné, saisir NC</v>
      </c>
    </row>
    <row r="24" spans="1:5" ht="15" thickBot="1" x14ac:dyDescent="0.4">
      <c r="A24" s="20"/>
      <c r="B24" s="21"/>
      <c r="C24" s="22"/>
      <c r="D24" s="2"/>
    </row>
    <row r="25" spans="1:5" ht="22.9" customHeight="1" thickBot="1" x14ac:dyDescent="0.4">
      <c r="A25" s="40" t="s">
        <v>21</v>
      </c>
      <c r="B25" s="41"/>
      <c r="C25" s="23"/>
      <c r="D25" s="2" t="str">
        <f>IF(C25="","&lt;--- A SAISIR","")</f>
        <v>&lt;--- A SAISIR</v>
      </c>
      <c r="E25" s="1">
        <f t="shared" ref="E25" si="4">IF(C25="",1,0)</f>
        <v>1</v>
      </c>
    </row>
    <row r="26" spans="1:5" ht="29.5" customHeight="1" thickBot="1" x14ac:dyDescent="0.4">
      <c r="A26" s="38" t="s">
        <v>0</v>
      </c>
      <c r="B26" s="39"/>
      <c r="C26" s="45"/>
    </row>
    <row r="27" spans="1:5" ht="5.5" customHeight="1" x14ac:dyDescent="0.35"/>
    <row r="28" spans="1:5" ht="19.899999999999999" customHeight="1" x14ac:dyDescent="0.35">
      <c r="A28" s="9" t="s">
        <v>8</v>
      </c>
      <c r="B28" s="15"/>
    </row>
    <row r="29" spans="1:5" ht="10.9" customHeight="1" thickBot="1" x14ac:dyDescent="0.4"/>
    <row r="30" spans="1:5" ht="62.5" customHeight="1" thickBot="1" x14ac:dyDescent="0.4">
      <c r="A30" s="13"/>
      <c r="B30" s="32"/>
      <c r="C30" s="33"/>
      <c r="E30" s="1">
        <f>IF(A30="",1,0)</f>
        <v>1</v>
      </c>
    </row>
    <row r="31" spans="1:5" ht="21.5" thickBot="1" x14ac:dyDescent="0.4">
      <c r="A31" s="10" t="str">
        <f>IF(A30="","SAISIE OBLIGATOIRE","")</f>
        <v>SAISIE OBLIGATOIRE</v>
      </c>
      <c r="B31" s="10"/>
    </row>
    <row r="32" spans="1:5" ht="30.65" customHeight="1" thickBot="1" x14ac:dyDescent="0.4">
      <c r="A32" s="38" t="s">
        <v>14</v>
      </c>
      <c r="B32" s="39"/>
      <c r="C32" s="14"/>
      <c r="D32" s="2" t="str">
        <f>IF($C$32="NON","",IF(C32="","&lt;--- A RENSEIGNER",""))</f>
        <v>&lt;--- A RENSEIGNER</v>
      </c>
    </row>
    <row r="33" spans="1:5" ht="25.15" customHeight="1" x14ac:dyDescent="0.35">
      <c r="A33" s="42" t="str">
        <f>IF(C32="OUI","INDIQUER LE NOM DE LA SOCIETE","")</f>
        <v/>
      </c>
      <c r="B33" s="42"/>
      <c r="C33" s="42"/>
      <c r="D33" s="2" t="str">
        <f>IF(C32="","&lt;---SAISIR LE NOM DE LA SOCIETE","")</f>
        <v>&lt;---SAISIR LE NOM DE LA SOCIETE</v>
      </c>
    </row>
    <row r="34" spans="1:5" ht="9" customHeight="1" x14ac:dyDescent="0.35"/>
    <row r="35" spans="1:5" ht="30" customHeight="1" x14ac:dyDescent="0.35">
      <c r="A35" s="36" t="str">
        <f>IF(C32="OUI","SI SAS, indiquer la date de désignation du mandataire","")</f>
        <v/>
      </c>
      <c r="B35" s="37"/>
      <c r="C35" s="16"/>
      <c r="D35" s="2" t="str">
        <f>IF($C$32="NON","",IF(C35="","&lt;--- A SAISIR, si non SAS, saisir NC",""))</f>
        <v>&lt;--- A SAISIR, si non SAS, saisir NC</v>
      </c>
    </row>
    <row r="36" spans="1:5" ht="30.65" customHeight="1" x14ac:dyDescent="0.35">
      <c r="A36" s="36" t="str">
        <f>IF(C32="oui","L'objet de la société est agricole","")</f>
        <v/>
      </c>
      <c r="B36" s="37"/>
      <c r="C36" s="12"/>
      <c r="D36" s="2" t="str">
        <f>IF($C$32="NON","",IF(C36="","&lt;--- A SAISIR",""))</f>
        <v>&lt;--- A SAISIR</v>
      </c>
    </row>
    <row r="37" spans="1:5" ht="30.65" customHeight="1" x14ac:dyDescent="0.35">
      <c r="A37" s="36" t="str">
        <f>IF(C32="oui","Le JA ou l'ensemble des JA, détient plus de 50% des parts de la société","")</f>
        <v/>
      </c>
      <c r="B37" s="37"/>
      <c r="C37" s="12"/>
      <c r="D37" s="2" t="str">
        <f t="shared" ref="D37:D39" si="5">IF($C$32="NON","",IF(C37="","&lt;--- A SAISIR",""))</f>
        <v>&lt;--- A SAISIR</v>
      </c>
    </row>
    <row r="38" spans="1:5" ht="30.65" customHeight="1" x14ac:dyDescent="0.35">
      <c r="A38" s="36" t="str">
        <f>IF(C32="oui","Le candidat détient à minima 10% du capital socila de la société","")</f>
        <v/>
      </c>
      <c r="B38" s="37"/>
      <c r="C38" s="12"/>
      <c r="D38" s="2" t="str">
        <f t="shared" si="5"/>
        <v>&lt;--- A SAISIR</v>
      </c>
    </row>
    <row r="39" spans="1:5" ht="30.65" customHeight="1" x14ac:dyDescent="0.35">
      <c r="A39" s="54" t="str">
        <f>IF(C32="oui","Est-ce que le capital de la société est détenu par une ou plusieurs autres sociétés ?","")</f>
        <v/>
      </c>
      <c r="B39" s="54"/>
      <c r="C39" s="12"/>
      <c r="D39" s="2" t="str">
        <f t="shared" si="5"/>
        <v>&lt;--- A SAISIR</v>
      </c>
    </row>
    <row r="40" spans="1:5" ht="30.65" customHeight="1" x14ac:dyDescent="0.35">
      <c r="A40" s="31" t="str">
        <f>IF(C39="OUI","est ce que la ou les sociétés détentrices des parts sociales sont bien détenues à plus de 50 % par des JA et est ce que le candidat détient au minimum 10 % de leur capital","")</f>
        <v/>
      </c>
      <c r="B40" s="31"/>
      <c r="C40" s="12"/>
      <c r="D40" s="2" t="str">
        <f>IF(A40="","",IF(C40="","&lt;--- A SAISIR",""))</f>
        <v/>
      </c>
    </row>
    <row r="41" spans="1:5" x14ac:dyDescent="0.35">
      <c r="E41" s="1">
        <f>COUNTIF(C36:C38,"NON")+IF(C40="NON",1,0)</f>
        <v>0</v>
      </c>
    </row>
    <row r="42" spans="1:5" ht="28.5" x14ac:dyDescent="0.35">
      <c r="A42" s="43" t="str">
        <f>IF(OR(E42&gt;0,E41&gt;0),"PROJET INELIGIBLE","PROJET ELIGIBLE")</f>
        <v>PROJET INELIGIBLE</v>
      </c>
      <c r="B42" s="43"/>
      <c r="C42" s="43"/>
      <c r="E42" s="1">
        <f>SUM(E3:E40)</f>
        <v>7</v>
      </c>
    </row>
    <row r="43" spans="1:5" x14ac:dyDescent="0.35">
      <c r="A43" s="31"/>
      <c r="B43" s="31"/>
      <c r="C43" s="31"/>
    </row>
  </sheetData>
  <mergeCells count="27">
    <mergeCell ref="A43:C43"/>
    <mergeCell ref="A42:C42"/>
    <mergeCell ref="A1:C1"/>
    <mergeCell ref="A26:C26"/>
    <mergeCell ref="A16:C16"/>
    <mergeCell ref="A9:B9"/>
    <mergeCell ref="A12:B12"/>
    <mergeCell ref="A11:B11"/>
    <mergeCell ref="A13:B13"/>
    <mergeCell ref="A15:B15"/>
    <mergeCell ref="A17:B17"/>
    <mergeCell ref="A19:B19"/>
    <mergeCell ref="A21:B21"/>
    <mergeCell ref="A23:B23"/>
    <mergeCell ref="A5:B5"/>
    <mergeCell ref="A39:B39"/>
    <mergeCell ref="A40:B40"/>
    <mergeCell ref="B30:C30"/>
    <mergeCell ref="B18:C18"/>
    <mergeCell ref="A36:B36"/>
    <mergeCell ref="A37:B37"/>
    <mergeCell ref="A38:B38"/>
    <mergeCell ref="A32:B32"/>
    <mergeCell ref="A25:B25"/>
    <mergeCell ref="A33:C33"/>
    <mergeCell ref="A35:B35"/>
    <mergeCell ref="B22:C22"/>
  </mergeCells>
  <conditionalFormatting sqref="A40:B40">
    <cfRule type="expression" dxfId="10" priority="27">
      <formula>$C$39="OUI"</formula>
    </cfRule>
  </conditionalFormatting>
  <conditionalFormatting sqref="A33:C40">
    <cfRule type="expression" dxfId="9" priority="2">
      <formula>$C$32="NON"</formula>
    </cfRule>
    <cfRule type="expression" dxfId="8" priority="3">
      <formula>$C$32=""</formula>
    </cfRule>
    <cfRule type="expression" dxfId="7" priority="4">
      <formula>$C$32="NON"</formula>
    </cfRule>
  </conditionalFormatting>
  <conditionalFormatting sqref="A33:D40">
    <cfRule type="expression" dxfId="6" priority="1">
      <formula>$C$32=""</formula>
    </cfRule>
  </conditionalFormatting>
  <conditionalFormatting sqref="C8">
    <cfRule type="cellIs" dxfId="5" priority="22" operator="equal">
      <formula>"Plus de 40 ans à l'ARDC"</formula>
    </cfRule>
  </conditionalFormatting>
  <conditionalFormatting sqref="C19">
    <cfRule type="cellIs" dxfId="4" priority="14" operator="equal">
      <formula>""</formula>
    </cfRule>
  </conditionalFormatting>
  <conditionalFormatting sqref="C35:C39">
    <cfRule type="expression" dxfId="3" priority="5">
      <formula>$C$32=""</formula>
    </cfRule>
  </conditionalFormatting>
  <conditionalFormatting sqref="C35:C40">
    <cfRule type="cellIs" dxfId="2" priority="6" operator="equal">
      <formula>"OUI"</formula>
    </cfRule>
    <cfRule type="cellIs" dxfId="1" priority="7" operator="equal">
      <formula>"NON"</formula>
    </cfRule>
  </conditionalFormatting>
  <conditionalFormatting sqref="C40">
    <cfRule type="expression" dxfId="0" priority="20">
      <formula>$A$40=""</formula>
    </cfRule>
  </conditionalFormatting>
  <printOptions horizontalCentered="1"/>
  <pageMargins left="0.23622047244094491" right="0.23622047244094491" top="0.15748031496062992" bottom="0.15748031496062992" header="0" footer="0"/>
  <pageSetup paperSize="9" scale="85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Tables!$A$15:$A$19</xm:f>
          </x14:formula1>
          <xm:sqref>A30</xm:sqref>
        </x14:dataValidation>
        <x14:dataValidation type="list" allowBlank="1" showInputMessage="1" showErrorMessage="1" xr:uid="{00000000-0002-0000-0000-000001000000}">
          <x14:formula1>
            <xm:f>Tables!$A$22:$A$24</xm:f>
          </x14:formula1>
          <xm:sqref>C19</xm:sqref>
        </x14:dataValidation>
        <x14:dataValidation type="list" allowBlank="1" showInputMessage="1" showErrorMessage="1" xr:uid="{00000000-0002-0000-0000-000002000000}">
          <x14:formula1>
            <xm:f>Tables!$F$1:$F$6</xm:f>
          </x14:formula1>
          <xm:sqref>C25</xm:sqref>
        </x14:dataValidation>
        <x14:dataValidation type="list" allowBlank="1" showInputMessage="1" showErrorMessage="1" xr:uid="{00000000-0002-0000-0000-000003000000}">
          <x14:formula1>
            <xm:f>Tables!$D$1:$D$2</xm:f>
          </x14:formula1>
          <xm:sqref>C32</xm:sqref>
        </x14:dataValidation>
        <x14:dataValidation type="list" allowBlank="1" showInputMessage="1" showErrorMessage="1" xr:uid="{00000000-0002-0000-0000-000004000000}">
          <x14:formula1>
            <xm:f>Tables!$A$25:$A$26</xm:f>
          </x14:formula1>
          <xm:sqref>C36:C40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3"/>
  <dimension ref="A1:F26"/>
  <sheetViews>
    <sheetView zoomScale="70" zoomScaleNormal="70" workbookViewId="0">
      <selection activeCell="C25" sqref="C25"/>
    </sheetView>
  </sheetViews>
  <sheetFormatPr defaultColWidth="30.81640625" defaultRowHeight="14.5" x14ac:dyDescent="0.35"/>
  <cols>
    <col min="1" max="1" width="48.54296875" style="1" customWidth="1"/>
    <col min="2" max="2" width="52.1796875" style="1" customWidth="1"/>
    <col min="3" max="16384" width="30.81640625" style="1"/>
  </cols>
  <sheetData>
    <row r="1" spans="1:6" x14ac:dyDescent="0.35">
      <c r="A1" s="8"/>
      <c r="F1" s="1" t="s">
        <v>22</v>
      </c>
    </row>
    <row r="2" spans="1:6" x14ac:dyDescent="0.35">
      <c r="A2" s="29"/>
      <c r="F2" s="1" t="s">
        <v>24</v>
      </c>
    </row>
    <row r="3" spans="1:6" x14ac:dyDescent="0.35">
      <c r="A3" s="29"/>
      <c r="F3" s="1" t="s">
        <v>25</v>
      </c>
    </row>
    <row r="4" spans="1:6" x14ac:dyDescent="0.35">
      <c r="A4" s="29"/>
      <c r="F4" s="1" t="s">
        <v>23</v>
      </c>
    </row>
    <row r="5" spans="1:6" x14ac:dyDescent="0.35">
      <c r="A5" s="29"/>
      <c r="F5" s="1" t="s">
        <v>29</v>
      </c>
    </row>
    <row r="6" spans="1:6" x14ac:dyDescent="0.35">
      <c r="A6" s="29"/>
    </row>
    <row r="7" spans="1:6" x14ac:dyDescent="0.35">
      <c r="A7" s="29"/>
    </row>
    <row r="8" spans="1:6" x14ac:dyDescent="0.35">
      <c r="A8" s="29"/>
    </row>
    <row r="9" spans="1:6" x14ac:dyDescent="0.35">
      <c r="A9" s="29"/>
    </row>
    <row r="10" spans="1:6" x14ac:dyDescent="0.35">
      <c r="A10" s="29"/>
    </row>
    <row r="11" spans="1:6" x14ac:dyDescent="0.35">
      <c r="A11" s="29"/>
    </row>
    <row r="15" spans="1:6" x14ac:dyDescent="0.35">
      <c r="A15" s="1" t="s">
        <v>9</v>
      </c>
    </row>
    <row r="16" spans="1:6" ht="72.5" x14ac:dyDescent="0.35">
      <c r="A16" s="1" t="s">
        <v>20</v>
      </c>
    </row>
    <row r="17" spans="1:1" ht="72.5" x14ac:dyDescent="0.35">
      <c r="A17" s="1" t="s">
        <v>26</v>
      </c>
    </row>
    <row r="18" spans="1:1" ht="43.5" x14ac:dyDescent="0.35">
      <c r="A18" s="1" t="s">
        <v>27</v>
      </c>
    </row>
    <row r="19" spans="1:1" ht="58" x14ac:dyDescent="0.35">
      <c r="A19" s="1" t="s">
        <v>28</v>
      </c>
    </row>
    <row r="22" spans="1:1" x14ac:dyDescent="0.35">
      <c r="A22" s="1" t="s">
        <v>11</v>
      </c>
    </row>
    <row r="23" spans="1:1" ht="22.9" customHeight="1" x14ac:dyDescent="0.35">
      <c r="A23" s="1" t="s">
        <v>12</v>
      </c>
    </row>
    <row r="24" spans="1:1" ht="22.9" customHeight="1" x14ac:dyDescent="0.35">
      <c r="A24" s="1" t="s">
        <v>13</v>
      </c>
    </row>
    <row r="25" spans="1:1" ht="22.9" customHeight="1" x14ac:dyDescent="0.35">
      <c r="A25" s="30" t="s">
        <v>15</v>
      </c>
    </row>
    <row r="26" spans="1:1" ht="22.9" customHeight="1" x14ac:dyDescent="0.35">
      <c r="A26" s="3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IDENTIFICATION ET ELIGIBILITE</vt:lpstr>
      <vt:lpstr>Tables</vt:lpstr>
      <vt:lpstr>ADRESSE_SIEGE</vt:lpstr>
      <vt:lpstr>DATE_AR_DOSSIER_COMPLET</vt:lpstr>
      <vt:lpstr>DATE_DU_JOUR</vt:lpstr>
      <vt:lpstr>DATE_NAISSANCE_BENEFICIAIRE</vt:lpstr>
      <vt:lpstr>DATE_PREMIERE_DEMANDE</vt:lpstr>
      <vt:lpstr>Domaines</vt:lpstr>
      <vt:lpstr>NOM_PRENOM_BENEFICIAIRE</vt:lpstr>
      <vt:lpstr>NUMERO_DOSSIER</vt:lpstr>
      <vt:lpstr>'IDENTIFICATION ET ELIGIBILITE'!Print_Area</vt:lpstr>
    </vt:vector>
  </TitlesOfParts>
  <Company>ODARC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BENEDETTI</dc:creator>
  <cp:lastModifiedBy>Owen Leibman</cp:lastModifiedBy>
  <cp:lastPrinted>2024-11-14T13:12:19Z</cp:lastPrinted>
  <dcterms:created xsi:type="dcterms:W3CDTF">2024-01-04T09:46:12Z</dcterms:created>
  <dcterms:modified xsi:type="dcterms:W3CDTF">2025-01-10T21:41:44Z</dcterms:modified>
</cp:coreProperties>
</file>