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3"/>
  <workbookPr filterPrivacy="1"/>
  <xr:revisionPtr revIDLastSave="0" documentId="13_ncr:1_{60EDF85C-7AF6-49ED-AE29-D9DD13C16D61}" xr6:coauthVersionLast="36" xr6:coauthVersionMax="36" xr10:uidLastSave="{00000000-0000-0000-0000-000000000000}"/>
  <bookViews>
    <workbookView xWindow="0" yWindow="0" windowWidth="20490" windowHeight="7545" xr2:uid="{253D585E-C0E8-4831-BF67-77C4F23E06E2}"/>
  </bookViews>
  <sheets>
    <sheet name="Dải dịch vụ" sheetId="2" r:id="rId1"/>
    <sheet name="so sánh DT theo tháng " sheetId="3" r:id="rId2"/>
    <sheet name="so sánh DT theo tuần" sheetId="4" r:id="rId3"/>
  </sheets>
  <definedNames>
    <definedName name="_xlnm._FilterDatabase" localSheetId="0" hidden="1">'Dải dịch vụ'!$A$2:$F$2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2" i="3" l="1"/>
  <c r="I22" i="3"/>
  <c r="E22" i="3" l="1"/>
  <c r="I10" i="3" l="1"/>
  <c r="N6" i="3"/>
  <c r="N5" i="3"/>
  <c r="M5" i="3"/>
  <c r="L5" i="3"/>
  <c r="I21" i="3" l="1"/>
  <c r="N16" i="3"/>
  <c r="K16" i="3"/>
  <c r="I16" i="3"/>
  <c r="G16" i="3"/>
  <c r="O16" i="3" s="1"/>
  <c r="E16" i="3"/>
  <c r="M16" i="3" s="1"/>
  <c r="K14" i="3" l="1"/>
  <c r="I14" i="3"/>
  <c r="L17" i="3"/>
  <c r="N8" i="3"/>
  <c r="N17" i="3"/>
  <c r="N15" i="3"/>
  <c r="N14" i="3"/>
  <c r="N13" i="3"/>
  <c r="N12" i="3"/>
  <c r="N11" i="3"/>
  <c r="N9" i="3"/>
  <c r="N7" i="3"/>
  <c r="L13" i="3"/>
  <c r="L14" i="3"/>
  <c r="L7" i="3"/>
  <c r="L8" i="3"/>
  <c r="L9" i="3"/>
  <c r="L11" i="3"/>
  <c r="L12" i="3"/>
  <c r="L15" i="3"/>
  <c r="L16" i="3"/>
  <c r="E20" i="4"/>
  <c r="E18" i="4"/>
  <c r="G18" i="4" s="1"/>
  <c r="E13" i="4"/>
  <c r="G13" i="4" s="1"/>
  <c r="E12" i="4"/>
  <c r="G12" i="4" s="1"/>
  <c r="E9" i="4"/>
  <c r="G9" i="4" s="1"/>
  <c r="E8" i="4"/>
  <c r="G8" i="4" s="1"/>
  <c r="E16" i="4"/>
  <c r="G16" i="4" s="1"/>
  <c r="E14" i="4"/>
  <c r="G14" i="4" s="1"/>
  <c r="E11" i="4"/>
  <c r="G11" i="4" s="1"/>
  <c r="E5" i="4"/>
  <c r="G5" i="4" s="1"/>
  <c r="E9" i="3" l="1"/>
  <c r="E10" i="3"/>
  <c r="E8" i="3"/>
  <c r="K9" i="3"/>
  <c r="K10" i="3"/>
  <c r="K11" i="3"/>
  <c r="K12" i="3"/>
  <c r="K13" i="3"/>
  <c r="K8" i="3"/>
  <c r="I13" i="3"/>
  <c r="M13" i="3" s="1"/>
  <c r="I12" i="3"/>
  <c r="I11" i="3"/>
  <c r="I9" i="3"/>
  <c r="I8" i="3"/>
  <c r="E21" i="3"/>
  <c r="M21" i="3" s="1"/>
  <c r="G18" i="3"/>
  <c r="G19" i="3"/>
  <c r="G20" i="3"/>
  <c r="E18" i="3"/>
  <c r="E19" i="3"/>
  <c r="G13" i="3"/>
  <c r="G12" i="3"/>
  <c r="E12" i="3"/>
  <c r="G11" i="3"/>
  <c r="E11" i="3"/>
  <c r="M11" i="3" s="1"/>
  <c r="G9" i="3"/>
  <c r="G8" i="3"/>
  <c r="K5" i="3"/>
  <c r="I5" i="3"/>
  <c r="E14" i="3"/>
  <c r="M14" i="3" s="1"/>
  <c r="E5" i="3"/>
  <c r="G14" i="3"/>
  <c r="O14" i="3" s="1"/>
  <c r="G5" i="3"/>
  <c r="O5" i="3" s="1"/>
  <c r="O11" i="3" l="1"/>
  <c r="O8" i="3"/>
  <c r="M12" i="3"/>
  <c r="O9" i="3"/>
  <c r="M9" i="3"/>
  <c r="O12" i="3"/>
  <c r="O13" i="3"/>
  <c r="M8" i="3"/>
</calcChain>
</file>

<file path=xl/sharedStrings.xml><?xml version="1.0" encoding="utf-8"?>
<sst xmlns="http://schemas.openxmlformats.org/spreadsheetml/2006/main" count="321" uniqueCount="111">
  <si>
    <t>Tất cả dịch vụ EMS trong nước</t>
  </si>
  <si>
    <t>EMS Hàng hoá nhanh trong nước</t>
  </si>
  <si>
    <t>EMS Tài liệu trong nước</t>
  </si>
  <si>
    <t>EMS Tài chính ngân hàng gói tiêu chuẩn</t>
  </si>
  <si>
    <t>EMS Tài chính ngân hàng gói bạc</t>
  </si>
  <si>
    <t>EMS Tài chính ngân hàng gói vàng</t>
  </si>
  <si>
    <t>EMS Thoả thuận</t>
  </si>
  <si>
    <t>EMS Hoả tốc</t>
  </si>
  <si>
    <t>EMS Áp tải phát trong ngày</t>
  </si>
  <si>
    <t>Cục Xuất nhập cảnh</t>
  </si>
  <si>
    <t>EMS Hồ sơ Lãnh sự quán Mỹ</t>
  </si>
  <si>
    <t>EMS Hồ sơ xét tuyển</t>
  </si>
  <si>
    <t>EMS Thương mại điện tử đồng giá</t>
  </si>
  <si>
    <t>EMS Thương mại điện tử đồng giá đi bộ</t>
  </si>
  <si>
    <t>EMS Hàng hoá chuyên tuyến</t>
  </si>
  <si>
    <t>EMS Fulfillment - TMDT nhanh</t>
  </si>
  <si>
    <t>EMS Lô</t>
  </si>
  <si>
    <t>EMS Khu công nghiệp</t>
  </si>
  <si>
    <t>EMS Thư đồng giá gói cơ bản</t>
  </si>
  <si>
    <t>EMS Thư đồng giá gói nâng cao</t>
  </si>
  <si>
    <t>EMS Thương mại điện tử đồng giá nội tỉnh</t>
  </si>
  <si>
    <t>EMS Last Mile Standard</t>
  </si>
  <si>
    <t>EMS Last Mile Premium</t>
  </si>
  <si>
    <t>Hồ sơ hành chính ( tài liệu cho lãnh sứ quán )</t>
  </si>
  <si>
    <t>EHN</t>
  </si>
  <si>
    <t>ETL</t>
  </si>
  <si>
    <t>TTC</t>
  </si>
  <si>
    <t>TTB</t>
  </si>
  <si>
    <t>TTV</t>
  </si>
  <si>
    <t>PHT</t>
  </si>
  <si>
    <t>XNC</t>
  </si>
  <si>
    <t>LS2NT; LS2LT; BS1NT; BS1LT; CT2NT; CT2LT; VSPNT; VSPLT; 
LS2; BS1; BS1HT; CT2; VSP; VSPHT</t>
  </si>
  <si>
    <t>ENN</t>
  </si>
  <si>
    <t>TMD</t>
  </si>
  <si>
    <t>ECT</t>
  </si>
  <si>
    <t>STN</t>
  </si>
  <si>
    <t>KCN</t>
  </si>
  <si>
    <t>TCB</t>
  </si>
  <si>
    <t>TNC</t>
  </si>
  <si>
    <t>ENT</t>
  </si>
  <si>
    <t>LMS</t>
  </si>
  <si>
    <t>LMP</t>
  </si>
  <si>
    <t>Trạng thái</t>
  </si>
  <si>
    <t>EMSTT</t>
  </si>
  <si>
    <t>ATN</t>
  </si>
  <si>
    <t>HSXT</t>
  </si>
  <si>
    <t>LO</t>
  </si>
  <si>
    <t>Thương mại điện tử nhanh</t>
  </si>
  <si>
    <t>Dịch vụ hiện hành trên BÁO CÁO NHANH</t>
  </si>
  <si>
    <t>EFF</t>
  </si>
  <si>
    <t>ko có</t>
  </si>
  <si>
    <t>BỎ</t>
  </si>
  <si>
    <t>Ký hiệu DV BÁO CÁO NHANH</t>
  </si>
  <si>
    <t>TMD_BO</t>
  </si>
  <si>
    <t>EMS Siêu tốc nội thành xe máy + oto</t>
  </si>
  <si>
    <t>Phương án Xử lý</t>
  </si>
  <si>
    <t>EMS THUONG</t>
  </si>
  <si>
    <t>TMDT Tiết kiệm</t>
  </si>
  <si>
    <t>ETK</t>
  </si>
  <si>
    <t>VISA</t>
  </si>
  <si>
    <t>HNTK</t>
  </si>
  <si>
    <t>EUS</t>
  </si>
  <si>
    <t>APD</t>
  </si>
  <si>
    <t>AKG</t>
  </si>
  <si>
    <t>ADK</t>
  </si>
  <si>
    <t>STK</t>
  </si>
  <si>
    <t>HNP</t>
  </si>
  <si>
    <t>DNT</t>
  </si>
  <si>
    <t>ECOD</t>
  </si>
  <si>
    <t>SCOD</t>
  </si>
  <si>
    <t>HCC</t>
  </si>
  <si>
    <t>TMDT Siêu tiết kiệm</t>
  </si>
  <si>
    <t>Hàng nặng tiết kiệm</t>
  </si>
  <si>
    <t>Chuyển phát nhanh chuyên tuyến đi Mỹ</t>
  </si>
  <si>
    <t>Áp tải phát hàng đêm</t>
  </si>
  <si>
    <t>Áp tải phát khai giá</t>
  </si>
  <si>
    <t>Áp tải phát đồng kiểm</t>
  </si>
  <si>
    <t>TMDT Hà Nội, HCM</t>
  </si>
  <si>
    <t>TMDT Nội tỉnh Đà Nẵng</t>
  </si>
  <si>
    <t>ko có dữ liệu</t>
  </si>
  <si>
    <t>Hành chính công</t>
  </si>
  <si>
    <t>Ko có dữ liệu</t>
  </si>
  <si>
    <t>DT T11 EMS</t>
  </si>
  <si>
    <t>DT T11 BĐT</t>
  </si>
  <si>
    <t>CLS/TLS</t>
  </si>
  <si>
    <t xml:space="preserve">đã có </t>
  </si>
  <si>
    <t>Chi tiết</t>
  </si>
  <si>
    <t>Tổng</t>
  </si>
  <si>
    <t>Thời gian so sánh: 06/01 - 12/01</t>
  </si>
  <si>
    <t>STT</t>
  </si>
  <si>
    <t>Phát trong ngày</t>
  </si>
  <si>
    <t>PTN</t>
  </si>
  <si>
    <t>Doanh thu theo báo cáo tháng CNTT (Tháng 11-2023)</t>
  </si>
  <si>
    <t>BỔ SUNG Mã DV</t>
  </si>
  <si>
    <t>giữ nguyên</t>
  </si>
  <si>
    <t>BỔ SUNG dữ liệu</t>
  </si>
  <si>
    <t>Kiểm tra lại doanh thu DV phát sinh</t>
  </si>
  <si>
    <t>Ghi chú</t>
  </si>
  <si>
    <t>Tỷ lệ chấp nhận được</t>
  </si>
  <si>
    <t>ko có số liệu để so sánh</t>
  </si>
  <si>
    <t>Tỷ lệ Báo cáo nhanh/ CNTT (Tháng 11-2023)</t>
  </si>
  <si>
    <t>Doanh thu theo BAOCAONHANH (Tháng 11-2023)</t>
  </si>
  <si>
    <t>DT BĐT Báo cáo nhanh theo tuần</t>
  </si>
  <si>
    <t>lấy theo số cả năm
Kiểm tra lại doanh thu DV phát sinh</t>
  </si>
  <si>
    <t>Thời gian so sánh: T11-2023</t>
  </si>
  <si>
    <t>Tỷ lệ Báo cáo nhanh / Case-report</t>
  </si>
  <si>
    <t>DT BĐT Case-report theo tuần</t>
  </si>
  <si>
    <t>Tình trạng xử lý</t>
  </si>
  <si>
    <t>xoá mất r</t>
  </si>
  <si>
    <t>chưa bổ sung</t>
  </si>
  <si>
    <t>chưa bỏ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</si>
</sst>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color rgb="FF333333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i/>
      <sz val="11"/>
      <color rgb="FFFF0000"/>
      <name val="Times New Roman"/>
      <family val="1"/>
    </font>
    <font>
      <sz val="11"/>
      <color rgb="FFFF0000"/>
      <name val="Times New Roman"/>
      <family val="1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0">
    <xf numFmtId="0" fontId="0" fillId="0" borderId="0" xfId="0"/>
    <xf numFmtId="0" fontId="0" fillId="0" borderId="0" xfId="0" applyAlignment="1">
      <alignment horizontal="center" vertical="center"/>
    </xf>
    <xf numFmtId="0" fontId="0" fillId="3" borderId="0" xfId="0" applyFill="1"/>
    <xf numFmtId="0" fontId="0" fillId="2" borderId="0" xfId="0" applyFill="1"/>
    <xf numFmtId="0" fontId="0" fillId="0" borderId="0" xfId="0" applyFill="1"/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2" borderId="0" xfId="0" applyFont="1" applyFill="1"/>
    <xf numFmtId="0" fontId="0" fillId="2" borderId="0" xfId="0" applyFont="1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3" fillId="0" borderId="1" xfId="0" applyFont="1" applyFill="1" applyBorder="1" applyAlignment="1">
      <alignment horizontal="center" vertical="center"/>
    </xf>
    <xf numFmtId="43" fontId="3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vertical="center"/>
    </xf>
    <xf numFmtId="0" fontId="2" fillId="5" borderId="1" xfId="0" applyFont="1" applyFill="1" applyBorder="1" applyAlignment="1">
      <alignment vertical="center"/>
    </xf>
    <xf numFmtId="3" fontId="4" fillId="4" borderId="1" xfId="0" applyNumberFormat="1" applyFont="1" applyFill="1" applyBorder="1" applyAlignment="1"/>
    <xf numFmtId="164" fontId="4" fillId="5" borderId="1" xfId="0" applyNumberFormat="1" applyFont="1" applyFill="1" applyBorder="1" applyAlignment="1"/>
    <xf numFmtId="0" fontId="3" fillId="4" borderId="1" xfId="0" applyFont="1" applyFill="1" applyBorder="1" applyAlignment="1">
      <alignment vertical="center"/>
    </xf>
    <xf numFmtId="9" fontId="3" fillId="0" borderId="1" xfId="2" applyFont="1" applyFill="1" applyBorder="1" applyAlignment="1">
      <alignment vertical="center" wrapText="1"/>
    </xf>
    <xf numFmtId="164" fontId="3" fillId="5" borderId="1" xfId="0" applyNumberFormat="1" applyFont="1" applyFill="1" applyBorder="1" applyAlignment="1"/>
    <xf numFmtId="3" fontId="4" fillId="5" borderId="1" xfId="0" applyNumberFormat="1" applyFont="1" applyFill="1" applyBorder="1" applyAlignment="1"/>
    <xf numFmtId="0" fontId="3" fillId="0" borderId="1" xfId="0" applyFont="1" applyFill="1" applyBorder="1" applyAlignment="1"/>
    <xf numFmtId="0" fontId="3" fillId="5" borderId="1" xfId="0" applyFont="1" applyFill="1" applyBorder="1" applyAlignment="1">
      <alignment vertical="center"/>
    </xf>
    <xf numFmtId="164" fontId="5" fillId="4" borderId="1" xfId="1" applyNumberFormat="1" applyFont="1" applyFill="1" applyBorder="1" applyAlignment="1">
      <alignment vertical="center"/>
    </xf>
    <xf numFmtId="0" fontId="5" fillId="4" borderId="1" xfId="0" applyFont="1" applyFill="1" applyBorder="1" applyAlignment="1">
      <alignment vertical="center"/>
    </xf>
    <xf numFmtId="164" fontId="5" fillId="5" borderId="1" xfId="0" applyNumberFormat="1" applyFont="1" applyFill="1" applyBorder="1" applyAlignment="1">
      <alignment vertical="center"/>
    </xf>
    <xf numFmtId="0" fontId="5" fillId="5" borderId="1" xfId="0" applyFont="1" applyFill="1" applyBorder="1" applyAlignment="1">
      <alignment vertical="center"/>
    </xf>
    <xf numFmtId="9" fontId="3" fillId="0" borderId="3" xfId="2" applyFont="1" applyFill="1" applyBorder="1" applyAlignment="1">
      <alignment horizontal="center" vertical="center"/>
    </xf>
    <xf numFmtId="0" fontId="2" fillId="4" borderId="2" xfId="0" applyFont="1" applyFill="1" applyBorder="1" applyAlignment="1">
      <alignment vertical="center"/>
    </xf>
    <xf numFmtId="0" fontId="2" fillId="5" borderId="2" xfId="0" applyFont="1" applyFill="1" applyBorder="1" applyAlignment="1">
      <alignment vertical="center"/>
    </xf>
    <xf numFmtId="3" fontId="4" fillId="4" borderId="1" xfId="0" applyNumberFormat="1" applyFont="1" applyFill="1" applyBorder="1" applyAlignment="1">
      <alignment vertical="top" wrapText="1"/>
    </xf>
    <xf numFmtId="3" fontId="4" fillId="4" borderId="1" xfId="0" applyNumberFormat="1" applyFont="1" applyFill="1" applyBorder="1" applyAlignment="1">
      <alignment vertical="center" wrapText="1"/>
    </xf>
    <xf numFmtId="3" fontId="4" fillId="4" borderId="3" xfId="0" applyNumberFormat="1" applyFont="1" applyFill="1" applyBorder="1" applyAlignment="1"/>
    <xf numFmtId="3" fontId="3" fillId="5" borderId="3" xfId="0" applyNumberFormat="1" applyFont="1" applyFill="1" applyBorder="1" applyAlignment="1">
      <alignment vertical="center"/>
    </xf>
    <xf numFmtId="9" fontId="3" fillId="0" borderId="1" xfId="2" applyFont="1" applyFill="1" applyBorder="1" applyAlignment="1">
      <alignment vertical="center"/>
    </xf>
    <xf numFmtId="3" fontId="4" fillId="4" borderId="1" xfId="0" applyNumberFormat="1" applyFont="1" applyFill="1" applyBorder="1" applyAlignment="1">
      <alignment vertical="center"/>
    </xf>
    <xf numFmtId="164" fontId="3" fillId="5" borderId="1" xfId="0" applyNumberFormat="1" applyFont="1" applyFill="1" applyBorder="1" applyAlignment="1">
      <alignment vertical="center"/>
    </xf>
    <xf numFmtId="164" fontId="4" fillId="5" borderId="1" xfId="0" applyNumberFormat="1" applyFont="1" applyFill="1" applyBorder="1" applyAlignment="1">
      <alignment vertical="center"/>
    </xf>
    <xf numFmtId="9" fontId="3" fillId="0" borderId="1" xfId="2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/>
    </xf>
    <xf numFmtId="3" fontId="4" fillId="5" borderId="1" xfId="0" applyNumberFormat="1" applyFont="1" applyFill="1" applyBorder="1" applyAlignment="1">
      <alignment vertical="center"/>
    </xf>
    <xf numFmtId="3" fontId="4" fillId="4" borderId="3" xfId="0" applyNumberFormat="1" applyFont="1" applyFill="1" applyBorder="1" applyAlignment="1">
      <alignment vertical="center"/>
    </xf>
    <xf numFmtId="3" fontId="4" fillId="4" borderId="1" xfId="0" applyNumberFormat="1" applyFont="1" applyFill="1" applyBorder="1" applyAlignment="1">
      <alignment vertical="center"/>
    </xf>
    <xf numFmtId="9" fontId="3" fillId="0" borderId="1" xfId="2" applyFont="1" applyFill="1" applyBorder="1" applyAlignment="1">
      <alignment horizontal="center" vertical="center"/>
    </xf>
    <xf numFmtId="9" fontId="3" fillId="0" borderId="1" xfId="2" applyFont="1" applyFill="1" applyBorder="1" applyAlignment="1">
      <alignment vertical="center"/>
    </xf>
    <xf numFmtId="0" fontId="3" fillId="0" borderId="0" xfId="0" applyFont="1" applyFill="1"/>
    <xf numFmtId="0" fontId="5" fillId="0" borderId="0" xfId="0" applyFont="1" applyFill="1"/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wrapText="1"/>
    </xf>
    <xf numFmtId="0" fontId="6" fillId="4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0" fontId="3" fillId="0" borderId="1" xfId="0" applyFont="1" applyFill="1" applyBorder="1"/>
    <xf numFmtId="0" fontId="3" fillId="3" borderId="0" xfId="0" applyFont="1" applyFill="1"/>
    <xf numFmtId="0" fontId="3" fillId="0" borderId="0" xfId="0" applyFont="1"/>
    <xf numFmtId="0" fontId="6" fillId="3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wrapText="1"/>
    </xf>
    <xf numFmtId="0" fontId="7" fillId="0" borderId="1" xfId="0" applyFont="1" applyBorder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wrapText="1"/>
    </xf>
    <xf numFmtId="0" fontId="6" fillId="2" borderId="1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9" fontId="3" fillId="0" borderId="1" xfId="2" applyFont="1" applyFill="1" applyBorder="1" applyAlignment="1">
      <alignment vertical="center"/>
    </xf>
    <xf numFmtId="0" fontId="0" fillId="0" borderId="1" xfId="0" applyFill="1" applyBorder="1" applyAlignment="1">
      <alignment horizontal="center"/>
    </xf>
    <xf numFmtId="9" fontId="0" fillId="0" borderId="1" xfId="2" applyFont="1" applyFill="1" applyBorder="1" applyAlignment="1">
      <alignment horizontal="center"/>
    </xf>
    <xf numFmtId="164" fontId="3" fillId="5" borderId="1" xfId="0" applyNumberFormat="1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/>
    </xf>
    <xf numFmtId="0" fontId="5" fillId="0" borderId="9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3" fontId="4" fillId="4" borderId="10" xfId="0" applyNumberFormat="1" applyFont="1" applyFill="1" applyBorder="1" applyAlignment="1">
      <alignment vertical="center"/>
    </xf>
    <xf numFmtId="164" fontId="5" fillId="4" borderId="10" xfId="1" applyNumberFormat="1" applyFont="1" applyFill="1" applyBorder="1" applyAlignment="1">
      <alignment vertical="center"/>
    </xf>
    <xf numFmtId="3" fontId="3" fillId="4" borderId="1" xfId="0" applyNumberFormat="1" applyFont="1" applyFill="1" applyBorder="1" applyAlignment="1">
      <alignment horizontal="right" vertical="center" wrapText="1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6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164" fontId="3" fillId="5" borderId="1" xfId="0" applyNumberFormat="1" applyFont="1" applyFill="1" applyBorder="1" applyAlignment="1">
      <alignment vertical="center"/>
    </xf>
    <xf numFmtId="0" fontId="6" fillId="5" borderId="1" xfId="0" applyFont="1" applyFill="1" applyBorder="1" applyAlignment="1">
      <alignment horizontal="center" vertical="center"/>
    </xf>
    <xf numFmtId="3" fontId="4" fillId="4" borderId="1" xfId="0" applyNumberFormat="1" applyFont="1" applyFill="1" applyBorder="1" applyAlignment="1">
      <alignment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9" fontId="3" fillId="0" borderId="1" xfId="2" applyFont="1" applyFill="1" applyBorder="1" applyAlignment="1">
      <alignment horizontal="center" vertical="center"/>
    </xf>
    <xf numFmtId="9" fontId="3" fillId="0" borderId="1" xfId="2" applyFont="1" applyFill="1" applyBorder="1" applyAlignment="1">
      <alignment vertical="center"/>
    </xf>
    <xf numFmtId="164" fontId="4" fillId="5" borderId="1" xfId="0" applyNumberFormat="1" applyFont="1" applyFill="1" applyBorder="1" applyAlignment="1">
      <alignment vertical="center"/>
    </xf>
    <xf numFmtId="3" fontId="4" fillId="5" borderId="1" xfId="0" applyNumberFormat="1" applyFont="1" applyFill="1" applyBorder="1" applyAlignment="1">
      <alignment vertical="center"/>
    </xf>
    <xf numFmtId="0" fontId="6" fillId="5" borderId="1" xfId="0" applyFont="1" applyFill="1" applyBorder="1" applyAlignment="1">
      <alignment horizontal="center" vertical="center" wrapText="1"/>
    </xf>
    <xf numFmtId="3" fontId="4" fillId="4" borderId="3" xfId="0" applyNumberFormat="1" applyFont="1" applyFill="1" applyBorder="1" applyAlignment="1">
      <alignment vertical="center"/>
    </xf>
    <xf numFmtId="3" fontId="4" fillId="4" borderId="2" xfId="0" applyNumberFormat="1" applyFont="1" applyFill="1" applyBorder="1" applyAlignment="1">
      <alignment vertical="center"/>
    </xf>
    <xf numFmtId="3" fontId="4" fillId="4" borderId="4" xfId="0" applyNumberFormat="1" applyFont="1" applyFill="1" applyBorder="1" applyAlignment="1">
      <alignment vertical="center"/>
    </xf>
    <xf numFmtId="164" fontId="3" fillId="5" borderId="3" xfId="0" applyNumberFormat="1" applyFont="1" applyFill="1" applyBorder="1" applyAlignment="1">
      <alignment vertical="center"/>
    </xf>
    <xf numFmtId="164" fontId="3" fillId="5" borderId="2" xfId="0" applyNumberFormat="1" applyFont="1" applyFill="1" applyBorder="1" applyAlignment="1">
      <alignment vertical="center"/>
    </xf>
    <xf numFmtId="164" fontId="3" fillId="5" borderId="4" xfId="0" applyNumberFormat="1" applyFont="1" applyFill="1" applyBorder="1" applyAlignment="1">
      <alignment vertical="center"/>
    </xf>
    <xf numFmtId="0" fontId="6" fillId="4" borderId="0" xfId="0" applyFont="1" applyFill="1" applyBorder="1" applyAlignment="1">
      <alignment horizontal="center" vertical="center" wrapText="1"/>
    </xf>
    <xf numFmtId="0" fontId="6" fillId="4" borderId="8" xfId="0" applyFont="1" applyFill="1" applyBorder="1" applyAlignment="1">
      <alignment horizontal="center" vertical="center" wrapText="1"/>
    </xf>
    <xf numFmtId="0" fontId="6" fillId="4" borderId="7" xfId="0" applyFont="1" applyFill="1" applyBorder="1" applyAlignment="1">
      <alignment horizontal="center" vertical="center" wrapText="1"/>
    </xf>
    <xf numFmtId="0" fontId="6" fillId="4" borderId="6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/>
    </xf>
    <xf numFmtId="0" fontId="8" fillId="6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0" fillId="0" borderId="1" xfId="0" applyBorder="1"/>
    <xf numFmtId="0" fontId="0" fillId="6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 wrapText="1"/>
    </xf>
    <xf numFmtId="0" fontId="5" fillId="6" borderId="2" xfId="0" applyFont="1" applyFill="1" applyBorder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09F2E-530D-40A7-AD9E-671422586385}">
  <dimension ref="A1:F42"/>
  <sheetViews>
    <sheetView tabSelected="1" zoomScaleNormal="100" workbookViewId="0">
      <pane xSplit="1" ySplit="2" topLeftCell="B9" activePane="bottomRight" state="frozen"/>
      <selection pane="topRight" activeCell="B1" sqref="B1"/>
      <selection pane="bottomLeft" activeCell="A3" sqref="A3"/>
      <selection pane="bottomRight" activeCell="D25" sqref="D25"/>
    </sheetView>
  </sheetViews>
  <sheetFormatPr defaultRowHeight="15" x14ac:dyDescent="0.25"/>
  <cols>
    <col min="1" max="1" width="7" style="3" customWidth="1"/>
    <col min="2" max="2" width="41.140625" customWidth="1"/>
    <col min="3" max="3" width="22.85546875" customWidth="1"/>
    <col min="4" max="4" width="17.42578125" bestFit="1" customWidth="1"/>
    <col min="5" max="5" width="20.42578125" style="1" bestFit="1" customWidth="1"/>
    <col min="6" max="6" width="15.85546875" customWidth="1"/>
  </cols>
  <sheetData>
    <row r="1" spans="1:6" ht="22.5" customHeight="1" x14ac:dyDescent="0.25">
      <c r="C1" s="7"/>
      <c r="D1" s="7"/>
      <c r="E1" s="8"/>
    </row>
    <row r="2" spans="1:6" ht="28.5" customHeight="1" x14ac:dyDescent="0.25">
      <c r="A2" s="68" t="s">
        <v>89</v>
      </c>
      <c r="B2" s="60" t="s">
        <v>48</v>
      </c>
      <c r="C2" s="69" t="s">
        <v>52</v>
      </c>
      <c r="D2" s="70" t="s">
        <v>42</v>
      </c>
      <c r="E2" s="70" t="s">
        <v>55</v>
      </c>
      <c r="F2" s="127" t="s">
        <v>107</v>
      </c>
    </row>
    <row r="3" spans="1:6" x14ac:dyDescent="0.25">
      <c r="A3" s="63">
        <v>1</v>
      </c>
      <c r="B3" s="64" t="s">
        <v>0</v>
      </c>
      <c r="C3" s="63" t="s">
        <v>56</v>
      </c>
      <c r="D3" s="63" t="s">
        <v>85</v>
      </c>
      <c r="E3" s="63" t="s">
        <v>94</v>
      </c>
      <c r="F3" s="124"/>
    </row>
    <row r="4" spans="1:6" x14ac:dyDescent="0.25">
      <c r="A4" s="63">
        <v>2</v>
      </c>
      <c r="B4" s="64" t="s">
        <v>3</v>
      </c>
      <c r="C4" s="63" t="s">
        <v>26</v>
      </c>
      <c r="D4" s="63" t="s">
        <v>85</v>
      </c>
      <c r="E4" s="63" t="s">
        <v>94</v>
      </c>
      <c r="F4" s="124"/>
    </row>
    <row r="5" spans="1:6" x14ac:dyDescent="0.25">
      <c r="A5" s="63">
        <v>3</v>
      </c>
      <c r="B5" s="64" t="s">
        <v>4</v>
      </c>
      <c r="C5" s="63" t="s">
        <v>27</v>
      </c>
      <c r="D5" s="63" t="s">
        <v>85</v>
      </c>
      <c r="E5" s="63" t="s">
        <v>94</v>
      </c>
      <c r="F5" s="124"/>
    </row>
    <row r="6" spans="1:6" x14ac:dyDescent="0.25">
      <c r="A6" s="63">
        <v>4</v>
      </c>
      <c r="B6" s="64" t="s">
        <v>5</v>
      </c>
      <c r="C6" s="63" t="s">
        <v>28</v>
      </c>
      <c r="D6" s="63" t="s">
        <v>85</v>
      </c>
      <c r="E6" s="63" t="s">
        <v>94</v>
      </c>
      <c r="F6" s="124"/>
    </row>
    <row r="7" spans="1:6" x14ac:dyDescent="0.25">
      <c r="A7" s="63">
        <v>5</v>
      </c>
      <c r="B7" s="64" t="s">
        <v>6</v>
      </c>
      <c r="C7" s="63" t="s">
        <v>43</v>
      </c>
      <c r="D7" s="63" t="s">
        <v>85</v>
      </c>
      <c r="E7" s="63" t="s">
        <v>94</v>
      </c>
      <c r="F7" s="124"/>
    </row>
    <row r="8" spans="1:6" x14ac:dyDescent="0.25">
      <c r="A8" s="63">
        <v>6</v>
      </c>
      <c r="B8" s="64" t="s">
        <v>7</v>
      </c>
      <c r="C8" s="63" t="s">
        <v>29</v>
      </c>
      <c r="D8" s="63" t="s">
        <v>85</v>
      </c>
      <c r="E8" s="63" t="s">
        <v>94</v>
      </c>
      <c r="F8" s="124"/>
    </row>
    <row r="9" spans="1:6" x14ac:dyDescent="0.25">
      <c r="A9" s="119">
        <v>7</v>
      </c>
      <c r="B9" s="119" t="s">
        <v>11</v>
      </c>
      <c r="C9" s="119" t="s">
        <v>45</v>
      </c>
      <c r="D9" s="119" t="s">
        <v>85</v>
      </c>
      <c r="E9" s="119" t="s">
        <v>94</v>
      </c>
      <c r="F9" s="119" t="s">
        <v>108</v>
      </c>
    </row>
    <row r="10" spans="1:6" x14ac:dyDescent="0.25">
      <c r="A10" s="63">
        <v>8</v>
      </c>
      <c r="B10" s="71" t="s">
        <v>47</v>
      </c>
      <c r="C10" s="72" t="s">
        <v>32</v>
      </c>
      <c r="D10" s="72" t="s">
        <v>85</v>
      </c>
      <c r="E10" s="63" t="s">
        <v>94</v>
      </c>
      <c r="F10" s="124"/>
    </row>
    <row r="11" spans="1:6" x14ac:dyDescent="0.25">
      <c r="A11" s="63">
        <v>9</v>
      </c>
      <c r="B11" s="64" t="s">
        <v>12</v>
      </c>
      <c r="C11" s="63" t="s">
        <v>33</v>
      </c>
      <c r="D11" s="63" t="s">
        <v>85</v>
      </c>
      <c r="E11" s="63" t="s">
        <v>94</v>
      </c>
      <c r="F11" s="124"/>
    </row>
    <row r="12" spans="1:6" x14ac:dyDescent="0.25">
      <c r="A12" s="63">
        <v>10</v>
      </c>
      <c r="B12" s="64" t="s">
        <v>14</v>
      </c>
      <c r="C12" s="63" t="s">
        <v>34</v>
      </c>
      <c r="D12" s="63" t="s">
        <v>85</v>
      </c>
      <c r="E12" s="63" t="s">
        <v>94</v>
      </c>
      <c r="F12" s="124"/>
    </row>
    <row r="13" spans="1:6" x14ac:dyDescent="0.25">
      <c r="A13" s="63">
        <v>11</v>
      </c>
      <c r="B13" s="10" t="s">
        <v>18</v>
      </c>
      <c r="C13" s="63" t="s">
        <v>37</v>
      </c>
      <c r="D13" s="63" t="s">
        <v>85</v>
      </c>
      <c r="E13" s="63" t="s">
        <v>94</v>
      </c>
      <c r="F13" s="124"/>
    </row>
    <row r="14" spans="1:6" x14ac:dyDescent="0.25">
      <c r="A14" s="63">
        <v>12</v>
      </c>
      <c r="B14" s="10" t="s">
        <v>19</v>
      </c>
      <c r="C14" s="63" t="s">
        <v>38</v>
      </c>
      <c r="D14" s="63" t="s">
        <v>85</v>
      </c>
      <c r="E14" s="63" t="s">
        <v>94</v>
      </c>
      <c r="F14" s="124"/>
    </row>
    <row r="15" spans="1:6" x14ac:dyDescent="0.25">
      <c r="A15" s="63">
        <v>13</v>
      </c>
      <c r="B15" s="63" t="s">
        <v>21</v>
      </c>
      <c r="C15" s="63" t="s">
        <v>40</v>
      </c>
      <c r="D15" s="63" t="s">
        <v>85</v>
      </c>
      <c r="E15" s="63" t="s">
        <v>94</v>
      </c>
      <c r="F15" s="124"/>
    </row>
    <row r="16" spans="1:6" x14ac:dyDescent="0.25">
      <c r="A16" s="63">
        <v>14</v>
      </c>
      <c r="B16" s="63" t="s">
        <v>22</v>
      </c>
      <c r="C16" s="63" t="s">
        <v>41</v>
      </c>
      <c r="D16" s="63" t="s">
        <v>85</v>
      </c>
      <c r="E16" s="63" t="s">
        <v>94</v>
      </c>
      <c r="F16" s="124"/>
    </row>
    <row r="17" spans="1:6" x14ac:dyDescent="0.25">
      <c r="A17" s="63">
        <v>15</v>
      </c>
      <c r="B17" s="12" t="s">
        <v>57</v>
      </c>
      <c r="C17" s="66" t="s">
        <v>58</v>
      </c>
      <c r="D17" s="63" t="s">
        <v>85</v>
      </c>
      <c r="E17" s="63" t="s">
        <v>94</v>
      </c>
      <c r="F17" s="124"/>
    </row>
    <row r="18" spans="1:6" x14ac:dyDescent="0.25">
      <c r="A18" s="63">
        <v>16</v>
      </c>
      <c r="B18" s="66" t="s">
        <v>59</v>
      </c>
      <c r="C18" s="63" t="s">
        <v>59</v>
      </c>
      <c r="D18" s="63" t="s">
        <v>85</v>
      </c>
      <c r="E18" s="63" t="s">
        <v>94</v>
      </c>
      <c r="F18" s="124"/>
    </row>
    <row r="19" spans="1:6" x14ac:dyDescent="0.25">
      <c r="A19" s="63">
        <v>17</v>
      </c>
      <c r="B19" s="66" t="s">
        <v>73</v>
      </c>
      <c r="C19" s="66" t="s">
        <v>61</v>
      </c>
      <c r="D19" s="63" t="s">
        <v>85</v>
      </c>
      <c r="E19" s="63" t="s">
        <v>94</v>
      </c>
      <c r="F19" s="124"/>
    </row>
    <row r="20" spans="1:6" x14ac:dyDescent="0.25">
      <c r="A20" s="63">
        <v>18</v>
      </c>
      <c r="B20" s="73" t="s">
        <v>54</v>
      </c>
      <c r="C20" s="73" t="s">
        <v>35</v>
      </c>
      <c r="D20" s="73" t="s">
        <v>85</v>
      </c>
      <c r="E20" s="63" t="s">
        <v>94</v>
      </c>
      <c r="F20" s="124"/>
    </row>
    <row r="21" spans="1:6" x14ac:dyDescent="0.25">
      <c r="A21" s="63"/>
      <c r="B21" s="67" t="s">
        <v>8</v>
      </c>
      <c r="C21" s="67" t="s">
        <v>44</v>
      </c>
      <c r="D21" s="73" t="s">
        <v>85</v>
      </c>
      <c r="E21" s="63" t="s">
        <v>94</v>
      </c>
      <c r="F21" s="124"/>
    </row>
    <row r="22" spans="1:6" x14ac:dyDescent="0.25">
      <c r="A22" s="119">
        <v>19</v>
      </c>
      <c r="B22" s="119" t="s">
        <v>1</v>
      </c>
      <c r="C22" s="119" t="s">
        <v>24</v>
      </c>
      <c r="D22" s="119" t="s">
        <v>50</v>
      </c>
      <c r="E22" s="120" t="s">
        <v>93</v>
      </c>
      <c r="F22" s="128" t="s">
        <v>109</v>
      </c>
    </row>
    <row r="23" spans="1:6" x14ac:dyDescent="0.25">
      <c r="A23" s="119">
        <v>20</v>
      </c>
      <c r="B23" s="119" t="s">
        <v>2</v>
      </c>
      <c r="C23" s="119" t="s">
        <v>25</v>
      </c>
      <c r="D23" s="119" t="s">
        <v>50</v>
      </c>
      <c r="E23" s="120" t="s">
        <v>93</v>
      </c>
      <c r="F23" s="128" t="s">
        <v>109</v>
      </c>
    </row>
    <row r="24" spans="1:6" x14ac:dyDescent="0.25">
      <c r="A24" s="119">
        <v>21</v>
      </c>
      <c r="B24" s="119" t="s">
        <v>9</v>
      </c>
      <c r="C24" s="121" t="s">
        <v>30</v>
      </c>
      <c r="D24" s="119" t="s">
        <v>50</v>
      </c>
      <c r="E24" s="120" t="s">
        <v>93</v>
      </c>
      <c r="F24" s="128" t="s">
        <v>109</v>
      </c>
    </row>
    <row r="25" spans="1:6" x14ac:dyDescent="0.25">
      <c r="A25" s="119">
        <v>22</v>
      </c>
      <c r="B25" s="119" t="s">
        <v>10</v>
      </c>
      <c r="C25" s="121" t="s">
        <v>31</v>
      </c>
      <c r="D25" s="119" t="s">
        <v>50</v>
      </c>
      <c r="E25" s="120" t="s">
        <v>93</v>
      </c>
      <c r="F25" s="128" t="s">
        <v>109</v>
      </c>
    </row>
    <row r="26" spans="1:6" x14ac:dyDescent="0.25">
      <c r="A26" s="119">
        <v>23</v>
      </c>
      <c r="B26" s="119" t="s">
        <v>13</v>
      </c>
      <c r="C26" s="119" t="s">
        <v>53</v>
      </c>
      <c r="D26" s="119" t="s">
        <v>50</v>
      </c>
      <c r="E26" s="120" t="s">
        <v>93</v>
      </c>
      <c r="F26" s="128" t="s">
        <v>109</v>
      </c>
    </row>
    <row r="27" spans="1:6" x14ac:dyDescent="0.25">
      <c r="A27" s="119">
        <v>24</v>
      </c>
      <c r="B27" s="119" t="s">
        <v>20</v>
      </c>
      <c r="C27" s="119" t="s">
        <v>39</v>
      </c>
      <c r="D27" s="119" t="s">
        <v>50</v>
      </c>
      <c r="E27" s="120" t="s">
        <v>93</v>
      </c>
      <c r="F27" s="128" t="s">
        <v>109</v>
      </c>
    </row>
    <row r="28" spans="1:6" x14ac:dyDescent="0.25">
      <c r="A28" s="119">
        <v>25</v>
      </c>
      <c r="B28" s="119" t="s">
        <v>23</v>
      </c>
      <c r="C28" s="119" t="s">
        <v>84</v>
      </c>
      <c r="D28" s="119" t="s">
        <v>50</v>
      </c>
      <c r="E28" s="120" t="s">
        <v>93</v>
      </c>
      <c r="F28" s="128" t="s">
        <v>109</v>
      </c>
    </row>
    <row r="29" spans="1:6" x14ac:dyDescent="0.25">
      <c r="A29" s="119">
        <v>26</v>
      </c>
      <c r="B29" s="119" t="s">
        <v>16</v>
      </c>
      <c r="C29" s="120" t="s">
        <v>46</v>
      </c>
      <c r="D29" s="122" t="s">
        <v>81</v>
      </c>
      <c r="E29" s="120" t="s">
        <v>95</v>
      </c>
      <c r="F29" s="128" t="s">
        <v>109</v>
      </c>
    </row>
    <row r="30" spans="1:6" x14ac:dyDescent="0.25">
      <c r="A30" s="63">
        <v>28</v>
      </c>
      <c r="B30" s="75" t="s">
        <v>15</v>
      </c>
      <c r="C30" s="67" t="s">
        <v>49</v>
      </c>
      <c r="D30" s="74" t="s">
        <v>81</v>
      </c>
      <c r="E30" s="74" t="s">
        <v>51</v>
      </c>
      <c r="F30" s="124"/>
    </row>
    <row r="31" spans="1:6" x14ac:dyDescent="0.25">
      <c r="A31" s="119">
        <v>29</v>
      </c>
      <c r="B31" s="129" t="s">
        <v>17</v>
      </c>
      <c r="C31" s="129" t="s">
        <v>36</v>
      </c>
      <c r="D31" s="122" t="s">
        <v>81</v>
      </c>
      <c r="E31" s="122" t="s">
        <v>51</v>
      </c>
      <c r="F31" s="125" t="s">
        <v>110</v>
      </c>
    </row>
    <row r="32" spans="1:6" x14ac:dyDescent="0.25">
      <c r="A32" s="119">
        <v>30</v>
      </c>
      <c r="B32" s="121" t="s">
        <v>71</v>
      </c>
      <c r="C32" s="123" t="s">
        <v>65</v>
      </c>
      <c r="D32" s="122" t="s">
        <v>81</v>
      </c>
      <c r="E32" s="122" t="s">
        <v>51</v>
      </c>
      <c r="F32" s="125" t="s">
        <v>110</v>
      </c>
    </row>
    <row r="33" spans="1:6" x14ac:dyDescent="0.25">
      <c r="A33" s="63">
        <v>31</v>
      </c>
      <c r="B33" s="65" t="s">
        <v>72</v>
      </c>
      <c r="C33" s="76" t="s">
        <v>60</v>
      </c>
      <c r="D33" s="74" t="s">
        <v>81</v>
      </c>
      <c r="E33" s="74" t="s">
        <v>51</v>
      </c>
      <c r="F33" s="126"/>
    </row>
    <row r="34" spans="1:6" x14ac:dyDescent="0.25">
      <c r="A34" s="119">
        <v>32</v>
      </c>
      <c r="B34" s="121" t="s">
        <v>74</v>
      </c>
      <c r="C34" s="123" t="s">
        <v>62</v>
      </c>
      <c r="D34" s="122" t="s">
        <v>81</v>
      </c>
      <c r="E34" s="122" t="s">
        <v>51</v>
      </c>
      <c r="F34" s="125" t="s">
        <v>110</v>
      </c>
    </row>
    <row r="35" spans="1:6" x14ac:dyDescent="0.25">
      <c r="A35" s="63">
        <v>33</v>
      </c>
      <c r="B35" s="65" t="s">
        <v>75</v>
      </c>
      <c r="C35" s="76" t="s">
        <v>63</v>
      </c>
      <c r="D35" s="74" t="s">
        <v>81</v>
      </c>
      <c r="E35" s="74" t="s">
        <v>51</v>
      </c>
      <c r="F35" s="124"/>
    </row>
    <row r="36" spans="1:6" x14ac:dyDescent="0.25">
      <c r="A36" s="63">
        <v>34</v>
      </c>
      <c r="B36" s="65" t="s">
        <v>76</v>
      </c>
      <c r="C36" s="76" t="s">
        <v>64</v>
      </c>
      <c r="D36" s="74" t="s">
        <v>81</v>
      </c>
      <c r="E36" s="74" t="s">
        <v>51</v>
      </c>
      <c r="F36" s="124"/>
    </row>
    <row r="37" spans="1:6" x14ac:dyDescent="0.25">
      <c r="A37" s="63">
        <v>35</v>
      </c>
      <c r="B37" s="65" t="s">
        <v>77</v>
      </c>
      <c r="C37" s="76" t="s">
        <v>66</v>
      </c>
      <c r="D37" s="74" t="s">
        <v>81</v>
      </c>
      <c r="E37" s="74" t="s">
        <v>51</v>
      </c>
      <c r="F37" s="124"/>
    </row>
    <row r="38" spans="1:6" x14ac:dyDescent="0.25">
      <c r="A38" s="63">
        <v>36</v>
      </c>
      <c r="B38" s="65" t="s">
        <v>78</v>
      </c>
      <c r="C38" s="76" t="s">
        <v>67</v>
      </c>
      <c r="D38" s="74" t="s">
        <v>81</v>
      </c>
      <c r="E38" s="74" t="s">
        <v>51</v>
      </c>
      <c r="F38" s="124"/>
    </row>
    <row r="39" spans="1:6" x14ac:dyDescent="0.25">
      <c r="A39" s="63">
        <v>37</v>
      </c>
      <c r="B39" s="65" t="s">
        <v>79</v>
      </c>
      <c r="C39" s="76" t="s">
        <v>68</v>
      </c>
      <c r="D39" s="74" t="s">
        <v>81</v>
      </c>
      <c r="E39" s="74" t="s">
        <v>51</v>
      </c>
      <c r="F39" s="124"/>
    </row>
    <row r="40" spans="1:6" x14ac:dyDescent="0.25">
      <c r="A40" s="63">
        <v>38</v>
      </c>
      <c r="B40" s="65" t="s">
        <v>79</v>
      </c>
      <c r="C40" s="76" t="s">
        <v>69</v>
      </c>
      <c r="D40" s="74" t="s">
        <v>81</v>
      </c>
      <c r="E40" s="74" t="s">
        <v>51</v>
      </c>
      <c r="F40" s="124"/>
    </row>
    <row r="41" spans="1:6" x14ac:dyDescent="0.25">
      <c r="A41" s="63">
        <v>39</v>
      </c>
      <c r="B41" s="65" t="s">
        <v>80</v>
      </c>
      <c r="C41" s="76" t="s">
        <v>70</v>
      </c>
      <c r="D41" s="74" t="s">
        <v>81</v>
      </c>
      <c r="E41" s="74" t="s">
        <v>51</v>
      </c>
      <c r="F41" s="124"/>
    </row>
    <row r="42" spans="1:6" x14ac:dyDescent="0.25">
      <c r="A42" s="63">
        <v>40</v>
      </c>
      <c r="B42" s="12" t="s">
        <v>90</v>
      </c>
      <c r="C42" s="76" t="s">
        <v>91</v>
      </c>
      <c r="D42" s="74" t="s">
        <v>81</v>
      </c>
      <c r="E42" s="74" t="s">
        <v>51</v>
      </c>
      <c r="F42" s="124"/>
    </row>
  </sheetData>
  <autoFilter ref="A2:F2" xr:uid="{4B762D62-57F9-4265-A1E0-8331A6B26FDC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18FC7-4273-4F7A-9B22-7E4136D8B9B4}">
  <dimension ref="A1:P22"/>
  <sheetViews>
    <sheetView workbookViewId="0">
      <selection activeCell="E10" sqref="E10"/>
    </sheetView>
  </sheetViews>
  <sheetFormatPr defaultRowHeight="15" x14ac:dyDescent="0.25"/>
  <cols>
    <col min="1" max="1" width="4" style="2" bestFit="1" customWidth="1"/>
    <col min="2" max="2" width="41.140625" customWidth="1"/>
    <col min="3" max="3" width="18" customWidth="1"/>
    <col min="4" max="5" width="14.5703125" style="5" bestFit="1" customWidth="1"/>
    <col min="6" max="7" width="15.7109375" style="5" bestFit="1" customWidth="1"/>
    <col min="8" max="10" width="16" style="1" bestFit="1" customWidth="1"/>
    <col min="11" max="11" width="17.140625" style="1" bestFit="1" customWidth="1"/>
    <col min="12" max="12" width="11.140625" style="9" customWidth="1"/>
    <col min="13" max="13" width="8.85546875" style="9" customWidth="1"/>
    <col min="14" max="14" width="9.140625" style="9"/>
    <col min="15" max="15" width="10.28515625" style="9" customWidth="1"/>
    <col min="16" max="16" width="35" style="4" bestFit="1" customWidth="1"/>
  </cols>
  <sheetData>
    <row r="1" spans="1:16" ht="22.5" customHeight="1" x14ac:dyDescent="0.25">
      <c r="A1" s="57"/>
      <c r="B1" s="58"/>
      <c r="C1" s="58"/>
      <c r="D1" s="96" t="s">
        <v>101</v>
      </c>
      <c r="E1" s="97"/>
      <c r="F1" s="97"/>
      <c r="G1" s="98"/>
      <c r="H1" s="92" t="s">
        <v>92</v>
      </c>
      <c r="I1" s="92"/>
      <c r="J1" s="92"/>
      <c r="K1" s="92"/>
      <c r="L1" s="99" t="s">
        <v>100</v>
      </c>
      <c r="M1" s="99"/>
      <c r="N1" s="99"/>
      <c r="O1" s="99"/>
      <c r="P1" s="47" t="s">
        <v>97</v>
      </c>
    </row>
    <row r="2" spans="1:16" ht="28.5" customHeight="1" x14ac:dyDescent="0.25">
      <c r="A2" s="59" t="s">
        <v>89</v>
      </c>
      <c r="B2" s="60" t="s">
        <v>48</v>
      </c>
      <c r="C2" s="61" t="s">
        <v>52</v>
      </c>
      <c r="D2" s="91" t="s">
        <v>82</v>
      </c>
      <c r="E2" s="91"/>
      <c r="F2" s="91" t="s">
        <v>83</v>
      </c>
      <c r="G2" s="91"/>
      <c r="H2" s="94" t="s">
        <v>82</v>
      </c>
      <c r="I2" s="94"/>
      <c r="J2" s="94" t="s">
        <v>83</v>
      </c>
      <c r="K2" s="94"/>
      <c r="L2" s="99" t="s">
        <v>82</v>
      </c>
      <c r="M2" s="99"/>
      <c r="N2" s="99" t="s">
        <v>83</v>
      </c>
      <c r="O2" s="99"/>
      <c r="P2" s="62" t="s">
        <v>104</v>
      </c>
    </row>
    <row r="3" spans="1:16" ht="28.5" customHeight="1" x14ac:dyDescent="0.25">
      <c r="A3" s="59"/>
      <c r="B3" s="60"/>
      <c r="C3" s="61"/>
      <c r="D3" s="49" t="s">
        <v>86</v>
      </c>
      <c r="E3" s="49" t="s">
        <v>87</v>
      </c>
      <c r="F3" s="49" t="s">
        <v>86</v>
      </c>
      <c r="G3" s="49" t="s">
        <v>87</v>
      </c>
      <c r="H3" s="50" t="s">
        <v>86</v>
      </c>
      <c r="I3" s="50" t="s">
        <v>87</v>
      </c>
      <c r="J3" s="50" t="s">
        <v>86</v>
      </c>
      <c r="K3" s="50" t="s">
        <v>87</v>
      </c>
      <c r="L3" s="47" t="s">
        <v>86</v>
      </c>
      <c r="M3" s="47" t="s">
        <v>87</v>
      </c>
      <c r="N3" s="47" t="s">
        <v>86</v>
      </c>
      <c r="O3" s="47" t="s">
        <v>87</v>
      </c>
      <c r="P3" s="47"/>
    </row>
    <row r="4" spans="1:16" x14ac:dyDescent="0.25">
      <c r="A4" s="63">
        <v>1</v>
      </c>
      <c r="B4" s="64" t="s">
        <v>0</v>
      </c>
      <c r="C4" s="64" t="s">
        <v>56</v>
      </c>
      <c r="D4" s="13"/>
      <c r="E4" s="13"/>
      <c r="F4" s="13"/>
      <c r="G4" s="13"/>
      <c r="H4" s="14"/>
      <c r="I4" s="14"/>
      <c r="J4" s="14"/>
      <c r="K4" s="14"/>
      <c r="L4" s="10"/>
      <c r="M4" s="10"/>
      <c r="N4" s="10"/>
      <c r="O4" s="10"/>
      <c r="P4" s="39"/>
    </row>
    <row r="5" spans="1:16" x14ac:dyDescent="0.25">
      <c r="A5" s="63">
        <v>2</v>
      </c>
      <c r="B5" s="64" t="s">
        <v>3</v>
      </c>
      <c r="C5" s="64" t="s">
        <v>26</v>
      </c>
      <c r="D5" s="15">
        <v>500729400</v>
      </c>
      <c r="E5" s="95">
        <f>SUM(D5:D7)</f>
        <v>666838200</v>
      </c>
      <c r="F5" s="15">
        <v>679966200</v>
      </c>
      <c r="G5" s="95">
        <f>SUM(F5:F7)</f>
        <v>754708000</v>
      </c>
      <c r="H5" s="36">
        <v>517891708</v>
      </c>
      <c r="I5" s="93">
        <f>SUM(H5:H7)</f>
        <v>661216999</v>
      </c>
      <c r="J5" s="36">
        <v>436859400</v>
      </c>
      <c r="K5" s="93">
        <f>SUM(J5:J7)</f>
        <v>506411700</v>
      </c>
      <c r="L5" s="38">
        <f>D5/H5</f>
        <v>0.96686120334639536</v>
      </c>
      <c r="M5" s="100">
        <f>E5/I5</f>
        <v>1.0085012953516037</v>
      </c>
      <c r="N5" s="38">
        <f>F5/J5</f>
        <v>1.5564875106269889</v>
      </c>
      <c r="O5" s="100">
        <f>G5/K5</f>
        <v>1.490305220041322</v>
      </c>
      <c r="P5" s="101" t="s">
        <v>96</v>
      </c>
    </row>
    <row r="6" spans="1:16" x14ac:dyDescent="0.25">
      <c r="A6" s="63">
        <v>3</v>
      </c>
      <c r="B6" s="64" t="s">
        <v>4</v>
      </c>
      <c r="C6" s="64" t="s">
        <v>27</v>
      </c>
      <c r="D6" s="15"/>
      <c r="E6" s="95"/>
      <c r="F6" s="15">
        <v>74595400</v>
      </c>
      <c r="G6" s="95"/>
      <c r="H6" s="36"/>
      <c r="I6" s="93"/>
      <c r="J6" s="36">
        <v>67665900</v>
      </c>
      <c r="K6" s="93"/>
      <c r="L6" s="38"/>
      <c r="M6" s="100"/>
      <c r="N6" s="38">
        <f>F6/J6</f>
        <v>1.102407564223634</v>
      </c>
      <c r="O6" s="100"/>
      <c r="P6" s="101"/>
    </row>
    <row r="7" spans="1:16" x14ac:dyDescent="0.25">
      <c r="A7" s="63">
        <v>4</v>
      </c>
      <c r="B7" s="64" t="s">
        <v>5</v>
      </c>
      <c r="C7" s="64" t="s">
        <v>28</v>
      </c>
      <c r="D7" s="15">
        <v>166108800</v>
      </c>
      <c r="E7" s="95"/>
      <c r="F7" s="15">
        <v>146400</v>
      </c>
      <c r="G7" s="95"/>
      <c r="H7" s="36">
        <v>143325291</v>
      </c>
      <c r="I7" s="93"/>
      <c r="J7" s="36">
        <v>1886400</v>
      </c>
      <c r="K7" s="93"/>
      <c r="L7" s="38">
        <f t="shared" ref="L7:L16" si="0">D7/H7</f>
        <v>1.1589636332920474</v>
      </c>
      <c r="M7" s="100"/>
      <c r="N7" s="38">
        <f t="shared" ref="N7:N9" si="1">F7/J7</f>
        <v>7.7608142493638677E-2</v>
      </c>
      <c r="O7" s="100"/>
      <c r="P7" s="101"/>
    </row>
    <row r="8" spans="1:16" x14ac:dyDescent="0.25">
      <c r="A8" s="63">
        <v>5</v>
      </c>
      <c r="B8" s="64" t="s">
        <v>6</v>
      </c>
      <c r="C8" s="64" t="s">
        <v>43</v>
      </c>
      <c r="D8" s="15">
        <v>932061620</v>
      </c>
      <c r="E8" s="15">
        <f>D8</f>
        <v>932061620</v>
      </c>
      <c r="F8" s="15">
        <v>123399128</v>
      </c>
      <c r="G8" s="15">
        <f>F8</f>
        <v>123399128</v>
      </c>
      <c r="H8" s="16">
        <v>1263779993</v>
      </c>
      <c r="I8" s="16">
        <f>H8</f>
        <v>1263779993</v>
      </c>
      <c r="J8" s="16">
        <v>27649265</v>
      </c>
      <c r="K8" s="16">
        <f>J8</f>
        <v>27649265</v>
      </c>
      <c r="L8" s="38">
        <f t="shared" si="0"/>
        <v>0.73751889186617314</v>
      </c>
      <c r="M8" s="38">
        <f t="shared" ref="M8:M13" si="2">E8/I8</f>
        <v>0.73751889186617314</v>
      </c>
      <c r="N8" s="38">
        <f>F8/J8</f>
        <v>4.4630165756666589</v>
      </c>
      <c r="O8" s="38">
        <f t="shared" ref="O8:O9" si="3">G8/K8</f>
        <v>4.4630165756666589</v>
      </c>
      <c r="P8" s="34" t="s">
        <v>96</v>
      </c>
    </row>
    <row r="9" spans="1:16" x14ac:dyDescent="0.25">
      <c r="A9" s="63">
        <v>6</v>
      </c>
      <c r="B9" s="64" t="s">
        <v>7</v>
      </c>
      <c r="C9" s="64" t="s">
        <v>29</v>
      </c>
      <c r="D9" s="15">
        <v>1119137800</v>
      </c>
      <c r="E9" s="15">
        <f t="shared" ref="E9:E10" si="4">D9</f>
        <v>1119137800</v>
      </c>
      <c r="F9" s="15">
        <v>10707685293</v>
      </c>
      <c r="G9" s="15">
        <f>F9</f>
        <v>10707685293</v>
      </c>
      <c r="H9" s="16">
        <v>1307361837</v>
      </c>
      <c r="I9" s="16">
        <f>H9</f>
        <v>1307361837</v>
      </c>
      <c r="J9" s="16">
        <v>9563512998</v>
      </c>
      <c r="K9" s="16">
        <f t="shared" ref="K9:K13" si="5">J9</f>
        <v>9563512998</v>
      </c>
      <c r="L9" s="38">
        <f t="shared" si="0"/>
        <v>0.8560275880226722</v>
      </c>
      <c r="M9" s="38">
        <f t="shared" si="2"/>
        <v>0.8560275880226722</v>
      </c>
      <c r="N9" s="38">
        <f t="shared" si="1"/>
        <v>1.1196393307814063</v>
      </c>
      <c r="O9" s="38">
        <f t="shared" si="3"/>
        <v>1.1196393307814063</v>
      </c>
      <c r="P9" s="34" t="s">
        <v>96</v>
      </c>
    </row>
    <row r="10" spans="1:16" ht="30" x14ac:dyDescent="0.25">
      <c r="A10" s="63">
        <v>7</v>
      </c>
      <c r="B10" s="64" t="s">
        <v>11</v>
      </c>
      <c r="C10" s="64" t="s">
        <v>45</v>
      </c>
      <c r="D10" s="35">
        <v>627256</v>
      </c>
      <c r="E10" s="35">
        <f t="shared" si="4"/>
        <v>627256</v>
      </c>
      <c r="F10" s="17"/>
      <c r="G10" s="17"/>
      <c r="H10" s="36">
        <v>827784</v>
      </c>
      <c r="I10" s="36">
        <f>H10</f>
        <v>827784</v>
      </c>
      <c r="J10" s="36">
        <v>1329773415</v>
      </c>
      <c r="K10" s="37">
        <f t="shared" si="5"/>
        <v>1329773415</v>
      </c>
      <c r="L10" s="38"/>
      <c r="M10" s="38"/>
      <c r="N10" s="38"/>
      <c r="O10" s="38"/>
      <c r="P10" s="18" t="s">
        <v>103</v>
      </c>
    </row>
    <row r="11" spans="1:16" s="6" customFormat="1" x14ac:dyDescent="0.25">
      <c r="A11" s="63">
        <v>8</v>
      </c>
      <c r="B11" s="64" t="s">
        <v>47</v>
      </c>
      <c r="C11" s="64" t="s">
        <v>32</v>
      </c>
      <c r="D11" s="35">
        <v>3748561000</v>
      </c>
      <c r="E11" s="35">
        <f>D11</f>
        <v>3748561000</v>
      </c>
      <c r="F11" s="35">
        <v>43341389148</v>
      </c>
      <c r="G11" s="35">
        <f>F11</f>
        <v>43341389148</v>
      </c>
      <c r="H11" s="40">
        <v>2985881668</v>
      </c>
      <c r="I11" s="40">
        <f>H11</f>
        <v>2985881668</v>
      </c>
      <c r="J11" s="40">
        <v>27889805359</v>
      </c>
      <c r="K11" s="37">
        <f t="shared" si="5"/>
        <v>27889805359</v>
      </c>
      <c r="L11" s="38">
        <f t="shared" si="0"/>
        <v>1.2554285188772591</v>
      </c>
      <c r="M11" s="38">
        <f>E11/I11</f>
        <v>1.2554285188772591</v>
      </c>
      <c r="N11" s="38">
        <f t="shared" ref="N11" si="6">F11/J11</f>
        <v>1.5540226469889578</v>
      </c>
      <c r="O11" s="38">
        <f>G11/K11</f>
        <v>1.5540226469889578</v>
      </c>
      <c r="P11" s="34" t="s">
        <v>96</v>
      </c>
    </row>
    <row r="12" spans="1:16" x14ac:dyDescent="0.25">
      <c r="A12" s="63">
        <v>9</v>
      </c>
      <c r="B12" s="64" t="s">
        <v>12</v>
      </c>
      <c r="C12" s="64" t="s">
        <v>33</v>
      </c>
      <c r="D12" s="15">
        <v>6795707845</v>
      </c>
      <c r="E12" s="15">
        <f>D12</f>
        <v>6795707845</v>
      </c>
      <c r="F12" s="15">
        <v>59465218934</v>
      </c>
      <c r="G12" s="15">
        <f>F12</f>
        <v>59465218934</v>
      </c>
      <c r="H12" s="19">
        <v>5760827468</v>
      </c>
      <c r="I12" s="19">
        <f>H12</f>
        <v>5760827468</v>
      </c>
      <c r="J12" s="19">
        <v>55158743937</v>
      </c>
      <c r="K12" s="16">
        <f t="shared" si="5"/>
        <v>55158743937</v>
      </c>
      <c r="L12" s="38">
        <f t="shared" si="0"/>
        <v>1.1796409253268754</v>
      </c>
      <c r="M12" s="38">
        <f t="shared" si="2"/>
        <v>1.1796409253268754</v>
      </c>
      <c r="N12" s="38">
        <f t="shared" ref="N12" si="7">F12/J12</f>
        <v>1.0780742034647974</v>
      </c>
      <c r="O12" s="38">
        <f t="shared" ref="O12:O13" si="8">G12/K12</f>
        <v>1.0780742034647974</v>
      </c>
      <c r="P12" s="34" t="s">
        <v>96</v>
      </c>
    </row>
    <row r="13" spans="1:16" x14ac:dyDescent="0.25">
      <c r="A13" s="63">
        <v>10</v>
      </c>
      <c r="B13" s="64" t="s">
        <v>14</v>
      </c>
      <c r="C13" s="64" t="s">
        <v>34</v>
      </c>
      <c r="D13" s="15"/>
      <c r="E13" s="15"/>
      <c r="F13" s="15">
        <v>11396060</v>
      </c>
      <c r="G13" s="15">
        <f>F13</f>
        <v>11396060</v>
      </c>
      <c r="H13" s="16">
        <v>2260000</v>
      </c>
      <c r="I13" s="19">
        <f t="shared" ref="I13" si="9">H13</f>
        <v>2260000</v>
      </c>
      <c r="J13" s="16">
        <v>93819260</v>
      </c>
      <c r="K13" s="16">
        <f t="shared" si="5"/>
        <v>93819260</v>
      </c>
      <c r="L13" s="38">
        <f>D13/H13</f>
        <v>0</v>
      </c>
      <c r="M13" s="38">
        <f t="shared" si="2"/>
        <v>0</v>
      </c>
      <c r="N13" s="38">
        <f>F13/J13</f>
        <v>0.12146823583984781</v>
      </c>
      <c r="O13" s="38">
        <f t="shared" si="8"/>
        <v>0.12146823583984781</v>
      </c>
      <c r="P13" s="34" t="s">
        <v>96</v>
      </c>
    </row>
    <row r="14" spans="1:16" x14ac:dyDescent="0.25">
      <c r="A14" s="63">
        <v>11</v>
      </c>
      <c r="B14" s="10" t="s">
        <v>18</v>
      </c>
      <c r="C14" s="10" t="s">
        <v>37</v>
      </c>
      <c r="D14" s="15">
        <v>408300</v>
      </c>
      <c r="E14" s="95">
        <f>SUM(D14:D15)</f>
        <v>408300</v>
      </c>
      <c r="F14" s="15">
        <v>346391900</v>
      </c>
      <c r="G14" s="95">
        <f>SUM(F14:F15)</f>
        <v>346466200</v>
      </c>
      <c r="H14" s="16">
        <v>78569200</v>
      </c>
      <c r="I14" s="93">
        <f>SUM(H14:H15)</f>
        <v>117462800</v>
      </c>
      <c r="J14" s="37">
        <v>376500600</v>
      </c>
      <c r="K14" s="102">
        <f>SUM(J14:J15)</f>
        <v>380483100</v>
      </c>
      <c r="L14" s="38">
        <f>D14/H14</f>
        <v>5.1966928516517926E-3</v>
      </c>
      <c r="M14" s="100">
        <f>E14/I14</f>
        <v>3.4759941019624936E-3</v>
      </c>
      <c r="N14" s="38">
        <f>F14/J14</f>
        <v>0.92003014072221934</v>
      </c>
      <c r="O14" s="100">
        <f>G14/K14</f>
        <v>0.91059550345337281</v>
      </c>
      <c r="P14" s="34" t="s">
        <v>96</v>
      </c>
    </row>
    <row r="15" spans="1:16" x14ac:dyDescent="0.25">
      <c r="A15" s="63">
        <v>12</v>
      </c>
      <c r="B15" s="10" t="s">
        <v>19</v>
      </c>
      <c r="C15" s="10" t="s">
        <v>38</v>
      </c>
      <c r="D15" s="17"/>
      <c r="E15" s="95"/>
      <c r="F15" s="15">
        <v>74300</v>
      </c>
      <c r="G15" s="95"/>
      <c r="H15" s="16">
        <v>38893600</v>
      </c>
      <c r="I15" s="93"/>
      <c r="J15" s="37">
        <v>3982500</v>
      </c>
      <c r="K15" s="102"/>
      <c r="L15" s="38">
        <f t="shared" si="0"/>
        <v>0</v>
      </c>
      <c r="M15" s="100"/>
      <c r="N15" s="38">
        <f t="shared" ref="N15:N17" si="10">F15/J15</f>
        <v>1.8656622724419335E-2</v>
      </c>
      <c r="O15" s="100"/>
      <c r="P15" s="34" t="s">
        <v>96</v>
      </c>
    </row>
    <row r="16" spans="1:16" x14ac:dyDescent="0.25">
      <c r="A16" s="63">
        <v>13</v>
      </c>
      <c r="B16" s="63" t="s">
        <v>21</v>
      </c>
      <c r="C16" s="63" t="s">
        <v>40</v>
      </c>
      <c r="D16" s="15">
        <v>25663320</v>
      </c>
      <c r="E16" s="95">
        <f>D16+D17</f>
        <v>25663320</v>
      </c>
      <c r="F16" s="35">
        <v>14486000</v>
      </c>
      <c r="G16" s="95">
        <f>F16+F17</f>
        <v>14486000</v>
      </c>
      <c r="H16" s="37">
        <v>1117222685</v>
      </c>
      <c r="I16" s="93">
        <f>H16+H17</f>
        <v>1117822290</v>
      </c>
      <c r="J16" s="37">
        <v>12186600</v>
      </c>
      <c r="K16" s="102">
        <f>J16+J17</f>
        <v>18924880</v>
      </c>
      <c r="L16" s="38">
        <f t="shared" si="0"/>
        <v>2.2970639913205845E-2</v>
      </c>
      <c r="M16" s="100">
        <f>E16/I16</f>
        <v>2.2958318356668304E-2</v>
      </c>
      <c r="N16" s="38">
        <f>F16/J16</f>
        <v>1.1886826514368241</v>
      </c>
      <c r="O16" s="100">
        <f>G16/K16</f>
        <v>0.76544738989097949</v>
      </c>
      <c r="P16" s="34" t="s">
        <v>96</v>
      </c>
    </row>
    <row r="17" spans="1:16" x14ac:dyDescent="0.25">
      <c r="A17" s="63">
        <v>14</v>
      </c>
      <c r="B17" s="63" t="s">
        <v>22</v>
      </c>
      <c r="C17" s="63" t="s">
        <v>41</v>
      </c>
      <c r="D17" s="15"/>
      <c r="E17" s="95"/>
      <c r="F17" s="35"/>
      <c r="G17" s="95"/>
      <c r="H17" s="37">
        <v>599605</v>
      </c>
      <c r="I17" s="93"/>
      <c r="J17" s="37">
        <v>6738280</v>
      </c>
      <c r="K17" s="102"/>
      <c r="L17" s="38">
        <f>D17/H17</f>
        <v>0</v>
      </c>
      <c r="M17" s="100"/>
      <c r="N17" s="38">
        <f t="shared" si="10"/>
        <v>0</v>
      </c>
      <c r="O17" s="100"/>
      <c r="P17" s="34" t="s">
        <v>96</v>
      </c>
    </row>
    <row r="18" spans="1:16" x14ac:dyDescent="0.25">
      <c r="A18" s="63">
        <v>15</v>
      </c>
      <c r="B18" s="12" t="s">
        <v>57</v>
      </c>
      <c r="C18" s="65" t="s">
        <v>58</v>
      </c>
      <c r="D18" s="15">
        <v>82964</v>
      </c>
      <c r="E18" s="15">
        <f t="shared" ref="E18:E19" si="11">D18</f>
        <v>82964</v>
      </c>
      <c r="F18" s="15">
        <v>80708554</v>
      </c>
      <c r="G18" s="15">
        <f t="shared" ref="G18:G20" si="12">F18</f>
        <v>80708554</v>
      </c>
      <c r="H18" s="20"/>
      <c r="I18" s="20"/>
      <c r="J18" s="20"/>
      <c r="K18" s="20"/>
      <c r="L18" s="11"/>
      <c r="M18" s="11"/>
      <c r="N18" s="12"/>
      <c r="O18" s="12"/>
      <c r="P18" s="21" t="s">
        <v>99</v>
      </c>
    </row>
    <row r="19" spans="1:16" x14ac:dyDescent="0.25">
      <c r="A19" s="63">
        <v>16</v>
      </c>
      <c r="B19" s="66" t="s">
        <v>59</v>
      </c>
      <c r="C19" s="63" t="s">
        <v>59</v>
      </c>
      <c r="D19" s="15">
        <v>39732299</v>
      </c>
      <c r="E19" s="15">
        <f t="shared" si="11"/>
        <v>39732299</v>
      </c>
      <c r="F19" s="17"/>
      <c r="G19" s="15">
        <f t="shared" si="12"/>
        <v>0</v>
      </c>
      <c r="H19" s="22"/>
      <c r="I19" s="22"/>
      <c r="J19" s="22"/>
      <c r="K19" s="22"/>
      <c r="L19" s="11"/>
      <c r="M19" s="11"/>
      <c r="N19" s="12"/>
      <c r="O19" s="12"/>
      <c r="P19" s="21" t="s">
        <v>99</v>
      </c>
    </row>
    <row r="20" spans="1:16" x14ac:dyDescent="0.25">
      <c r="A20" s="63">
        <v>17</v>
      </c>
      <c r="B20" s="66" t="s">
        <v>73</v>
      </c>
      <c r="C20" s="66" t="s">
        <v>61</v>
      </c>
      <c r="D20" s="15"/>
      <c r="E20" s="15"/>
      <c r="F20" s="15">
        <v>6543260</v>
      </c>
      <c r="G20" s="15">
        <f t="shared" si="12"/>
        <v>6543260</v>
      </c>
      <c r="H20" s="20"/>
      <c r="I20" s="20"/>
      <c r="J20" s="20"/>
      <c r="K20" s="20"/>
      <c r="L20" s="11"/>
      <c r="M20" s="11"/>
      <c r="N20" s="12"/>
      <c r="O20" s="12"/>
      <c r="P20" s="21" t="s">
        <v>99</v>
      </c>
    </row>
    <row r="21" spans="1:16" ht="15.75" customHeight="1" x14ac:dyDescent="0.25">
      <c r="A21" s="63">
        <v>18</v>
      </c>
      <c r="B21" s="67" t="s">
        <v>54</v>
      </c>
      <c r="C21" s="67" t="s">
        <v>35</v>
      </c>
      <c r="D21" s="23">
        <v>16512960</v>
      </c>
      <c r="E21" s="23">
        <f>D21</f>
        <v>16512960</v>
      </c>
      <c r="F21" s="24"/>
      <c r="G21" s="24"/>
      <c r="H21" s="25">
        <v>48391200</v>
      </c>
      <c r="I21" s="25">
        <f>H21</f>
        <v>48391200</v>
      </c>
      <c r="J21" s="26"/>
      <c r="K21" s="20"/>
      <c r="L21" s="43"/>
      <c r="M21" s="43">
        <f>E21/I21</f>
        <v>0.3412389029410306</v>
      </c>
      <c r="N21" s="12"/>
      <c r="O21" s="12"/>
      <c r="P21" s="44" t="s">
        <v>96</v>
      </c>
    </row>
    <row r="22" spans="1:16" x14ac:dyDescent="0.25">
      <c r="A22" s="63">
        <v>19</v>
      </c>
      <c r="B22" s="67" t="s">
        <v>8</v>
      </c>
      <c r="C22" s="67" t="s">
        <v>44</v>
      </c>
      <c r="D22" s="42">
        <v>13014000</v>
      </c>
      <c r="E22" s="42">
        <f>D22</f>
        <v>13014000</v>
      </c>
      <c r="F22" s="82"/>
      <c r="G22" s="82"/>
      <c r="H22" s="80">
        <v>48365280</v>
      </c>
      <c r="I22" s="80">
        <f>H22</f>
        <v>48365280</v>
      </c>
      <c r="J22" s="81"/>
      <c r="K22" s="81"/>
      <c r="L22" s="78"/>
      <c r="M22" s="79">
        <f>E22/I22</f>
        <v>0.26907732158275521</v>
      </c>
      <c r="N22" s="78"/>
      <c r="O22" s="78"/>
      <c r="P22" s="77" t="s">
        <v>96</v>
      </c>
    </row>
  </sheetData>
  <mergeCells count="28">
    <mergeCell ref="P5:P7"/>
    <mergeCell ref="E16:E17"/>
    <mergeCell ref="G16:G17"/>
    <mergeCell ref="I16:I17"/>
    <mergeCell ref="K16:K17"/>
    <mergeCell ref="M16:M17"/>
    <mergeCell ref="I14:I15"/>
    <mergeCell ref="K14:K15"/>
    <mergeCell ref="E14:E15"/>
    <mergeCell ref="G14:G15"/>
    <mergeCell ref="L1:O1"/>
    <mergeCell ref="O5:O7"/>
    <mergeCell ref="L2:M2"/>
    <mergeCell ref="N2:O2"/>
    <mergeCell ref="O16:O17"/>
    <mergeCell ref="M14:M15"/>
    <mergeCell ref="O14:O15"/>
    <mergeCell ref="M5:M7"/>
    <mergeCell ref="D2:E2"/>
    <mergeCell ref="H1:K1"/>
    <mergeCell ref="K5:K7"/>
    <mergeCell ref="H2:I2"/>
    <mergeCell ref="J2:K2"/>
    <mergeCell ref="E5:E7"/>
    <mergeCell ref="D1:G1"/>
    <mergeCell ref="F2:G2"/>
    <mergeCell ref="G5:G7"/>
    <mergeCell ref="I5:I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0FA55-2E97-4771-93F1-09D1C30EF2FB}">
  <dimension ref="A1:H22"/>
  <sheetViews>
    <sheetView workbookViewId="0">
      <selection activeCell="B35" sqref="B35"/>
    </sheetView>
  </sheetViews>
  <sheetFormatPr defaultRowHeight="15" x14ac:dyDescent="0.25"/>
  <cols>
    <col min="1" max="1" width="5" style="4" bestFit="1" customWidth="1"/>
    <col min="2" max="2" width="41.140625" style="4" bestFit="1" customWidth="1"/>
    <col min="3" max="3" width="18.28515625" style="4" customWidth="1"/>
    <col min="4" max="4" width="15.7109375" style="9" bestFit="1" customWidth="1"/>
    <col min="5" max="5" width="15.7109375" style="9" customWidth="1"/>
    <col min="6" max="6" width="20.140625" style="9" customWidth="1"/>
    <col min="7" max="7" width="14.85546875" style="9" customWidth="1"/>
    <col min="8" max="8" width="32.7109375" style="4" bestFit="1" customWidth="1"/>
    <col min="9" max="16384" width="9.140625" style="4"/>
  </cols>
  <sheetData>
    <row r="1" spans="1:8" x14ac:dyDescent="0.25">
      <c r="A1" s="45"/>
      <c r="B1" s="46"/>
      <c r="C1" s="46"/>
      <c r="D1" s="111" t="s">
        <v>102</v>
      </c>
      <c r="E1" s="112"/>
      <c r="F1" s="104" t="s">
        <v>106</v>
      </c>
      <c r="G1" s="117" t="s">
        <v>105</v>
      </c>
      <c r="H1" s="116" t="s">
        <v>97</v>
      </c>
    </row>
    <row r="2" spans="1:8" ht="29.25" x14ac:dyDescent="0.25">
      <c r="A2" s="55" t="s">
        <v>89</v>
      </c>
      <c r="B2" s="47" t="s">
        <v>48</v>
      </c>
      <c r="C2" s="48" t="s">
        <v>52</v>
      </c>
      <c r="D2" s="113"/>
      <c r="E2" s="114"/>
      <c r="F2" s="104"/>
      <c r="G2" s="118"/>
      <c r="H2" s="116"/>
    </row>
    <row r="3" spans="1:8" x14ac:dyDescent="0.25">
      <c r="A3" s="56"/>
      <c r="B3" s="47"/>
      <c r="C3" s="48"/>
      <c r="D3" s="49" t="s">
        <v>86</v>
      </c>
      <c r="E3" s="49" t="s">
        <v>87</v>
      </c>
      <c r="F3" s="50" t="s">
        <v>87</v>
      </c>
      <c r="G3" s="51"/>
      <c r="H3" s="52" t="s">
        <v>88</v>
      </c>
    </row>
    <row r="4" spans="1:8" x14ac:dyDescent="0.25">
      <c r="A4" s="12">
        <v>1</v>
      </c>
      <c r="B4" s="10" t="s">
        <v>0</v>
      </c>
      <c r="C4" s="10" t="s">
        <v>56</v>
      </c>
      <c r="D4" s="13"/>
      <c r="E4" s="28"/>
      <c r="F4" s="29"/>
      <c r="G4" s="12"/>
      <c r="H4" s="21"/>
    </row>
    <row r="5" spans="1:8" ht="15.75" customHeight="1" x14ac:dyDescent="0.25">
      <c r="A5" s="12">
        <v>2</v>
      </c>
      <c r="B5" s="10" t="s">
        <v>3</v>
      </c>
      <c r="C5" s="10" t="s">
        <v>26</v>
      </c>
      <c r="D5" s="15">
        <v>262735800</v>
      </c>
      <c r="E5" s="105">
        <f>SUM(D5:D7)</f>
        <v>283122200</v>
      </c>
      <c r="F5" s="108">
        <v>277376900</v>
      </c>
      <c r="G5" s="100">
        <f>E5/F5</f>
        <v>1.0207129721328632</v>
      </c>
      <c r="H5" s="115" t="s">
        <v>98</v>
      </c>
    </row>
    <row r="6" spans="1:8" ht="15.75" customHeight="1" x14ac:dyDescent="0.25">
      <c r="A6" s="12">
        <v>3</v>
      </c>
      <c r="B6" s="10" t="s">
        <v>4</v>
      </c>
      <c r="C6" s="10" t="s">
        <v>27</v>
      </c>
      <c r="D6" s="15">
        <v>20190000</v>
      </c>
      <c r="E6" s="106"/>
      <c r="F6" s="109"/>
      <c r="G6" s="100"/>
      <c r="H6" s="115"/>
    </row>
    <row r="7" spans="1:8" ht="15.75" customHeight="1" x14ac:dyDescent="0.25">
      <c r="A7" s="12">
        <v>4</v>
      </c>
      <c r="B7" s="10" t="s">
        <v>5</v>
      </c>
      <c r="C7" s="10" t="s">
        <v>28</v>
      </c>
      <c r="D7" s="15">
        <v>196400</v>
      </c>
      <c r="E7" s="107"/>
      <c r="F7" s="110"/>
      <c r="G7" s="100"/>
      <c r="H7" s="115"/>
    </row>
    <row r="8" spans="1:8" x14ac:dyDescent="0.25">
      <c r="A8" s="12">
        <v>5</v>
      </c>
      <c r="B8" s="10" t="s">
        <v>6</v>
      </c>
      <c r="C8" s="10" t="s">
        <v>43</v>
      </c>
      <c r="D8" s="30">
        <v>36426600</v>
      </c>
      <c r="E8" s="31">
        <f>D8</f>
        <v>36426600</v>
      </c>
      <c r="F8" s="40">
        <v>33414659</v>
      </c>
      <c r="G8" s="38">
        <f>E8/F8</f>
        <v>1.0901383132474882</v>
      </c>
      <c r="H8" s="39" t="s">
        <v>96</v>
      </c>
    </row>
    <row r="9" spans="1:8" x14ac:dyDescent="0.25">
      <c r="A9" s="12">
        <v>6</v>
      </c>
      <c r="B9" s="10" t="s">
        <v>7</v>
      </c>
      <c r="C9" s="10" t="s">
        <v>29</v>
      </c>
      <c r="D9" s="15">
        <v>2730580554</v>
      </c>
      <c r="E9" s="35">
        <f>D9</f>
        <v>2730580554</v>
      </c>
      <c r="F9" s="40">
        <v>2644538008</v>
      </c>
      <c r="G9" s="38">
        <f t="shared" ref="G9:G18" si="0">E9/F9</f>
        <v>1.0325359460668413</v>
      </c>
      <c r="H9" s="39" t="s">
        <v>98</v>
      </c>
    </row>
    <row r="10" spans="1:8" x14ac:dyDescent="0.25">
      <c r="A10" s="12">
        <v>7</v>
      </c>
      <c r="B10" s="10" t="s">
        <v>11</v>
      </c>
      <c r="C10" s="10" t="s">
        <v>45</v>
      </c>
      <c r="D10" s="15"/>
      <c r="E10" s="35"/>
      <c r="F10" s="22"/>
      <c r="G10" s="38"/>
      <c r="H10" s="21" t="s">
        <v>99</v>
      </c>
    </row>
    <row r="11" spans="1:8" x14ac:dyDescent="0.25">
      <c r="A11" s="12">
        <v>8</v>
      </c>
      <c r="B11" s="53" t="s">
        <v>47</v>
      </c>
      <c r="C11" s="53" t="s">
        <v>32</v>
      </c>
      <c r="D11" s="35">
        <v>9749798314</v>
      </c>
      <c r="E11" s="41">
        <f>D11</f>
        <v>9749798314</v>
      </c>
      <c r="F11" s="40">
        <v>7560772254</v>
      </c>
      <c r="G11" s="38">
        <f t="shared" si="0"/>
        <v>1.2895241367496426</v>
      </c>
      <c r="H11" s="39" t="s">
        <v>96</v>
      </c>
    </row>
    <row r="12" spans="1:8" x14ac:dyDescent="0.25">
      <c r="A12" s="12">
        <v>9</v>
      </c>
      <c r="B12" s="53" t="s">
        <v>12</v>
      </c>
      <c r="C12" s="53" t="s">
        <v>33</v>
      </c>
      <c r="D12" s="32">
        <v>15903399744</v>
      </c>
      <c r="E12" s="41">
        <f>D12</f>
        <v>15903399744</v>
      </c>
      <c r="F12" s="33">
        <v>16349788234</v>
      </c>
      <c r="G12" s="27">
        <f t="shared" si="0"/>
        <v>0.97269759805991141</v>
      </c>
      <c r="H12" s="39" t="s">
        <v>98</v>
      </c>
    </row>
    <row r="13" spans="1:8" x14ac:dyDescent="0.25">
      <c r="A13" s="12">
        <v>10</v>
      </c>
      <c r="B13" s="10" t="s">
        <v>14</v>
      </c>
      <c r="C13" s="10" t="s">
        <v>34</v>
      </c>
      <c r="D13" s="15">
        <v>18319077</v>
      </c>
      <c r="E13" s="35">
        <f>D13</f>
        <v>18319077</v>
      </c>
      <c r="F13" s="40">
        <v>22197944</v>
      </c>
      <c r="G13" s="38">
        <f t="shared" si="0"/>
        <v>0.82526007814057012</v>
      </c>
      <c r="H13" s="39" t="s">
        <v>96</v>
      </c>
    </row>
    <row r="14" spans="1:8" x14ac:dyDescent="0.25">
      <c r="A14" s="12">
        <v>11</v>
      </c>
      <c r="B14" s="10" t="s">
        <v>18</v>
      </c>
      <c r="C14" s="10" t="s">
        <v>37</v>
      </c>
      <c r="D14" s="15">
        <v>37345900</v>
      </c>
      <c r="E14" s="95">
        <f>D14+D15</f>
        <v>37703600</v>
      </c>
      <c r="F14" s="102">
        <v>36221640</v>
      </c>
      <c r="G14" s="100">
        <f t="shared" si="0"/>
        <v>1.0409136637656384</v>
      </c>
      <c r="H14" s="115" t="s">
        <v>98</v>
      </c>
    </row>
    <row r="15" spans="1:8" x14ac:dyDescent="0.25">
      <c r="A15" s="12">
        <v>12</v>
      </c>
      <c r="B15" s="10" t="s">
        <v>19</v>
      </c>
      <c r="C15" s="10" t="s">
        <v>38</v>
      </c>
      <c r="D15" s="15">
        <v>357700</v>
      </c>
      <c r="E15" s="95"/>
      <c r="F15" s="102"/>
      <c r="G15" s="100"/>
      <c r="H15" s="115"/>
    </row>
    <row r="16" spans="1:8" x14ac:dyDescent="0.25">
      <c r="A16" s="12">
        <v>13</v>
      </c>
      <c r="B16" s="10" t="s">
        <v>21</v>
      </c>
      <c r="C16" s="10" t="s">
        <v>40</v>
      </c>
      <c r="D16" s="15">
        <v>7949369</v>
      </c>
      <c r="E16" s="95">
        <f>D16+D17</f>
        <v>8148569</v>
      </c>
      <c r="F16" s="103">
        <v>12670830</v>
      </c>
      <c r="G16" s="100">
        <f t="shared" si="0"/>
        <v>0.64309670321518009</v>
      </c>
      <c r="H16" s="115" t="s">
        <v>96</v>
      </c>
    </row>
    <row r="17" spans="1:8" x14ac:dyDescent="0.25">
      <c r="A17" s="12">
        <v>14</v>
      </c>
      <c r="B17" s="10" t="s">
        <v>22</v>
      </c>
      <c r="C17" s="10" t="s">
        <v>41</v>
      </c>
      <c r="D17" s="15">
        <v>199200</v>
      </c>
      <c r="E17" s="95"/>
      <c r="F17" s="103"/>
      <c r="G17" s="100"/>
      <c r="H17" s="115"/>
    </row>
    <row r="18" spans="1:8" x14ac:dyDescent="0.25">
      <c r="A18" s="12">
        <v>15</v>
      </c>
      <c r="B18" s="12" t="s">
        <v>57</v>
      </c>
      <c r="C18" s="12" t="s">
        <v>58</v>
      </c>
      <c r="D18" s="15">
        <v>15750871</v>
      </c>
      <c r="E18" s="35">
        <f>D18</f>
        <v>15750871</v>
      </c>
      <c r="F18" s="40">
        <v>12871419</v>
      </c>
      <c r="G18" s="38">
        <f t="shared" si="0"/>
        <v>1.2237089787847013</v>
      </c>
      <c r="H18" s="39" t="s">
        <v>96</v>
      </c>
    </row>
    <row r="19" spans="1:8" x14ac:dyDescent="0.25">
      <c r="A19" s="12">
        <v>16</v>
      </c>
      <c r="B19" s="12" t="s">
        <v>59</v>
      </c>
      <c r="C19" s="10" t="s">
        <v>59</v>
      </c>
      <c r="D19" s="15"/>
      <c r="E19" s="35"/>
      <c r="F19" s="22"/>
      <c r="G19" s="12"/>
      <c r="H19" s="21" t="s">
        <v>99</v>
      </c>
    </row>
    <row r="20" spans="1:8" x14ac:dyDescent="0.25">
      <c r="A20" s="12">
        <v>17</v>
      </c>
      <c r="B20" s="12" t="s">
        <v>73</v>
      </c>
      <c r="C20" s="83" t="s">
        <v>61</v>
      </c>
      <c r="D20" s="15">
        <v>32871760</v>
      </c>
      <c r="E20" s="86">
        <f>D20</f>
        <v>32871760</v>
      </c>
      <c r="F20" s="40"/>
      <c r="G20" s="12"/>
      <c r="H20" s="21" t="s">
        <v>99</v>
      </c>
    </row>
    <row r="21" spans="1:8" x14ac:dyDescent="0.25">
      <c r="A21" s="12">
        <v>18</v>
      </c>
      <c r="B21" s="54" t="s">
        <v>54</v>
      </c>
      <c r="C21" s="84" t="s">
        <v>35</v>
      </c>
      <c r="D21" s="23"/>
      <c r="E21" s="87"/>
      <c r="F21" s="26"/>
      <c r="G21" s="12"/>
      <c r="H21" s="21" t="s">
        <v>99</v>
      </c>
    </row>
    <row r="22" spans="1:8" x14ac:dyDescent="0.25">
      <c r="A22" s="12">
        <v>19</v>
      </c>
      <c r="B22" s="67" t="s">
        <v>8</v>
      </c>
      <c r="C22" s="85" t="s">
        <v>44</v>
      </c>
      <c r="D22" s="88">
        <v>3487800</v>
      </c>
      <c r="E22" s="89"/>
      <c r="F22" s="90"/>
      <c r="G22" s="78"/>
      <c r="H22" s="21" t="s">
        <v>99</v>
      </c>
    </row>
  </sheetData>
  <mergeCells count="16">
    <mergeCell ref="H5:H7"/>
    <mergeCell ref="H14:H15"/>
    <mergeCell ref="H1:H2"/>
    <mergeCell ref="H16:H17"/>
    <mergeCell ref="G1:G2"/>
    <mergeCell ref="G16:G17"/>
    <mergeCell ref="G14:G15"/>
    <mergeCell ref="G5:G7"/>
    <mergeCell ref="F14:F15"/>
    <mergeCell ref="F16:F17"/>
    <mergeCell ref="F1:F2"/>
    <mergeCell ref="E16:E17"/>
    <mergeCell ref="E14:E15"/>
    <mergeCell ref="E5:E7"/>
    <mergeCell ref="F5:F7"/>
    <mergeCell ref="D1:E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Dải dịch vụ</vt:lpstr>
      <vt:lpstr>so sánh DT theo tháng </vt:lpstr>
      <vt:lpstr>so sánh DT theo tuần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2024-03-15T01:46:30Z</dcterms:modified>
</cp:coreProperties>
</file>